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L18315141K\Enel Spa\Velis Espinosa, Jorge Gustavo - Enel Américas 1H2019\Enel Américas\Press release\4Q19\"/>
    </mc:Choice>
  </mc:AlternateContent>
  <bookViews>
    <workbookView xWindow="10245" yWindow="-15" windowWidth="8745" windowHeight="6930" tabRatio="744"/>
  </bookViews>
  <sheets>
    <sheet name="EBITDA" sheetId="37" r:id="rId1"/>
    <sheet name="Generation Business" sheetId="17" r:id="rId2"/>
    <sheet name="Distribution Business" sheetId="5" r:id="rId3"/>
    <sheet name="Energy sales revenues" sheetId="26" r:id="rId4"/>
    <sheet name="Income Statement" sheetId="8" r:id="rId5"/>
    <sheet name="Hyperinflation effect" sheetId="50" r:id="rId6"/>
    <sheet name="EBITDA by business CO" sheetId="38" r:id="rId7"/>
    <sheet name="EBITDA and others by country" sheetId="41" r:id="rId8"/>
    <sheet name="Non operating CO" sheetId="42" r:id="rId9"/>
    <sheet name="Balance sheet" sheetId="43" r:id="rId10"/>
    <sheet name="Ratios OC" sheetId="10" r:id="rId11"/>
    <sheet name="Property, plant and equipment" sheetId="13" r:id="rId12"/>
    <sheet name="Dx physical data" sheetId="34" r:id="rId13"/>
    <sheet name="Gx physical data" sheetId="35" r:id="rId14"/>
    <sheet name="Subsidiaries" sheetId="25" r:id="rId15"/>
    <sheet name="Segment by country" sheetId="49" r:id="rId16"/>
    <sheet name="Segment by business" sheetId="45" r:id="rId17"/>
    <sheet name="Generation Segment" sheetId="46" r:id="rId18"/>
    <sheet name="Distribution Segment" sheetId="47" r:id="rId19"/>
    <sheet name="Ebitda y activo fijo" sheetId="19" state="hidden" r:id="rId20"/>
    <sheet name="Merc Generacón" sheetId="4" state="hidden" r:id="rId21"/>
    <sheet name="Impuestos Diferidos" sheetId="16" state="hidden" r:id="rId22"/>
  </sheets>
  <definedNames>
    <definedName name="_xlnm.Print_Area" localSheetId="2">'Distribution Business'!$B$3:$L$18</definedName>
    <definedName name="_xlnm.Print_Area" localSheetId="19">'Ebitda y activo fijo'!$C$5:$G$30</definedName>
    <definedName name="_xlnm.Print_Area" localSheetId="1">'Generation Business'!$B$3:$K$26</definedName>
    <definedName name="_xlnm.Print_Area" localSheetId="21">'Impuestos Diferidos'!$C$4:$F$11</definedName>
    <definedName name="_xlnm.Print_Area" localSheetId="4">'Income Statement'!$B$3:$F$37</definedName>
    <definedName name="_xlnm.Print_Area" localSheetId="20">'Merc Generacón'!$B$3:$G$18</definedName>
    <definedName name="_xlnm.Print_Area" localSheetId="11">'Property, plant and equipment'!$B$3:$H$41</definedName>
    <definedName name="_xlnm.Print_Area" localSheetId="10">'Ratios OC'!$B$2:$K$18</definedName>
  </definedNames>
  <calcPr calcId="162913" calcOnSave="0"/>
</workbook>
</file>

<file path=xl/calcChain.xml><?xml version="1.0" encoding="utf-8"?>
<calcChain xmlns="http://schemas.openxmlformats.org/spreadsheetml/2006/main">
  <c r="D28" i="43" l="1"/>
  <c r="D55" i="38"/>
  <c r="F9" i="26"/>
  <c r="E9" i="26"/>
  <c r="J71" i="49" l="1"/>
  <c r="I71" i="49"/>
  <c r="H71" i="49"/>
  <c r="G71" i="49"/>
  <c r="F71" i="49"/>
  <c r="E71" i="49"/>
  <c r="I3" i="49"/>
  <c r="M3" i="49" s="1"/>
  <c r="G3" i="49"/>
  <c r="E3" i="49"/>
  <c r="K3" i="49" s="1"/>
  <c r="O3" i="49" s="1"/>
  <c r="K71" i="49" l="1"/>
  <c r="L71" i="49"/>
  <c r="C28" i="43"/>
  <c r="D14" i="43"/>
  <c r="C14" i="43"/>
  <c r="N71" i="49" l="1"/>
  <c r="M71" i="49"/>
  <c r="O71" i="49" l="1"/>
  <c r="P71" i="49"/>
  <c r="D130" i="47"/>
  <c r="C130" i="47"/>
  <c r="D33" i="47"/>
  <c r="C33" i="47"/>
  <c r="D134" i="46" l="1"/>
  <c r="C134" i="46"/>
  <c r="P73" i="46"/>
  <c r="P134" i="46" s="1"/>
  <c r="O73" i="46"/>
  <c r="O134" i="46" s="1"/>
  <c r="N73" i="46"/>
  <c r="N134" i="46" s="1"/>
  <c r="M73" i="46"/>
  <c r="M134" i="46" s="1"/>
  <c r="L73" i="46"/>
  <c r="L134" i="46" s="1"/>
  <c r="K73" i="46"/>
  <c r="K134" i="46" s="1"/>
  <c r="J73" i="46"/>
  <c r="J134" i="46" s="1"/>
  <c r="I73" i="46"/>
  <c r="I134" i="46" s="1"/>
  <c r="H73" i="46"/>
  <c r="H134" i="46" s="1"/>
  <c r="G73" i="46"/>
  <c r="G134" i="46" s="1"/>
  <c r="F73" i="46"/>
  <c r="F134" i="46" s="1"/>
  <c r="E73" i="46"/>
  <c r="E134" i="46" s="1"/>
  <c r="L4" i="46"/>
  <c r="K4" i="46"/>
  <c r="J4" i="46"/>
  <c r="I4" i="46"/>
  <c r="H4" i="46"/>
  <c r="G4" i="46"/>
  <c r="F4" i="46"/>
  <c r="N4" i="46" s="1"/>
  <c r="E4" i="46"/>
  <c r="M4" i="46" s="1"/>
  <c r="J74" i="45"/>
  <c r="I74" i="45"/>
  <c r="H74" i="45"/>
  <c r="G74" i="45"/>
  <c r="F74" i="45"/>
  <c r="E74" i="45"/>
  <c r="D138" i="45"/>
  <c r="F4" i="45"/>
  <c r="H4" i="45" s="1"/>
  <c r="J4" i="45" s="1"/>
  <c r="E4" i="45"/>
  <c r="G4" i="45" s="1"/>
  <c r="I4" i="45" s="1"/>
  <c r="D34" i="49"/>
  <c r="C34" i="49"/>
  <c r="H34" i="49"/>
  <c r="P4" i="46" l="1"/>
  <c r="O4" i="46"/>
  <c r="J35" i="45"/>
  <c r="I35" i="45"/>
  <c r="H35" i="45"/>
  <c r="G35" i="45"/>
  <c r="F35" i="45"/>
  <c r="E35" i="45"/>
  <c r="D35" i="45"/>
  <c r="C35" i="45"/>
  <c r="C138" i="45" s="1"/>
  <c r="J138" i="45" l="1"/>
  <c r="H138" i="45"/>
  <c r="F138" i="45"/>
  <c r="I138" i="45"/>
  <c r="E138" i="45"/>
  <c r="G138" i="45"/>
  <c r="L71" i="47" l="1"/>
  <c r="K71" i="47"/>
  <c r="J71" i="47"/>
  <c r="J130" i="47" s="1"/>
  <c r="I71" i="47"/>
  <c r="I130" i="47" s="1"/>
  <c r="H71" i="47"/>
  <c r="H130" i="47" s="1"/>
  <c r="G71" i="47"/>
  <c r="G130" i="47" s="1"/>
  <c r="F71" i="47"/>
  <c r="F130" i="47" s="1"/>
  <c r="E71" i="47"/>
  <c r="E130" i="47" s="1"/>
  <c r="L4" i="47"/>
  <c r="K4" i="47"/>
  <c r="J4" i="47"/>
  <c r="J33" i="47" s="1"/>
  <c r="I4" i="47"/>
  <c r="I33" i="47" s="1"/>
  <c r="H4" i="47"/>
  <c r="H33" i="47" s="1"/>
  <c r="G4" i="47"/>
  <c r="G33" i="47" s="1"/>
  <c r="F4" i="47"/>
  <c r="F33" i="47" s="1"/>
  <c r="E4" i="47"/>
  <c r="E33" i="47" s="1"/>
  <c r="D35" i="46"/>
  <c r="J35" i="46" s="1"/>
  <c r="C35" i="46"/>
  <c r="K35" i="46" s="1"/>
  <c r="G34" i="49"/>
  <c r="F34" i="49"/>
  <c r="E34" i="49"/>
  <c r="J34" i="49"/>
  <c r="L34" i="49" s="1"/>
  <c r="N34" i="49" s="1"/>
  <c r="P34" i="49" s="1"/>
  <c r="I34" i="49"/>
  <c r="K34" i="49" s="1"/>
  <c r="M34" i="49" s="1"/>
  <c r="O34" i="49" s="1"/>
  <c r="O4" i="47" l="1"/>
  <c r="O33" i="47" s="1"/>
  <c r="K33" i="47"/>
  <c r="M71" i="47"/>
  <c r="K130" i="47"/>
  <c r="P4" i="47"/>
  <c r="P33" i="47" s="1"/>
  <c r="L33" i="47"/>
  <c r="N71" i="47"/>
  <c r="L130" i="47"/>
  <c r="N4" i="47"/>
  <c r="N33" i="47" s="1"/>
  <c r="M4" i="47"/>
  <c r="M33" i="47" s="1"/>
  <c r="G35" i="46"/>
  <c r="H35" i="46"/>
  <c r="L35" i="46"/>
  <c r="E35" i="46"/>
  <c r="I35" i="46"/>
  <c r="F35" i="46"/>
  <c r="F8" i="16"/>
  <c r="F11" i="16" s="1"/>
  <c r="F9" i="16"/>
  <c r="D11" i="16"/>
  <c r="E11" i="16"/>
  <c r="E13" i="16" s="1"/>
  <c r="D10" i="4"/>
  <c r="D13" i="4"/>
  <c r="E10" i="4"/>
  <c r="G10" i="4"/>
  <c r="E11" i="4"/>
  <c r="E13" i="4" s="1"/>
  <c r="D18" i="4" s="1"/>
  <c r="E18" i="4" s="1"/>
  <c r="F12" i="19"/>
  <c r="F13" i="19"/>
  <c r="F14" i="19"/>
  <c r="F15" i="19"/>
  <c r="F16" i="19"/>
  <c r="D17" i="19"/>
  <c r="E17" i="19"/>
  <c r="F20" i="19"/>
  <c r="F21" i="19"/>
  <c r="F22" i="19"/>
  <c r="F23" i="19"/>
  <c r="F24" i="19"/>
  <c r="D25" i="19"/>
  <c r="F25" i="19" s="1"/>
  <c r="E25" i="19"/>
  <c r="E29" i="19"/>
  <c r="F27" i="19"/>
  <c r="D29" i="19"/>
  <c r="F29" i="19" s="1"/>
  <c r="E6" i="16"/>
  <c r="D5" i="4"/>
  <c r="F5" i="4" s="1"/>
  <c r="D6" i="16"/>
  <c r="F17" i="19"/>
  <c r="E5" i="4"/>
  <c r="G5" i="4" s="1"/>
  <c r="D13" i="16"/>
  <c r="P71" i="47" l="1"/>
  <c r="P130" i="47" s="1"/>
  <c r="N130" i="47"/>
  <c r="O71" i="47"/>
  <c r="O130" i="47" s="1"/>
  <c r="M130" i="47"/>
  <c r="M35" i="46"/>
  <c r="O35" i="46"/>
  <c r="N35" i="46"/>
  <c r="P35" i="46"/>
</calcChain>
</file>

<file path=xl/sharedStrings.xml><?xml version="1.0" encoding="utf-8"?>
<sst xmlns="http://schemas.openxmlformats.org/spreadsheetml/2006/main" count="1498" uniqueCount="450">
  <si>
    <t xml:space="preserve">Mercados </t>
  </si>
  <si>
    <t>Ventas de Energía</t>
  </si>
  <si>
    <t>Participación</t>
  </si>
  <si>
    <t>País</t>
  </si>
  <si>
    <t xml:space="preserve">en que </t>
  </si>
  <si>
    <t>(GWh)</t>
  </si>
  <si>
    <t>de mercado</t>
  </si>
  <si>
    <t>participa</t>
  </si>
  <si>
    <t xml:space="preserve">Chile  </t>
  </si>
  <si>
    <t>SIC y SING</t>
  </si>
  <si>
    <t>Argentina</t>
  </si>
  <si>
    <t>SIN</t>
  </si>
  <si>
    <t>Perú</t>
  </si>
  <si>
    <t>SICN</t>
  </si>
  <si>
    <t>Colombia</t>
  </si>
  <si>
    <t xml:space="preserve">Total   </t>
  </si>
  <si>
    <t>(GWh) ( * )</t>
  </si>
  <si>
    <t>Edesur</t>
  </si>
  <si>
    <t>Edelnor</t>
  </si>
  <si>
    <t>Coelce</t>
  </si>
  <si>
    <t>Total</t>
  </si>
  <si>
    <t>%</t>
  </si>
  <si>
    <t>Distribución</t>
  </si>
  <si>
    <t>Chile</t>
  </si>
  <si>
    <t>Variaciones</t>
  </si>
  <si>
    <t>Impuesto Renta</t>
  </si>
  <si>
    <t>Impuesto Diferido</t>
  </si>
  <si>
    <t>Brasil  (1)</t>
  </si>
  <si>
    <t>(1)  En el año 2005  se incluyen las ventas del trimestre octubre-diciembre 2005 de las sociedades Endesa Fortaleza y CIEN.</t>
  </si>
  <si>
    <t xml:space="preserve">(GWh) </t>
  </si>
  <si>
    <t>Concepto  (Millones de $)</t>
  </si>
  <si>
    <t>EBITDA Y ACTIVO FIJO NETO POR PAIS</t>
  </si>
  <si>
    <t>Lineas de Negocio</t>
  </si>
  <si>
    <t>EBITDA</t>
  </si>
  <si>
    <t>Activo Fijo neto</t>
  </si>
  <si>
    <t>Generación y Transmisión</t>
  </si>
  <si>
    <t>Brasil</t>
  </si>
  <si>
    <t>Total Gx y Tx</t>
  </si>
  <si>
    <t>Total Dx</t>
  </si>
  <si>
    <t>Total Grupo Enersis</t>
  </si>
  <si>
    <t>Ch$ Millones</t>
  </si>
  <si>
    <t>Ampla</t>
  </si>
  <si>
    <t>EBITDA (*)</t>
  </si>
  <si>
    <t>EBITDA / Activo Fijo marzo 2007</t>
  </si>
  <si>
    <t>Impuesto a la Renta e Impuestos diferidos</t>
  </si>
  <si>
    <t>Estructura y ajustes</t>
  </si>
  <si>
    <t>(%)</t>
  </si>
  <si>
    <t>Brasil   (*)</t>
  </si>
  <si>
    <t>(*) Incluye activos intangibles por concesiones en Ampla y Coelce</t>
  </si>
  <si>
    <t>EBITDA / Activo Fijo DIC. 2010</t>
  </si>
  <si>
    <t>Al 31 de marzo de 2011</t>
  </si>
  <si>
    <t>Variation</t>
  </si>
  <si>
    <t>Operating Income</t>
  </si>
  <si>
    <t>Distribution</t>
  </si>
  <si>
    <t>Brazil</t>
  </si>
  <si>
    <t>Peru</t>
  </si>
  <si>
    <t>Company</t>
  </si>
  <si>
    <t xml:space="preserve">Markets </t>
  </si>
  <si>
    <t>in which</t>
  </si>
  <si>
    <t>operates</t>
  </si>
  <si>
    <t>Energy Sales</t>
  </si>
  <si>
    <t>Market</t>
  </si>
  <si>
    <t>Share</t>
  </si>
  <si>
    <t>Current Assets</t>
  </si>
  <si>
    <t>Total Assets</t>
  </si>
  <si>
    <t>Current Liabilities</t>
  </si>
  <si>
    <t>Non Current Liabilities</t>
  </si>
  <si>
    <t>Personnel costs</t>
  </si>
  <si>
    <t>Other Non Operating Income</t>
  </si>
  <si>
    <t>Net Income attributable to owners of parent</t>
  </si>
  <si>
    <t>Net income attributable to non-controlling interest</t>
  </si>
  <si>
    <t>Energy Losses</t>
  </si>
  <si>
    <t>Clients</t>
  </si>
  <si>
    <t>Clients / Employees</t>
  </si>
  <si>
    <t>(*) Includes final customer sales and tolls.</t>
  </si>
  <si>
    <t>(thousand)</t>
  </si>
  <si>
    <t>Liquidity</t>
  </si>
  <si>
    <t>Leverage</t>
  </si>
  <si>
    <t>Profitability</t>
  </si>
  <si>
    <t>Working Capítal</t>
  </si>
  <si>
    <t>Operating Income/Operating Revenues</t>
  </si>
  <si>
    <t>Indicator</t>
  </si>
  <si>
    <t>Unit</t>
  </si>
  <si>
    <t>PROPERTY, PLANTS AND EQUIPMENT INFORMATION BY COMPANY</t>
  </si>
  <si>
    <t>(*) Includes intangible assets concessions</t>
  </si>
  <si>
    <t>From Financing Activities</t>
  </si>
  <si>
    <t>From Investing Activities</t>
  </si>
  <si>
    <t>From Operating Activities</t>
  </si>
  <si>
    <t>Net Cash Flow</t>
  </si>
  <si>
    <t>Change</t>
  </si>
  <si>
    <t>% Change</t>
  </si>
  <si>
    <t>Times</t>
  </si>
  <si>
    <t>Generation</t>
  </si>
  <si>
    <t>Country</t>
  </si>
  <si>
    <t>Energy Sales Revenues</t>
  </si>
  <si>
    <t>Non regulated customers</t>
  </si>
  <si>
    <t>Regulated customers</t>
  </si>
  <si>
    <t>Other Clients</t>
  </si>
  <si>
    <t>Spot Market</t>
  </si>
  <si>
    <t>Residential</t>
  </si>
  <si>
    <t>Commercial</t>
  </si>
  <si>
    <t>Industrial</t>
  </si>
  <si>
    <t>Other</t>
  </si>
  <si>
    <t>Generation and Distribution</t>
  </si>
  <si>
    <t>Less: Consolidation adjustments</t>
  </si>
  <si>
    <t>Total Segments</t>
  </si>
  <si>
    <t>Structure and adjustments</t>
  </si>
  <si>
    <t>Payments for additions of Property, plant and equipment</t>
  </si>
  <si>
    <t>Net Income from Continuing Operations</t>
  </si>
  <si>
    <t xml:space="preserve">NET INCOME </t>
  </si>
  <si>
    <t>Financial Income</t>
  </si>
  <si>
    <t>Financial Costs</t>
  </si>
  <si>
    <t>Gain (Loss) for indexed assets and liabilities</t>
  </si>
  <si>
    <t>Foreign currency exchange differences, net</t>
  </si>
  <si>
    <t>Net Income Before Taxes</t>
  </si>
  <si>
    <t>Income Tax</t>
  </si>
  <si>
    <t>Net Income</t>
  </si>
  <si>
    <t>Revenues</t>
  </si>
  <si>
    <t>Sales</t>
  </si>
  <si>
    <t>Other operating income</t>
  </si>
  <si>
    <t>Procurements and Services</t>
  </si>
  <si>
    <t>Energy purchases</t>
  </si>
  <si>
    <t>Fuel consumption</t>
  </si>
  <si>
    <t>Transportation expenses</t>
  </si>
  <si>
    <t>Other variable costs</t>
  </si>
  <si>
    <t>Contribution Margin</t>
  </si>
  <si>
    <t>Other fixed operating expenses</t>
  </si>
  <si>
    <t>Gross Operating Income (EBITDA)</t>
  </si>
  <si>
    <t>Depreciation and amortization</t>
  </si>
  <si>
    <t>Reversal of impairment profit (impairment loss) recognized in profit or loss</t>
  </si>
  <si>
    <t>Net  Financial Income</t>
  </si>
  <si>
    <t>Financial income</t>
  </si>
  <si>
    <t>Financial costs</t>
  </si>
  <si>
    <t>COMPANY</t>
  </si>
  <si>
    <t>Gwh</t>
  </si>
  <si>
    <t>N°</t>
  </si>
  <si>
    <t>Codensa</t>
  </si>
  <si>
    <t>TOTAL</t>
  </si>
  <si>
    <t>SALES</t>
  </si>
  <si>
    <t>Total generation</t>
  </si>
  <si>
    <t>Hydroelectric generation</t>
  </si>
  <si>
    <t>Thermal electric generation</t>
  </si>
  <si>
    <t>Other generation</t>
  </si>
  <si>
    <t>Purchases</t>
  </si>
  <si>
    <t xml:space="preserve">    Purchases to related companies -generators</t>
  </si>
  <si>
    <t xml:space="preserve">    Purchases to others generators</t>
  </si>
  <si>
    <t xml:space="preserve">    Purchases at spot</t>
  </si>
  <si>
    <t>Transmission losses, pump and other consumption</t>
  </si>
  <si>
    <t>Total electricity sales</t>
  </si>
  <si>
    <t>Sales at regulated prices</t>
  </si>
  <si>
    <t>Sales at unregulated prices</t>
  </si>
  <si>
    <t>Sales at spot marginal cost</t>
  </si>
  <si>
    <t>Sales to related companies generators</t>
  </si>
  <si>
    <t>TOTAL SALES IN THE SYSTEM</t>
  </si>
  <si>
    <t>Market Share on total sales (%)</t>
  </si>
  <si>
    <t>Others</t>
  </si>
  <si>
    <t>Menos: Ajustes de consolidación y otras actividades de negocio</t>
  </si>
  <si>
    <t>BY BUSINESS SEGMENT</t>
  </si>
  <si>
    <t>Distribution business</t>
  </si>
  <si>
    <t>EBITDA FROM CONTINUING OPERATIONS</t>
  </si>
  <si>
    <t>Less: consolidation adjustments and other activities</t>
  </si>
  <si>
    <t>Total consolidated Revenues Enel Américas</t>
  </si>
  <si>
    <t>Total consolidated Procurement and Services Enel Américas</t>
  </si>
  <si>
    <t>Generation and Transmission businesses</t>
  </si>
  <si>
    <t>Total consolidated Personnel Expenses Enel Américas</t>
  </si>
  <si>
    <t>EBITDA Generation and Transmission businesses</t>
  </si>
  <si>
    <t>EBITDA Distribution business</t>
  </si>
  <si>
    <t>Total consolidated EBITDA Enel Américas</t>
  </si>
  <si>
    <t>Revenues Generation and Transmission businesses</t>
  </si>
  <si>
    <t>Revenues Distribution business</t>
  </si>
  <si>
    <t>Procurement and Services Generation and Transmission businesses</t>
  </si>
  <si>
    <t>Procurement and Services Distribution business</t>
  </si>
  <si>
    <t>Personnel Exepenses Generation and Transmission businesses</t>
  </si>
  <si>
    <t>Personnel Exepenses Distribution business</t>
  </si>
  <si>
    <t xml:space="preserve">EBIT       </t>
  </si>
  <si>
    <t xml:space="preserve">EBIT      </t>
  </si>
  <si>
    <t>Total Consolidated Enel Américas</t>
  </si>
  <si>
    <t>Depreciation, amortization and impairment</t>
  </si>
  <si>
    <t>Segment</t>
  </si>
  <si>
    <t>Generation and Transmission</t>
  </si>
  <si>
    <t>Total Generation and Transmission</t>
  </si>
  <si>
    <t>Total Distribution</t>
  </si>
  <si>
    <t>NON OPERATING INCOME CONTINUING OPERATIONS</t>
  </si>
  <si>
    <t>Consolidation adjustments and other activities</t>
  </si>
  <si>
    <t>Total Financial Income</t>
  </si>
  <si>
    <t>Total Financial Costs</t>
  </si>
  <si>
    <t>Total Foreign currency exchange differences, net</t>
  </si>
  <si>
    <t>Net Financial Income Enel Américas</t>
  </si>
  <si>
    <t>Total Share of profit (loss) of associates accounted for using the equity method</t>
  </si>
  <si>
    <t>Total Non Operating Income</t>
  </si>
  <si>
    <t>Enel Américas (holding)</t>
  </si>
  <si>
    <t>Total Income Tax</t>
  </si>
  <si>
    <t>Non current Assets</t>
  </si>
  <si>
    <t>Total Equity</t>
  </si>
  <si>
    <t>attributable to owners of parent company</t>
  </si>
  <si>
    <t>attributable to non-controlling interest</t>
  </si>
  <si>
    <t>Total Liabilities and Equity</t>
  </si>
  <si>
    <t>Assets</t>
  </si>
  <si>
    <t>Liabilities and Equity</t>
  </si>
  <si>
    <t>Total Net Cash Flow</t>
  </si>
  <si>
    <t xml:space="preserve"> </t>
  </si>
  <si>
    <t>(Figures in million US$)</t>
  </si>
  <si>
    <t>(US$ million)</t>
  </si>
  <si>
    <t>(Million US$)</t>
  </si>
  <si>
    <t>Other Gain (Losses)</t>
  </si>
  <si>
    <t>Total Other Gain (Losses)</t>
  </si>
  <si>
    <t>CONSOLIDATED INCOME STATEMENT (Continuing Operations) (million US$)</t>
  </si>
  <si>
    <t>(million US$)</t>
  </si>
  <si>
    <t>Variation in million US$ and  %.</t>
  </si>
  <si>
    <t>Earning per share  (US$ /share)</t>
  </si>
  <si>
    <t>MMUSD</t>
  </si>
  <si>
    <t>Enel Distribución Ceará S.A.</t>
  </si>
  <si>
    <t>Energy Sale Revenues</t>
  </si>
  <si>
    <t>Other Expenses  Generation and Transmission businesses</t>
  </si>
  <si>
    <t>Total consolidated Other Expenses  Enel Américas</t>
  </si>
  <si>
    <t>Other Expenses Distribution business</t>
  </si>
  <si>
    <t>Enel Dx Perú</t>
  </si>
  <si>
    <t>Enel Dx Ceará</t>
  </si>
  <si>
    <t>Enel Dx Río</t>
  </si>
  <si>
    <t>Enel Argentina S.A.</t>
  </si>
  <si>
    <t>Enel Generación Costanera S.A.</t>
  </si>
  <si>
    <t>Enel Generación El Chocón S.A.</t>
  </si>
  <si>
    <t>Empresa Distribuidora Sur S.A.</t>
  </si>
  <si>
    <t xml:space="preserve">Enel Trading Argentina S.R.L
</t>
  </si>
  <si>
    <t>Grupo Enel Argentina</t>
  </si>
  <si>
    <t>Enel Brasil S.A.</t>
  </si>
  <si>
    <t>Enel Generación Fortaleza S.A.</t>
  </si>
  <si>
    <t>EGP Cachoeira Dourada S.A.</t>
  </si>
  <si>
    <t>Enel Cien S.A.</t>
  </si>
  <si>
    <t>Compañía de Transmisión del Mercosur S.A.</t>
  </si>
  <si>
    <t>Transportadora de Energía S.A.</t>
  </si>
  <si>
    <t>Enel Distribución Rio S.A.</t>
  </si>
  <si>
    <t>Grupo Enel Brasil</t>
  </si>
  <si>
    <t>Emgesa S.A. E.S.P.</t>
  </si>
  <si>
    <t>Compañía Distribuidora y Comercializadora de Energía S.A.</t>
  </si>
  <si>
    <t>Enel Perú, S.A.C.</t>
  </si>
  <si>
    <t>Enel Generación Perú S.A.</t>
  </si>
  <si>
    <t>Chinango S.A.C.</t>
  </si>
  <si>
    <t>Enel Generación Piura S.A.</t>
  </si>
  <si>
    <t>Enel Distribución Perú S.A.</t>
  </si>
  <si>
    <t>Grupo Enel Perú</t>
  </si>
  <si>
    <t>Non Current Assets</t>
  </si>
  <si>
    <t>Equity</t>
  </si>
  <si>
    <t>Procurement and Services</t>
  </si>
  <si>
    <t>EBIT</t>
  </si>
  <si>
    <t>Financial Result</t>
  </si>
  <si>
    <t>Net Income before taxes</t>
  </si>
  <si>
    <t>Enel Dx Goias</t>
  </si>
  <si>
    <t>Enel Gx Perú</t>
  </si>
  <si>
    <t>Enel Gx Piura</t>
  </si>
  <si>
    <t>CGT Fortaleza</t>
  </si>
  <si>
    <t>Enel Gx Costanera</t>
  </si>
  <si>
    <t>Enel Gx El Chocón</t>
  </si>
  <si>
    <t>Central Docksud</t>
  </si>
  <si>
    <t>Enel Distribución Goiás (Celg)</t>
  </si>
  <si>
    <t>-</t>
  </si>
  <si>
    <t>Share of profit (loss) of associates accounted for using the equity method:</t>
  </si>
  <si>
    <t>EGP Volta Grande</t>
  </si>
  <si>
    <t>Enel Distribución Goias S.A.</t>
  </si>
  <si>
    <t>Enel X Brasil S.A.</t>
  </si>
  <si>
    <t xml:space="preserve">Gain (Loss) for indexed assets and liabilities </t>
  </si>
  <si>
    <t>Enel Generación Chocon S.A.</t>
  </si>
  <si>
    <t>Edesur S.A.</t>
  </si>
  <si>
    <t>Enel Distribución Rio (Ampla) (*)</t>
  </si>
  <si>
    <t>Enel Distribución Ceara (Coelce) (*)</t>
  </si>
  <si>
    <t>Codensa S.A.</t>
  </si>
  <si>
    <t>Central Dock Sud S.A.</t>
  </si>
  <si>
    <t>Holding Enel Americas y Sociedades de Inversión</t>
  </si>
  <si>
    <t>Empresa Distribuidora Sur S.A. (Edesur)</t>
  </si>
  <si>
    <t>Enel Distribución Perú S.A. (Edelnor)</t>
  </si>
  <si>
    <t>Enel Distribución Río S.A.</t>
  </si>
  <si>
    <t>Enel Distribución Goiás S.A.</t>
  </si>
  <si>
    <t>SIN Argentina</t>
  </si>
  <si>
    <t>Central Dock Sud</t>
  </si>
  <si>
    <t>Enel Generación Perú S.A. (Edegel)</t>
  </si>
  <si>
    <t>SICN Peru</t>
  </si>
  <si>
    <t>Enel Generación Piura S.A. (Piura)</t>
  </si>
  <si>
    <t>Emgesa S.A.</t>
  </si>
  <si>
    <t>SIN Colombia</t>
  </si>
  <si>
    <t>EGP Volta Grande S.A.</t>
  </si>
  <si>
    <t xml:space="preserve">Holding  y eliminaciones </t>
  </si>
  <si>
    <t>Cash and cash equivalents</t>
  </si>
  <si>
    <t>Other current financial assets</t>
  </si>
  <si>
    <t>Other current non-financial assets</t>
  </si>
  <si>
    <t>Trade and other current receivables</t>
  </si>
  <si>
    <t>Current accounts receivable from related companies</t>
  </si>
  <si>
    <t>Inventories</t>
  </si>
  <si>
    <t>Current tax assets</t>
  </si>
  <si>
    <t>Non-current assets or disposal groups held for sale or for distribution to owners</t>
  </si>
  <si>
    <t>Other non-current financial assets</t>
  </si>
  <si>
    <t>Other non-current non-financial assets</t>
  </si>
  <si>
    <t>Trade and other non-current receivables</t>
  </si>
  <si>
    <t>Non-current accounts receivable from related companies</t>
  </si>
  <si>
    <t>Investments accounted for using the equity method</t>
  </si>
  <si>
    <t>Intangible assets other than goodwill</t>
  </si>
  <si>
    <t>Goodwill</t>
  </si>
  <si>
    <t>Property, plant and equipment</t>
  </si>
  <si>
    <t>Investment property</t>
  </si>
  <si>
    <t>Deferred tax assets</t>
  </si>
  <si>
    <t>Other non-current financial liabilities</t>
  </si>
  <si>
    <t>Trade and other non-current payables</t>
  </si>
  <si>
    <t>Accounts payable to related companies</t>
  </si>
  <si>
    <t>Other short-term provisions</t>
  </si>
  <si>
    <t>Current tax liabilities</t>
  </si>
  <si>
    <t>Current provisions for employee benefits</t>
  </si>
  <si>
    <t>Other current  non-financial liabilities</t>
  </si>
  <si>
    <t>Current liabilities other than those associated with groups of assets for disposal classified as held for sale</t>
  </si>
  <si>
    <t>Non-current accounts payable to related companies</t>
  </si>
  <si>
    <t>Other long-term provisions</t>
  </si>
  <si>
    <t>Deferred tax liabilities</t>
  </si>
  <si>
    <t>Non-current provisions for employee benefits</t>
  </si>
  <si>
    <t>Other non-current non-financial liabilities</t>
  </si>
  <si>
    <t>Issued capital</t>
  </si>
  <si>
    <t>Retained earnings (losses)</t>
  </si>
  <si>
    <t>Share premium</t>
  </si>
  <si>
    <t>Treasury shares</t>
  </si>
  <si>
    <t>Other equity changes</t>
  </si>
  <si>
    <t>Reserves</t>
  </si>
  <si>
    <t>Other Sales</t>
  </si>
  <si>
    <t>Other Services</t>
  </si>
  <si>
    <t>Power purchased</t>
  </si>
  <si>
    <t>Cost of fuel consumed</t>
  </si>
  <si>
    <t>Other variable procurements and services</t>
  </si>
  <si>
    <t>Other work perfomed by the entity and capitalized</t>
  </si>
  <si>
    <t>Employee benefits expenses</t>
  </si>
  <si>
    <t>Other expenses</t>
  </si>
  <si>
    <t>Depreciation and amortization expense</t>
  </si>
  <si>
    <t>Impairment loss recognized in the period's profit or loss</t>
  </si>
  <si>
    <t>Others financial income</t>
  </si>
  <si>
    <t>Bank loans</t>
  </si>
  <si>
    <t>Secured and unsecured obligations</t>
  </si>
  <si>
    <t>Income (Loss) for indexed assets and liabilities</t>
  </si>
  <si>
    <t>Foreign currency exchange differences</t>
  </si>
  <si>
    <t>Positives</t>
  </si>
  <si>
    <t>Negatives</t>
  </si>
  <si>
    <t>Share of profit (loss) of associates and joint ventures accounted for using the equity method</t>
  </si>
  <si>
    <t>Other profit (losses)</t>
  </si>
  <si>
    <t>Other investments result</t>
  </si>
  <si>
    <t>Profit (Loss) from sales of assets</t>
  </si>
  <si>
    <t>Income tax expenses</t>
  </si>
  <si>
    <t>Income (loss) from discontinued operations</t>
  </si>
  <si>
    <t>Net Income attributable to:</t>
  </si>
  <si>
    <t>Cash flow from (used in) operating activities</t>
  </si>
  <si>
    <t>Cash flow from (used in) investing activities</t>
  </si>
  <si>
    <t>Cash flows from (used in) financing activities</t>
  </si>
  <si>
    <t>ASSETS</t>
  </si>
  <si>
    <t>CURRENT ASSETS</t>
  </si>
  <si>
    <t>NON-CURRENT ASSETS</t>
  </si>
  <si>
    <t>TOTAL ASSETS</t>
  </si>
  <si>
    <t>LIABILITIES AND EQUITY</t>
  </si>
  <si>
    <t>CURRENT LIABILITIES</t>
  </si>
  <si>
    <t>NON-CURRENT LIABILITIES</t>
  </si>
  <si>
    <t>EQUITY</t>
  </si>
  <si>
    <t>Equity Attributable to Shareholders of the Company</t>
  </si>
  <si>
    <t>Equity Attributable to Minority Interest</t>
  </si>
  <si>
    <t>TOTAL LIABILITIES AND EQUITY</t>
  </si>
  <si>
    <t>CONSOLIDATED FINANCIAL STATEMENTS</t>
  </si>
  <si>
    <t>REVENUES</t>
  </si>
  <si>
    <t>PROCUREMENTS AND SERVICES</t>
  </si>
  <si>
    <t>CONTRIBUTION MARGIN</t>
  </si>
  <si>
    <t>GROSS OPERATING INCOME (EBITDA)</t>
  </si>
  <si>
    <t>OPERATING INCOME</t>
  </si>
  <si>
    <t>NET FINANCIAL INCOME</t>
  </si>
  <si>
    <t>Income (loss) before taxes</t>
  </si>
  <si>
    <t>Income from continuing operations</t>
  </si>
  <si>
    <t>Consolidated Statements of Cash Flow</t>
  </si>
  <si>
    <t>Energy sales</t>
  </si>
  <si>
    <t>Other sales</t>
  </si>
  <si>
    <t>Other services</t>
  </si>
  <si>
    <t>Income (losses) before taxes</t>
  </si>
  <si>
    <t>Volta Grande</t>
  </si>
  <si>
    <t>million US$</t>
  </si>
  <si>
    <t>Chile ( Holdings y Others)</t>
  </si>
  <si>
    <t>CONSOLIDATED INCOME STATEMENT</t>
  </si>
  <si>
    <t>Adjustments</t>
  </si>
  <si>
    <t>(i)</t>
  </si>
  <si>
    <t>(ii)</t>
  </si>
  <si>
    <t>(iii)</t>
  </si>
  <si>
    <t>(iv)</t>
  </si>
  <si>
    <t>(v)</t>
  </si>
  <si>
    <t>Enel Trading Argentina S.R.L.</t>
  </si>
  <si>
    <t>Other Operating Income</t>
  </si>
  <si>
    <t>Revenues and Other Operating Income</t>
  </si>
  <si>
    <t>Raw materials and consumables used</t>
  </si>
  <si>
    <t xml:space="preserve">Depreciation and amortization expense </t>
  </si>
  <si>
    <t>Othe gains (losses)</t>
  </si>
  <si>
    <t>financial Costs</t>
  </si>
  <si>
    <t>Income tax expenses, continuing operations</t>
  </si>
  <si>
    <t>Net Income attributable to Shareholders of Enel Américas</t>
  </si>
  <si>
    <t>Net income attributable to non-controlling interests</t>
  </si>
  <si>
    <t>Depreciation</t>
  </si>
  <si>
    <t>Enel Dx Goiás</t>
  </si>
  <si>
    <t>December 2018</t>
  </si>
  <si>
    <t>Enel Dx Sao Paulo</t>
  </si>
  <si>
    <t>Enel Codensa</t>
  </si>
  <si>
    <t>Enel Emgesa</t>
  </si>
  <si>
    <t>12/31/2018</t>
  </si>
  <si>
    <t>Enel Américas (*)</t>
  </si>
  <si>
    <t>(*) Includes Holding and Adjustments</t>
  </si>
  <si>
    <t>SICN Brasil</t>
  </si>
  <si>
    <t>Enel Distribución Sao Paulo S.A.</t>
  </si>
  <si>
    <t>Grupo Dock Sud, S.A.</t>
  </si>
  <si>
    <t>Enel Green Power Proyectos I (Volta Grande)</t>
  </si>
  <si>
    <t>Holdings, Adjustments and others</t>
  </si>
  <si>
    <t>Others profit (loss)</t>
  </si>
  <si>
    <t>Enel Generación Fortaleza</t>
  </si>
  <si>
    <t>Impairment gains and reversals of impairment losses (Impairment losses) determined in accordance with IFRS 9</t>
  </si>
  <si>
    <t>Aplication effect by IAS 29 
(in million of US$)</t>
  </si>
  <si>
    <t>Aplication effect by IAS 21 
(in million of US$)</t>
  </si>
  <si>
    <t>(1) Corresponds to the ratio between (i) Current Assets and (ii) Current Liabilities.</t>
  </si>
  <si>
    <t>(2) Corresponds to the ratio between (i) Current Assets net of Inventories and anticipated Expenses and (ii) Current Liabilities.</t>
  </si>
  <si>
    <t>(3) Corresponds to the ratio between (i) Total Liabilities and (ii) Total Equity.</t>
  </si>
  <si>
    <t>(4) Corresponds to the proportion of (i) Current Liabilities in relation to (ii) Total Liabilities</t>
  </si>
  <si>
    <t>(5) Corresponds to the proportion of (i) Non-Current Liabilities in relation to (ii) Total Liabilities.</t>
  </si>
  <si>
    <t>(6) Corresponds to the ratio between (i) the Gross Operating Income and (ii) Net financial result of Financial Income.</t>
  </si>
  <si>
    <t>(7) Corresponds to the ratio between (i) Net Income attributable to owners of parent for 12 mobile months as of September 30 and (ii) the average between Equity attributable to owners of parent at the beginning of the period and at the end of the period.</t>
  </si>
  <si>
    <t>(8) Corresponds to the ratio between (i) total result for 12 mobile months as of September 30 and (ii) the average of total assets at the beginning of the period and at the end of the period.</t>
  </si>
  <si>
    <t>Current liquidity (1)</t>
  </si>
  <si>
    <t>Acid ratio test (2)</t>
  </si>
  <si>
    <t>Leverage (3)</t>
  </si>
  <si>
    <t>Short Term Debt (4)</t>
  </si>
  <si>
    <t>Long Term Debt (5)</t>
  </si>
  <si>
    <t>Financial Expenses Coverage (6)</t>
  </si>
  <si>
    <t>ROE (annualized) (7)</t>
  </si>
  <si>
    <t>ROA (annualized) (8)</t>
  </si>
  <si>
    <t>December 31</t>
  </si>
  <si>
    <t>12/31/2019</t>
  </si>
  <si>
    <t>Hyperinflation result</t>
  </si>
  <si>
    <t>December 2019</t>
  </si>
  <si>
    <t>Dec. 2019</t>
  </si>
  <si>
    <t>FY 2019</t>
  </si>
  <si>
    <t>FY 2018</t>
  </si>
  <si>
    <t>Impairment gains and impairment losses reversal (Impairment losses) determined in accordance with IFRS 9</t>
  </si>
  <si>
    <t>Results of companies accounted for by participation method</t>
  </si>
  <si>
    <t>(*) As of December 31, 2019 and 2018 the average number of ordinary shares were 65,480,640,658 and 57,452,641,516, respectively</t>
  </si>
  <si>
    <t>12/31/2019
Enel Américas proforma without hyperinflation 
(in million of US$)</t>
  </si>
  <si>
    <t>12/31/2019
Enel Américas reported 
(in million of US$</t>
  </si>
  <si>
    <t>As of December 31</t>
  </si>
  <si>
    <t>As of December 31, 2019</t>
  </si>
  <si>
    <t>As of December 31, 2018</t>
  </si>
  <si>
    <t xml:space="preserve">Enel Generación Costanera </t>
  </si>
  <si>
    <t>Emgesa S.A.E.S.P</t>
  </si>
  <si>
    <t xml:space="preserve">Enel Generación Perú </t>
  </si>
  <si>
    <t xml:space="preserve">EGP Cachoeira Dourada </t>
  </si>
  <si>
    <t xml:space="preserve">Enel Cien </t>
  </si>
  <si>
    <t>Dec. 2018</t>
  </si>
  <si>
    <t>Enel Green Power Volta Grande</t>
  </si>
  <si>
    <t>Dock Sud S.A.</t>
  </si>
  <si>
    <t>Enel Distribuicao Sao Paulo S.A.</t>
  </si>
  <si>
    <t>US$ 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</si>
</sst>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1">
    <numFmt numFmtId="164" formatCode="_-* #,##0_-;\-* #,##0_-;_-* &quot;-&quot;_-;_-@_-"/>
    <numFmt numFmtId="165" formatCode="_-* #,##0.00_-;\-* #,##0.00_-;_-* &quot;-&quot;??_-;_-@_-"/>
    <numFmt numFmtId="166" formatCode="_(* #,##0_);_(* \(#,##0\);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000000"/>
    <numFmt numFmtId="182" formatCode="0%_);\(0%\)"/>
    <numFmt numFmtId="183" formatCode="#,##0.0"/>
    <numFmt numFmtId="184" formatCode="_-* #,##0_-;\-* #,##0_-;_-* &quot;-&quot;??_-;_-@_-"/>
    <numFmt numFmtId="185" formatCode="#,##0.0_);[Black]\(#,##0.0\);&quot;-       &quot;"/>
    <numFmt numFmtId="186" formatCode="#,##0.0;[Black]\(#,##0.0\);&quot; - &quot;"/>
    <numFmt numFmtId="187" formatCode="#,##0.0;\(#,##0.0\)"/>
    <numFmt numFmtId="188" formatCode="#,##0.00000\ ;\(#,##0.00000\);&quot;-       &quot;"/>
    <numFmt numFmtId="189" formatCode="_-* #,##0.0_-;\-* #,##0.0_-;_-* &quot;-&quot;??_-;_-@_-"/>
    <numFmt numFmtId="190" formatCode="#,##0;[Black]\(#,##0\);&quot;-&quot;"/>
    <numFmt numFmtId="191" formatCode="#,##0.00_);[Black]\(#,##0.00\);&quot;-       &quot;"/>
    <numFmt numFmtId="192" formatCode="#,##0.000000_);[Black]\(#,##0.000000\);&quot;-       &quot;"/>
    <numFmt numFmtId="193" formatCode="#,##0.00;\(#,##0.00\)"/>
    <numFmt numFmtId="194" formatCode="#,##0_);\(#,##0\);&quot;-       &quot;"/>
  </numFmts>
  <fonts count="51">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b/>
      <sz val="8"/>
      <name val="Arial"/>
      <family val="2"/>
    </font>
    <font>
      <sz val="10"/>
      <name val="Arial Narrow"/>
      <family val="2"/>
    </font>
    <font>
      <b/>
      <i/>
      <sz val="18"/>
      <color indexed="40"/>
      <name val="Arial Narrow"/>
      <family val="2"/>
    </font>
    <font>
      <sz val="12"/>
      <color indexed="8"/>
      <name val="Calibri"/>
      <family val="2"/>
    </font>
    <font>
      <sz val="11"/>
      <name val="Arial"/>
      <family val="2"/>
    </font>
    <font>
      <b/>
      <sz val="11"/>
      <name val="Arial"/>
      <family val="2"/>
    </font>
    <font>
      <b/>
      <i/>
      <sz val="10"/>
      <name val="Arial"/>
      <family val="2"/>
    </font>
    <font>
      <sz val="8"/>
      <color indexed="8"/>
      <name val="Arial"/>
      <family val="2"/>
    </font>
    <font>
      <sz val="10"/>
      <name val="Times New Roman"/>
      <family val="1"/>
    </font>
    <font>
      <sz val="8"/>
      <name val="ＭＳ Ｐゴシック"/>
      <family val="3"/>
      <charset val="128"/>
    </font>
    <font>
      <b/>
      <sz val="9"/>
      <name val="Arial"/>
      <family val="2"/>
    </font>
    <font>
      <b/>
      <sz val="9"/>
      <color indexed="8"/>
      <name val="Arial"/>
      <family val="2"/>
    </font>
    <font>
      <sz val="14"/>
      <name val="Arial"/>
      <family val="2"/>
    </font>
    <font>
      <sz val="12"/>
      <color theme="1"/>
      <name val="Arial"/>
      <family val="2"/>
    </font>
    <font>
      <b/>
      <sz val="10"/>
      <color theme="0"/>
      <name val="Arial Narrow"/>
      <family val="2"/>
    </font>
    <font>
      <b/>
      <sz val="10"/>
      <color rgb="FFFFFFFF"/>
      <name val="Arial Narrow"/>
      <family val="2"/>
    </font>
    <font>
      <b/>
      <sz val="10"/>
      <color rgb="FFFFFFFF"/>
      <name val="Arial"/>
      <family val="2"/>
    </font>
    <font>
      <b/>
      <sz val="10"/>
      <color theme="0"/>
      <name val="Arial"/>
      <family val="2"/>
    </font>
    <font>
      <sz val="10"/>
      <color theme="0"/>
      <name val="Arial"/>
      <family val="2"/>
    </font>
    <font>
      <b/>
      <sz val="12"/>
      <color theme="1"/>
      <name val="Arial"/>
      <family val="2"/>
    </font>
    <font>
      <b/>
      <sz val="12"/>
      <color theme="0"/>
      <name val="Arial"/>
      <family val="2"/>
    </font>
    <font>
      <b/>
      <sz val="11"/>
      <color theme="0"/>
      <name val="Arial Narrow"/>
      <family val="2"/>
    </font>
    <font>
      <b/>
      <sz val="8"/>
      <color rgb="FFFF0000"/>
      <name val="Arial"/>
      <family val="2"/>
    </font>
    <font>
      <b/>
      <sz val="12"/>
      <color rgb="FFFF0000"/>
      <name val="Calibri"/>
      <family val="2"/>
    </font>
    <font>
      <sz val="10"/>
      <color theme="1"/>
      <name val="Arial Narrow"/>
      <family val="2"/>
    </font>
    <font>
      <sz val="10"/>
      <color theme="1"/>
      <name val="Arial"/>
      <family val="2"/>
    </font>
    <font>
      <b/>
      <sz val="10"/>
      <color theme="1"/>
      <name val="Arial"/>
      <family val="2"/>
    </font>
    <font>
      <sz val="10"/>
      <color rgb="FFFF0000"/>
      <name val="Arial"/>
      <family val="2"/>
    </font>
    <font>
      <b/>
      <sz val="11"/>
      <color theme="0"/>
      <name val="Arial"/>
      <family val="2"/>
    </font>
    <font>
      <b/>
      <u/>
      <sz val="10"/>
      <color theme="0"/>
      <name val="Arial"/>
      <family val="2"/>
    </font>
    <font>
      <sz val="12"/>
      <name val="Arial"/>
      <family val="2"/>
    </font>
    <font>
      <sz val="10"/>
      <color indexed="8"/>
      <name val="Arial"/>
      <family val="2"/>
    </font>
    <font>
      <b/>
      <sz val="10"/>
      <color rgb="FFFF0000"/>
      <name val="Arial"/>
      <family val="2"/>
    </font>
    <font>
      <b/>
      <sz val="14"/>
      <color theme="0"/>
      <name val="Arial"/>
      <family val="2"/>
    </font>
    <font>
      <b/>
      <i/>
      <sz val="16"/>
      <color indexed="12"/>
      <name val="Arial"/>
      <family val="2"/>
    </font>
  </fonts>
  <fills count="19">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indexed="27"/>
        <bgColor indexed="64"/>
      </patternFill>
    </fill>
    <fill>
      <patternFill patternType="solid">
        <fgColor indexed="44"/>
        <bgColor indexed="64"/>
      </patternFill>
    </fill>
    <fill>
      <patternFill patternType="solid">
        <fgColor indexed="44"/>
        <bgColor indexed="44"/>
      </patternFill>
    </fill>
    <fill>
      <patternFill patternType="solid">
        <fgColor indexed="9"/>
        <bgColor indexed="44"/>
      </patternFill>
    </fill>
    <fill>
      <patternFill patternType="solid">
        <fgColor rgb="FFDAEEF3"/>
        <bgColor indexed="64"/>
      </patternFill>
    </fill>
    <fill>
      <patternFill patternType="solid">
        <fgColor theme="0"/>
        <bgColor indexed="64"/>
      </patternFill>
    </fill>
    <fill>
      <patternFill patternType="solid">
        <fgColor rgb="FFC6C6C6"/>
        <bgColor indexed="64"/>
      </patternFill>
    </fill>
    <fill>
      <patternFill patternType="solid">
        <fgColor rgb="FF0555FA"/>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s>
  <borders count="56">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right/>
      <top style="thin">
        <color indexed="22"/>
      </top>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top/>
      <bottom style="thin">
        <color indexed="22"/>
      </bottom>
      <diagonal/>
    </border>
    <border>
      <left/>
      <right/>
      <top/>
      <bottom style="thin">
        <color indexed="64"/>
      </bottom>
      <diagonal/>
    </border>
    <border>
      <left/>
      <right/>
      <top style="thin">
        <color indexed="64"/>
      </top>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right/>
      <top style="medium">
        <color theme="8" tint="0.59999389629810485"/>
      </top>
      <bottom style="medium">
        <color theme="8" tint="0.59999389629810485"/>
      </bottom>
      <diagonal/>
    </border>
    <border>
      <left/>
      <right/>
      <top/>
      <bottom style="medium">
        <color theme="8" tint="0.59999389629810485"/>
      </bottom>
      <diagonal/>
    </border>
    <border>
      <left/>
      <right/>
      <top style="thin">
        <color theme="0"/>
      </top>
      <bottom/>
      <diagonal/>
    </border>
    <border>
      <left/>
      <right/>
      <top style="thin">
        <color theme="0"/>
      </top>
      <bottom style="thin">
        <color theme="0"/>
      </bottom>
      <diagonal/>
    </border>
    <border>
      <left/>
      <right/>
      <top style="thin">
        <color theme="8" tint="-0.249977111117893"/>
      </top>
      <bottom style="thin">
        <color theme="8" tint="-0.249977111117893"/>
      </bottom>
      <diagonal/>
    </border>
    <border>
      <left/>
      <right/>
      <top/>
      <bottom style="thin">
        <color theme="0"/>
      </bottom>
      <diagonal/>
    </border>
    <border>
      <left/>
      <right/>
      <top/>
      <bottom style="thick">
        <color rgb="FF002060"/>
      </bottom>
      <diagonal/>
    </border>
    <border>
      <left/>
      <right/>
      <top/>
      <bottom style="thin">
        <color theme="8"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5" fillId="2" borderId="0" applyNumberFormat="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2" fillId="0" borderId="0"/>
    <xf numFmtId="0" fontId="1" fillId="0" borderId="0"/>
    <xf numFmtId="0" fontId="1" fillId="0" borderId="0"/>
    <xf numFmtId="0" fontId="24" fillId="0" borderId="0"/>
    <xf numFmtId="0" fontId="3" fillId="0" borderId="0"/>
    <xf numFmtId="0" fontId="25"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588">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Fill="1" applyBorder="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6"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0" fontId="9" fillId="0" borderId="0" xfId="12" applyFont="1" applyBorder="1"/>
    <xf numFmtId="174" fontId="7" fillId="5" borderId="0" xfId="0" applyNumberFormat="1" applyFont="1" applyFill="1" applyBorder="1" applyAlignment="1">
      <alignment vertical="center"/>
    </xf>
    <xf numFmtId="167" fontId="7" fillId="5" borderId="0" xfId="16" applyNumberFormat="1" applyFont="1" applyFill="1" applyBorder="1" applyAlignment="1">
      <alignment vertical="center"/>
    </xf>
    <xf numFmtId="174" fontId="9" fillId="0" borderId="0" xfId="12" applyNumberFormat="1" applyFont="1" applyBorder="1"/>
    <xf numFmtId="0" fontId="6" fillId="0" borderId="0" xfId="0" applyFont="1" applyBorder="1"/>
    <xf numFmtId="0" fontId="6" fillId="0" borderId="0" xfId="12" applyFont="1" applyAlignment="1">
      <alignment vertical="center"/>
    </xf>
    <xf numFmtId="17" fontId="8" fillId="3" borderId="7" xfId="0" applyNumberFormat="1" applyFont="1" applyFill="1" applyBorder="1" applyAlignment="1">
      <alignment horizontal="center" vertical="center" wrapText="1"/>
    </xf>
    <xf numFmtId="0" fontId="6" fillId="0" borderId="12" xfId="0" applyFont="1" applyBorder="1" applyAlignment="1">
      <alignment horizontal="left" vertical="center" indent="1"/>
    </xf>
    <xf numFmtId="0" fontId="1" fillId="0" borderId="0" xfId="0" applyFont="1"/>
    <xf numFmtId="38" fontId="7" fillId="0" borderId="0" xfId="0" applyNumberFormat="1"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 fontId="7" fillId="0" borderId="0" xfId="0" applyNumberFormat="1" applyFon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176" fontId="6" fillId="0" borderId="0" xfId="12" applyNumberFormat="1" applyFont="1"/>
    <xf numFmtId="167" fontId="6" fillId="0" borderId="0" xfId="16" applyNumberFormat="1" applyFont="1"/>
    <xf numFmtId="167" fontId="6" fillId="0" borderId="0" xfId="16" applyNumberFormat="1" applyFont="1" applyAlignment="1">
      <alignment vertical="center"/>
    </xf>
    <xf numFmtId="168" fontId="7" fillId="0" borderId="0" xfId="0" applyNumberFormat="1" applyFont="1"/>
    <xf numFmtId="167" fontId="0" fillId="0" borderId="0" xfId="16" applyNumberFormat="1" applyFont="1"/>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0" fillId="0" borderId="0" xfId="0" applyNumberFormat="1" applyBorder="1"/>
    <xf numFmtId="0" fontId="0" fillId="0" borderId="0" xfId="0"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76" fontId="0" fillId="0" borderId="0" xfId="0" applyNumberFormat="1"/>
    <xf numFmtId="176" fontId="7" fillId="0" borderId="0" xfId="0" applyNumberFormat="1" applyFont="1"/>
    <xf numFmtId="176" fontId="6" fillId="0" borderId="0" xfId="0" applyNumberFormat="1" applyFont="1" applyAlignment="1">
      <alignment vertic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2" fontId="9" fillId="0" borderId="0" xfId="12" applyNumberFormat="1" applyFont="1" applyAlignment="1">
      <alignment vertical="center"/>
    </xf>
    <xf numFmtId="165" fontId="0" fillId="6" borderId="0" xfId="3" applyFont="1" applyFill="1"/>
    <xf numFmtId="0" fontId="7" fillId="0" borderId="0" xfId="0" applyFont="1" applyFill="1"/>
    <xf numFmtId="0" fontId="6" fillId="0" borderId="0" xfId="0" applyFont="1" applyFill="1" applyBorder="1" applyAlignment="1">
      <alignment horizontal="left" vertical="center" wrapText="1" indent="2"/>
    </xf>
    <xf numFmtId="176" fontId="6" fillId="0" borderId="0" xfId="0" applyNumberFormat="1" applyFont="1" applyFill="1" applyBorder="1" applyAlignment="1">
      <alignment vertical="center"/>
    </xf>
    <xf numFmtId="171" fontId="6" fillId="0" borderId="0" xfId="0" applyNumberFormat="1" applyFont="1" applyFill="1" applyBorder="1" applyAlignment="1">
      <alignment vertical="center"/>
    </xf>
    <xf numFmtId="173" fontId="6" fillId="0" borderId="0" xfId="16" applyNumberFormat="1" applyFont="1" applyFill="1" applyBorder="1" applyAlignment="1">
      <alignment vertical="center"/>
    </xf>
    <xf numFmtId="10" fontId="6" fillId="0" borderId="0" xfId="16" applyNumberFormat="1" applyFont="1" applyAlignment="1">
      <alignment vertical="center"/>
    </xf>
    <xf numFmtId="0" fontId="14" fillId="0" borderId="0" xfId="0" applyFont="1"/>
    <xf numFmtId="167" fontId="6" fillId="0" borderId="0" xfId="16" applyNumberFormat="1" applyFont="1" applyFill="1" applyBorder="1" applyAlignment="1">
      <alignment vertical="center"/>
    </xf>
    <xf numFmtId="181" fontId="6" fillId="0" borderId="0" xfId="12" applyNumberFormat="1" applyFont="1"/>
    <xf numFmtId="1" fontId="6" fillId="0" borderId="0" xfId="12" applyNumberFormat="1" applyFont="1"/>
    <xf numFmtId="183" fontId="9" fillId="0" borderId="0" xfId="12" applyNumberFormat="1" applyFont="1" applyAlignment="1">
      <alignment vertical="center"/>
    </xf>
    <xf numFmtId="178" fontId="7" fillId="0" borderId="0" xfId="0" applyNumberFormat="1" applyFont="1"/>
    <xf numFmtId="170" fontId="6" fillId="0" borderId="0" xfId="16" applyNumberFormat="1" applyFont="1" applyAlignment="1">
      <alignment vertical="center"/>
    </xf>
    <xf numFmtId="167" fontId="6" fillId="0" borderId="0" xfId="12" applyNumberFormat="1" applyFont="1"/>
    <xf numFmtId="0" fontId="17" fillId="0" borderId="0" xfId="10" applyFont="1" applyFill="1" applyBorder="1" applyAlignment="1">
      <alignment vertical="center"/>
    </xf>
    <xf numFmtId="184" fontId="17" fillId="0" borderId="0" xfId="3" applyNumberFormat="1" applyFont="1" applyFill="1" applyBorder="1" applyAlignment="1">
      <alignment vertical="center"/>
    </xf>
    <xf numFmtId="0" fontId="29" fillId="12" borderId="0" xfId="0" applyFont="1" applyFill="1"/>
    <xf numFmtId="0" fontId="1" fillId="13" borderId="0" xfId="0" applyFont="1" applyFill="1" applyBorder="1" applyAlignment="1">
      <alignment vertical="center"/>
    </xf>
    <xf numFmtId="3" fontId="1" fillId="13" borderId="0" xfId="0" applyNumberFormat="1" applyFont="1" applyFill="1" applyBorder="1" applyAlignment="1">
      <alignment horizontal="right" vertical="center"/>
    </xf>
    <xf numFmtId="167" fontId="1" fillId="13" borderId="0" xfId="0" applyNumberFormat="1" applyFont="1" applyFill="1" applyBorder="1" applyAlignment="1">
      <alignment horizontal="right" vertical="center"/>
    </xf>
    <xf numFmtId="0" fontId="17" fillId="0" borderId="0" xfId="0" applyFont="1" applyAlignment="1">
      <alignment vertical="center"/>
    </xf>
    <xf numFmtId="0" fontId="31" fillId="14" borderId="0" xfId="0" applyNumberFormat="1" applyFont="1" applyFill="1" applyBorder="1" applyAlignment="1">
      <alignment horizontal="center" vertical="center"/>
    </xf>
    <xf numFmtId="0" fontId="32" fillId="14" borderId="0" xfId="0" applyNumberFormat="1" applyFont="1" applyFill="1" applyAlignment="1">
      <alignment horizontal="center" vertical="center"/>
    </xf>
    <xf numFmtId="0" fontId="1" fillId="0" borderId="0" xfId="0" applyFont="1" applyBorder="1"/>
    <xf numFmtId="176" fontId="1" fillId="0" borderId="0" xfId="0" applyNumberFormat="1" applyFont="1" applyFill="1" applyBorder="1" applyAlignment="1">
      <alignment vertical="center"/>
    </xf>
    <xf numFmtId="0" fontId="1" fillId="13" borderId="0" xfId="0" applyFont="1" applyFill="1" applyBorder="1" applyAlignment="1">
      <alignment horizontal="left" vertical="center" indent="1"/>
    </xf>
    <xf numFmtId="0" fontId="20" fillId="0" borderId="0" xfId="12" applyFont="1"/>
    <xf numFmtId="176" fontId="20" fillId="0" borderId="0" xfId="12" applyNumberFormat="1" applyFont="1"/>
    <xf numFmtId="0" fontId="1" fillId="0" borderId="0" xfId="12" applyFont="1"/>
    <xf numFmtId="0" fontId="20" fillId="0" borderId="0" xfId="0" applyFont="1"/>
    <xf numFmtId="0" fontId="33" fillId="14" borderId="48" xfId="10" applyFont="1" applyFill="1" applyBorder="1" applyAlignment="1">
      <alignment horizontal="left" vertical="center"/>
    </xf>
    <xf numFmtId="0" fontId="33" fillId="14" borderId="48" xfId="10" applyFont="1" applyFill="1" applyBorder="1" applyAlignment="1">
      <alignment horizontal="center" vertical="center"/>
    </xf>
    <xf numFmtId="172" fontId="20" fillId="0" borderId="0" xfId="16" applyNumberFormat="1" applyFont="1" applyBorder="1" applyAlignment="1">
      <alignment vertical="center"/>
    </xf>
    <xf numFmtId="0" fontId="10" fillId="0" borderId="0" xfId="0" applyFont="1" applyFill="1" applyBorder="1" applyAlignment="1">
      <alignment horizontal="left" vertical="center" indent="1"/>
    </xf>
    <xf numFmtId="176" fontId="10" fillId="0" borderId="0" xfId="0" applyNumberFormat="1" applyFont="1" applyFill="1" applyBorder="1" applyAlignment="1">
      <alignment vertical="center"/>
    </xf>
    <xf numFmtId="171" fontId="10" fillId="0" borderId="0" xfId="0" applyNumberFormat="1" applyFont="1" applyFill="1" applyBorder="1" applyAlignment="1">
      <alignment vertical="center"/>
    </xf>
    <xf numFmtId="182" fontId="10" fillId="0" borderId="0" xfId="16" applyNumberFormat="1" applyFont="1" applyFill="1" applyBorder="1" applyAlignment="1">
      <alignment vertical="center"/>
    </xf>
    <xf numFmtId="0" fontId="10" fillId="13" borderId="0" xfId="0" applyFont="1" applyFill="1" applyBorder="1" applyAlignment="1">
      <alignment horizontal="left" vertical="center" indent="1"/>
    </xf>
    <xf numFmtId="176" fontId="10" fillId="13" borderId="0" xfId="0" applyNumberFormat="1" applyFont="1" applyFill="1" applyBorder="1" applyAlignment="1">
      <alignment vertical="center"/>
    </xf>
    <xf numFmtId="173" fontId="10" fillId="13" borderId="0" xfId="16" applyNumberFormat="1" applyFont="1" applyFill="1" applyBorder="1" applyAlignment="1">
      <alignment vertical="center"/>
    </xf>
    <xf numFmtId="0" fontId="1" fillId="0" borderId="0" xfId="0" applyFont="1" applyFill="1" applyBorder="1" applyAlignment="1">
      <alignment horizontal="left" vertical="center" indent="2"/>
    </xf>
    <xf numFmtId="171" fontId="1" fillId="0" borderId="0" xfId="0" applyNumberFormat="1" applyFont="1" applyFill="1" applyBorder="1" applyAlignment="1">
      <alignment vertical="center"/>
    </xf>
    <xf numFmtId="173" fontId="1" fillId="0" borderId="0" xfId="16" applyNumberFormat="1" applyFont="1" applyFill="1" applyBorder="1" applyAlignment="1">
      <alignment vertical="center"/>
    </xf>
    <xf numFmtId="0" fontId="1" fillId="0" borderId="0" xfId="0" applyFont="1" applyFill="1" applyBorder="1" applyAlignment="1">
      <alignment horizontal="left" vertical="center" wrapText="1" indent="2"/>
    </xf>
    <xf numFmtId="0" fontId="1" fillId="0" borderId="0" xfId="0" applyFont="1" applyFill="1"/>
    <xf numFmtId="0" fontId="33" fillId="14" borderId="0" xfId="0" applyFont="1" applyFill="1" applyBorder="1" applyAlignment="1">
      <alignment horizontal="left" vertical="center" indent="1"/>
    </xf>
    <xf numFmtId="173" fontId="33" fillId="14" borderId="0" xfId="16" applyNumberFormat="1" applyFont="1" applyFill="1" applyBorder="1" applyAlignment="1">
      <alignment vertical="center"/>
    </xf>
    <xf numFmtId="0" fontId="20" fillId="0" borderId="0" xfId="0" applyFont="1" applyFill="1" applyBorder="1" applyAlignment="1">
      <alignment horizontal="left" vertical="center" wrapText="1" indent="2"/>
    </xf>
    <xf numFmtId="176" fontId="20" fillId="0" borderId="0" xfId="0" applyNumberFormat="1" applyFont="1" applyFill="1" applyBorder="1" applyAlignment="1">
      <alignment vertical="center"/>
    </xf>
    <xf numFmtId="0" fontId="1" fillId="12" borderId="0" xfId="10" applyFont="1" applyFill="1"/>
    <xf numFmtId="0" fontId="10" fillId="12" borderId="25" xfId="10" applyFont="1" applyFill="1" applyBorder="1" applyAlignment="1">
      <alignment horizontal="center"/>
    </xf>
    <xf numFmtId="0" fontId="10" fillId="12" borderId="0" xfId="10" applyFont="1" applyFill="1" applyAlignment="1">
      <alignment horizontal="center"/>
    </xf>
    <xf numFmtId="0" fontId="10" fillId="12" borderId="0" xfId="10" applyFont="1" applyFill="1"/>
    <xf numFmtId="176" fontId="1" fillId="12" borderId="0" xfId="0" applyNumberFormat="1" applyFont="1" applyFill="1" applyBorder="1" applyAlignment="1">
      <alignment vertical="center"/>
    </xf>
    <xf numFmtId="178" fontId="1" fillId="12" borderId="0" xfId="0" applyNumberFormat="1" applyFont="1" applyFill="1" applyBorder="1" applyAlignment="1">
      <alignment vertical="center"/>
    </xf>
    <xf numFmtId="0" fontId="10" fillId="13" borderId="0" xfId="10" applyFont="1" applyFill="1"/>
    <xf numFmtId="178" fontId="10" fillId="13" borderId="0" xfId="0" applyNumberFormat="1" applyFont="1" applyFill="1" applyBorder="1" applyAlignment="1">
      <alignment vertical="center"/>
    </xf>
    <xf numFmtId="0" fontId="33" fillId="14" borderId="0" xfId="10" applyFont="1" applyFill="1"/>
    <xf numFmtId="0" fontId="34" fillId="14" borderId="0" xfId="10" applyFont="1" applyFill="1"/>
    <xf numFmtId="0" fontId="1" fillId="13" borderId="0" xfId="10" applyFont="1" applyFill="1"/>
    <xf numFmtId="176" fontId="33" fillId="14" borderId="0" xfId="0" applyNumberFormat="1" applyFont="1" applyFill="1" applyBorder="1" applyAlignment="1">
      <alignment vertical="center"/>
    </xf>
    <xf numFmtId="178" fontId="33" fillId="14" borderId="0" xfId="0" applyNumberFormat="1" applyFont="1" applyFill="1" applyBorder="1" applyAlignment="1">
      <alignment vertical="center"/>
    </xf>
    <xf numFmtId="0" fontId="33" fillId="12" borderId="0" xfId="10" applyFont="1" applyFill="1"/>
    <xf numFmtId="0" fontId="34" fillId="12" borderId="0" xfId="10" applyFont="1" applyFill="1"/>
    <xf numFmtId="0" fontId="22" fillId="15" borderId="0" xfId="10" applyFont="1" applyFill="1"/>
    <xf numFmtId="0" fontId="1" fillId="15" borderId="0" xfId="10" applyFont="1" applyFill="1"/>
    <xf numFmtId="0" fontId="10" fillId="15" borderId="0" xfId="10" applyFont="1" applyFill="1"/>
    <xf numFmtId="0" fontId="35" fillId="14" borderId="0" xfId="0" applyFont="1" applyFill="1"/>
    <xf numFmtId="0" fontId="35" fillId="14" borderId="0" xfId="0" applyFont="1" applyFill="1" applyBorder="1"/>
    <xf numFmtId="0" fontId="35" fillId="14" borderId="0" xfId="0" applyFont="1" applyFill="1" applyBorder="1" applyAlignment="1">
      <alignment vertical="center" wrapText="1"/>
    </xf>
    <xf numFmtId="0" fontId="29" fillId="14" borderId="0" xfId="0" applyFont="1" applyFill="1"/>
    <xf numFmtId="0" fontId="36" fillId="14" borderId="0" xfId="0" applyFont="1" applyFill="1" applyBorder="1"/>
    <xf numFmtId="0" fontId="36" fillId="14" borderId="0" xfId="0" applyFont="1" applyFill="1"/>
    <xf numFmtId="171" fontId="1" fillId="0" borderId="0" xfId="9" applyNumberFormat="1" applyFont="1" applyFill="1" applyBorder="1" applyAlignment="1">
      <alignment vertical="center"/>
    </xf>
    <xf numFmtId="171" fontId="33" fillId="14" borderId="0" xfId="9" applyNumberFormat="1" applyFont="1" applyFill="1" applyBorder="1" applyAlignment="1">
      <alignment vertical="center"/>
    </xf>
    <xf numFmtId="188" fontId="33" fillId="14" borderId="0" xfId="0" applyNumberFormat="1" applyFont="1" applyFill="1" applyBorder="1" applyAlignment="1">
      <alignment vertical="center"/>
    </xf>
    <xf numFmtId="177" fontId="30" fillId="14" borderId="25" xfId="14" applyNumberFormat="1" applyFont="1" applyFill="1" applyBorder="1" applyAlignment="1">
      <alignment vertical="center"/>
    </xf>
    <xf numFmtId="9" fontId="30" fillId="14" borderId="25" xfId="16" applyFont="1" applyFill="1" applyBorder="1" applyAlignment="1">
      <alignment vertical="center"/>
    </xf>
    <xf numFmtId="0" fontId="36" fillId="14" borderId="49" xfId="0" applyFont="1" applyFill="1" applyBorder="1" applyAlignment="1">
      <alignment horizontal="center"/>
    </xf>
    <xf numFmtId="0" fontId="36" fillId="14" borderId="0" xfId="0" applyFont="1" applyFill="1" applyBorder="1" applyAlignment="1">
      <alignment horizontal="center"/>
    </xf>
    <xf numFmtId="179" fontId="23" fillId="16" borderId="50" xfId="0" applyNumberFormat="1" applyFont="1" applyFill="1" applyBorder="1" applyAlignment="1" applyProtection="1">
      <alignment vertical="center"/>
      <protection locked="0"/>
    </xf>
    <xf numFmtId="187" fontId="23" fillId="17" borderId="0" xfId="0" applyNumberFormat="1" applyFont="1" applyFill="1" applyBorder="1" applyAlignment="1" applyProtection="1">
      <alignment vertical="center"/>
      <protection locked="0"/>
    </xf>
    <xf numFmtId="0" fontId="37" fillId="14" borderId="51" xfId="10" applyFont="1" applyFill="1" applyBorder="1" applyAlignment="1">
      <alignment vertical="center"/>
    </xf>
    <xf numFmtId="184" fontId="37" fillId="14" borderId="51" xfId="3" applyNumberFormat="1" applyFont="1" applyFill="1" applyBorder="1" applyAlignment="1">
      <alignment vertical="center"/>
    </xf>
    <xf numFmtId="167" fontId="33" fillId="14" borderId="0" xfId="16" applyNumberFormat="1" applyFont="1" applyFill="1" applyBorder="1" applyAlignment="1">
      <alignment vertical="center"/>
    </xf>
    <xf numFmtId="0" fontId="10" fillId="0" borderId="0" xfId="0" applyFont="1" applyFill="1" applyBorder="1" applyAlignment="1">
      <alignment horizontal="left" vertical="center" indent="2"/>
    </xf>
    <xf numFmtId="173" fontId="10" fillId="0" borderId="0" xfId="16" applyNumberFormat="1" applyFont="1" applyFill="1" applyBorder="1" applyAlignment="1">
      <alignment vertical="center"/>
    </xf>
    <xf numFmtId="177" fontId="30" fillId="12" borderId="25" xfId="14" applyNumberFormat="1" applyFont="1" applyFill="1" applyBorder="1" applyAlignment="1">
      <alignment vertical="center"/>
    </xf>
    <xf numFmtId="189" fontId="29" fillId="12" borderId="0" xfId="3" applyNumberFormat="1" applyFont="1" applyFill="1"/>
    <xf numFmtId="184" fontId="29" fillId="12" borderId="0" xfId="3" applyNumberFormat="1" applyFont="1" applyFill="1"/>
    <xf numFmtId="0" fontId="35" fillId="13" borderId="0" xfId="0" applyFont="1" applyFill="1"/>
    <xf numFmtId="165" fontId="35" fillId="13" borderId="0" xfId="3" applyFont="1" applyFill="1"/>
    <xf numFmtId="189" fontId="35" fillId="13" borderId="0" xfId="3" applyNumberFormat="1" applyFont="1" applyFill="1"/>
    <xf numFmtId="184" fontId="35" fillId="13" borderId="0" xfId="3" applyNumberFormat="1" applyFont="1" applyFill="1"/>
    <xf numFmtId="0" fontId="16" fillId="0" borderId="0" xfId="15" applyFont="1" applyBorder="1" applyAlignment="1">
      <alignment vertical="center"/>
    </xf>
    <xf numFmtId="0" fontId="12" fillId="0" borderId="0" xfId="10" applyFont="1"/>
    <xf numFmtId="190" fontId="16" fillId="8" borderId="26" xfId="11" applyNumberFormat="1" applyFont="1" applyFill="1" applyBorder="1" applyAlignment="1" applyProtection="1">
      <alignment horizontal="center" vertical="center"/>
    </xf>
    <xf numFmtId="0" fontId="12" fillId="5" borderId="0" xfId="10" applyFont="1" applyFill="1" applyBorder="1"/>
    <xf numFmtId="190" fontId="16" fillId="5" borderId="0" xfId="11" applyNumberFormat="1" applyFont="1" applyFill="1" applyBorder="1" applyAlignment="1" applyProtection="1">
      <alignment horizontal="center" vertical="center"/>
    </xf>
    <xf numFmtId="190" fontId="12" fillId="7" borderId="27" xfId="11" applyNumberFormat="1" applyFont="1" applyFill="1" applyBorder="1" applyAlignment="1" applyProtection="1">
      <alignment vertical="top"/>
    </xf>
    <xf numFmtId="190" fontId="12" fillId="7" borderId="27" xfId="11" applyNumberFormat="1" applyFont="1" applyFill="1" applyBorder="1" applyAlignment="1" applyProtection="1">
      <alignment vertical="center"/>
    </xf>
    <xf numFmtId="0" fontId="1" fillId="0" borderId="52" xfId="10" applyFont="1" applyBorder="1"/>
    <xf numFmtId="0" fontId="31" fillId="14" borderId="0" xfId="0" applyFont="1" applyFill="1" applyBorder="1" applyAlignment="1">
      <alignment horizontal="center" vertical="center"/>
    </xf>
    <xf numFmtId="38" fontId="17" fillId="0" borderId="0" xfId="0" applyNumberFormat="1" applyFont="1" applyAlignment="1">
      <alignment vertical="center"/>
    </xf>
    <xf numFmtId="0" fontId="16" fillId="16" borderId="0" xfId="10" applyFont="1" applyFill="1" applyAlignment="1">
      <alignment vertical="center"/>
    </xf>
    <xf numFmtId="0" fontId="12" fillId="16" borderId="0" xfId="10" applyFont="1" applyFill="1" applyAlignment="1">
      <alignment vertical="center"/>
    </xf>
    <xf numFmtId="0" fontId="12" fillId="16" borderId="0" xfId="10" applyFont="1" applyFill="1" applyAlignment="1">
      <alignment horizontal="center" vertical="center"/>
    </xf>
    <xf numFmtId="165" fontId="12" fillId="16" borderId="0" xfId="3" applyFont="1" applyFill="1" applyAlignment="1">
      <alignment horizontal="right" vertical="center"/>
    </xf>
    <xf numFmtId="165" fontId="12" fillId="16" borderId="0" xfId="3" applyFont="1" applyFill="1" applyAlignment="1">
      <alignment vertical="center"/>
    </xf>
    <xf numFmtId="0" fontId="12" fillId="16" borderId="50" xfId="10" applyFont="1" applyFill="1" applyBorder="1" applyAlignment="1">
      <alignment vertical="center"/>
    </xf>
    <xf numFmtId="0" fontId="12" fillId="16" borderId="50" xfId="10" applyFont="1" applyFill="1" applyBorder="1" applyAlignment="1">
      <alignment horizontal="center" vertical="center"/>
    </xf>
    <xf numFmtId="0" fontId="16" fillId="17" borderId="0" xfId="10" applyFont="1" applyFill="1" applyAlignment="1">
      <alignment vertical="center"/>
    </xf>
    <xf numFmtId="0" fontId="12" fillId="17" borderId="0" xfId="10" applyFont="1" applyFill="1" applyAlignment="1">
      <alignment vertical="center"/>
    </xf>
    <xf numFmtId="0" fontId="12" fillId="17" borderId="0" xfId="10" applyFont="1" applyFill="1" applyAlignment="1">
      <alignment horizontal="center" vertical="center"/>
    </xf>
    <xf numFmtId="165" fontId="12" fillId="17" borderId="0" xfId="3" applyFont="1" applyFill="1" applyAlignment="1">
      <alignment vertical="center"/>
    </xf>
    <xf numFmtId="167" fontId="12" fillId="17" borderId="0" xfId="16" applyNumberFormat="1" applyFont="1" applyFill="1" applyAlignment="1">
      <alignment vertical="center"/>
    </xf>
    <xf numFmtId="0" fontId="12" fillId="17" borderId="50" xfId="10" applyFont="1" applyFill="1" applyBorder="1" applyAlignment="1">
      <alignment vertical="center"/>
    </xf>
    <xf numFmtId="0" fontId="12" fillId="17" borderId="50" xfId="10" applyFont="1" applyFill="1" applyBorder="1" applyAlignment="1">
      <alignment horizontal="center" vertical="center"/>
    </xf>
    <xf numFmtId="165" fontId="12" fillId="17" borderId="50" xfId="3" applyFont="1" applyFill="1" applyBorder="1" applyAlignment="1">
      <alignment vertical="center"/>
    </xf>
    <xf numFmtId="165" fontId="12" fillId="17" borderId="50" xfId="3" applyFont="1" applyFill="1" applyBorder="1" applyAlignment="1">
      <alignment horizontal="center" vertical="center"/>
    </xf>
    <xf numFmtId="0" fontId="16" fillId="18" borderId="0" xfId="10" applyFont="1" applyFill="1" applyAlignment="1">
      <alignment vertical="center"/>
    </xf>
    <xf numFmtId="0" fontId="12" fillId="18" borderId="0" xfId="10" applyFont="1" applyFill="1" applyAlignment="1">
      <alignment vertical="center"/>
    </xf>
    <xf numFmtId="0" fontId="12" fillId="18" borderId="0" xfId="10" applyFont="1" applyFill="1" applyAlignment="1">
      <alignment horizontal="center" vertical="center"/>
    </xf>
    <xf numFmtId="167" fontId="12" fillId="18" borderId="0" xfId="16" applyNumberFormat="1" applyFont="1" applyFill="1" applyAlignment="1">
      <alignment vertical="center"/>
    </xf>
    <xf numFmtId="167" fontId="12" fillId="18" borderId="0" xfId="16" applyNumberFormat="1" applyFont="1" applyFill="1" applyAlignment="1">
      <alignment horizontal="right" vertical="center"/>
    </xf>
    <xf numFmtId="0" fontId="12" fillId="18" borderId="50" xfId="10" applyFont="1" applyFill="1" applyBorder="1" applyAlignment="1">
      <alignment vertical="center"/>
    </xf>
    <xf numFmtId="0" fontId="12" fillId="18" borderId="50" xfId="10" applyFont="1" applyFill="1" applyBorder="1" applyAlignment="1">
      <alignment horizontal="center" vertical="center"/>
    </xf>
    <xf numFmtId="167" fontId="12" fillId="18" borderId="50" xfId="16" applyNumberFormat="1" applyFont="1" applyFill="1" applyBorder="1" applyAlignment="1">
      <alignment vertical="center"/>
    </xf>
    <xf numFmtId="167" fontId="12" fillId="18" borderId="50" xfId="10" applyNumberFormat="1" applyFont="1" applyFill="1" applyBorder="1" applyAlignment="1">
      <alignment horizontal="right" vertical="center"/>
    </xf>
    <xf numFmtId="167" fontId="12" fillId="12" borderId="0" xfId="16" applyNumberFormat="1" applyFont="1" applyFill="1" applyAlignment="1">
      <alignment horizontal="right" vertical="center"/>
    </xf>
    <xf numFmtId="0" fontId="38" fillId="0" borderId="0" xfId="15" applyFont="1" applyBorder="1" applyAlignment="1">
      <alignment vertical="center"/>
    </xf>
    <xf numFmtId="17" fontId="30" fillId="14" borderId="0" xfId="9" applyNumberFormat="1" applyFont="1" applyFill="1" applyBorder="1" applyAlignment="1">
      <alignment horizontal="center" vertical="center"/>
    </xf>
    <xf numFmtId="17" fontId="30" fillId="12" borderId="0" xfId="9" applyNumberFormat="1" applyFont="1" applyFill="1" applyBorder="1" applyAlignment="1">
      <alignment horizontal="center" vertical="center"/>
    </xf>
    <xf numFmtId="167" fontId="1" fillId="0" borderId="0" xfId="16" applyNumberFormat="1" applyFont="1"/>
    <xf numFmtId="0" fontId="1" fillId="0" borderId="0" xfId="9" applyAlignment="1">
      <alignment vertical="center"/>
    </xf>
    <xf numFmtId="0" fontId="12" fillId="0" borderId="0" xfId="9" applyFont="1" applyFill="1" applyBorder="1" applyAlignment="1">
      <alignment vertical="center"/>
    </xf>
    <xf numFmtId="38" fontId="12" fillId="0" borderId="0" xfId="9" applyNumberFormat="1" applyFont="1" applyFill="1" applyBorder="1" applyAlignment="1">
      <alignment vertical="center"/>
    </xf>
    <xf numFmtId="186" fontId="12" fillId="0" borderId="0" xfId="9" applyNumberFormat="1" applyFont="1" applyFill="1" applyBorder="1" applyAlignment="1">
      <alignment vertical="center"/>
    </xf>
    <xf numFmtId="0" fontId="1" fillId="0" borderId="0" xfId="9" applyBorder="1" applyAlignment="1">
      <alignment vertical="center"/>
    </xf>
    <xf numFmtId="0" fontId="17" fillId="0" borderId="45" xfId="14" applyFont="1" applyFill="1" applyBorder="1" applyAlignment="1">
      <alignment horizontal="left" vertical="center"/>
    </xf>
    <xf numFmtId="171" fontId="17" fillId="0" borderId="45" xfId="14" applyNumberFormat="1" applyFont="1" applyFill="1" applyBorder="1" applyAlignment="1">
      <alignment vertical="center"/>
    </xf>
    <xf numFmtId="167" fontId="17" fillId="0" borderId="45" xfId="16" applyNumberFormat="1" applyFont="1" applyFill="1" applyBorder="1" applyAlignment="1">
      <alignment vertical="center"/>
    </xf>
    <xf numFmtId="171" fontId="17" fillId="0" borderId="45" xfId="14" applyNumberFormat="1" applyFont="1" applyFill="1" applyBorder="1" applyAlignment="1">
      <alignment horizontal="right" vertical="center"/>
    </xf>
    <xf numFmtId="0" fontId="17" fillId="0" borderId="0" xfId="14" applyFont="1" applyFill="1" applyBorder="1" applyAlignment="1">
      <alignment horizontal="left" vertical="center"/>
    </xf>
    <xf numFmtId="171" fontId="17" fillId="0" borderId="0" xfId="14" applyNumberFormat="1" applyFont="1" applyFill="1" applyBorder="1" applyAlignment="1">
      <alignment vertical="center"/>
    </xf>
    <xf numFmtId="185" fontId="17" fillId="0" borderId="0" xfId="14" applyNumberFormat="1" applyFont="1" applyFill="1" applyBorder="1" applyAlignment="1">
      <alignment vertical="center"/>
    </xf>
    <xf numFmtId="0" fontId="17" fillId="12" borderId="45" xfId="14" applyFont="1" applyFill="1" applyBorder="1" applyAlignment="1">
      <alignment horizontal="left" vertical="center"/>
    </xf>
    <xf numFmtId="171" fontId="17" fillId="12" borderId="45" xfId="14" applyNumberFormat="1" applyFont="1" applyFill="1" applyBorder="1" applyAlignment="1">
      <alignment vertical="center"/>
    </xf>
    <xf numFmtId="0" fontId="34" fillId="0" borderId="0" xfId="9" applyFont="1" applyAlignment="1">
      <alignment vertical="center"/>
    </xf>
    <xf numFmtId="0" fontId="18" fillId="12" borderId="0" xfId="9" applyFont="1" applyFill="1" applyAlignment="1">
      <alignment vertical="center"/>
    </xf>
    <xf numFmtId="0" fontId="19" fillId="12" borderId="0" xfId="9" applyFont="1" applyFill="1" applyAlignment="1">
      <alignment vertical="center"/>
    </xf>
    <xf numFmtId="0" fontId="39" fillId="12" borderId="0" xfId="9" applyFont="1" applyFill="1" applyAlignment="1">
      <alignment vertical="center"/>
    </xf>
    <xf numFmtId="9" fontId="17" fillId="12" borderId="45" xfId="16" applyFont="1" applyFill="1" applyBorder="1" applyAlignment="1">
      <alignment vertical="center"/>
    </xf>
    <xf numFmtId="0" fontId="9" fillId="12" borderId="0" xfId="12" applyFont="1" applyFill="1"/>
    <xf numFmtId="0" fontId="6" fillId="12" borderId="0" xfId="0" applyFont="1" applyFill="1"/>
    <xf numFmtId="0" fontId="1" fillId="12" borderId="0" xfId="0" applyFont="1" applyFill="1" applyBorder="1" applyAlignment="1">
      <alignment vertical="center"/>
    </xf>
    <xf numFmtId="3" fontId="1" fillId="12" borderId="0" xfId="0" applyNumberFormat="1" applyFont="1" applyFill="1" applyBorder="1" applyAlignment="1">
      <alignment horizontal="right" vertical="center"/>
    </xf>
    <xf numFmtId="167" fontId="1" fillId="12" borderId="0" xfId="0" applyNumberFormat="1" applyFont="1" applyFill="1" applyBorder="1" applyAlignment="1">
      <alignment horizontal="right" vertical="center"/>
    </xf>
    <xf numFmtId="0" fontId="17" fillId="12" borderId="0" xfId="0" applyFont="1" applyFill="1" applyBorder="1" applyAlignment="1">
      <alignment vertical="center"/>
    </xf>
    <xf numFmtId="0" fontId="17" fillId="12" borderId="0" xfId="10" applyFont="1" applyFill="1" applyBorder="1" applyAlignment="1">
      <alignment vertical="center"/>
    </xf>
    <xf numFmtId="0" fontId="9" fillId="12" borderId="0" xfId="12" applyFont="1" applyFill="1" applyBorder="1"/>
    <xf numFmtId="174" fontId="7" fillId="12" borderId="0" xfId="0" applyNumberFormat="1" applyFont="1" applyFill="1" applyBorder="1" applyAlignment="1">
      <alignment vertical="center"/>
    </xf>
    <xf numFmtId="0" fontId="9" fillId="12" borderId="0" xfId="12" applyFont="1" applyFill="1" applyBorder="1" applyAlignment="1">
      <alignment vertical="center"/>
    </xf>
    <xf numFmtId="0" fontId="0" fillId="12" borderId="0" xfId="0" applyFill="1" applyBorder="1"/>
    <xf numFmtId="0" fontId="9" fillId="0" borderId="0" xfId="12" applyFont="1" applyBorder="1" applyAlignment="1">
      <alignment vertical="center"/>
    </xf>
    <xf numFmtId="0" fontId="6" fillId="12" borderId="0" xfId="0" applyFont="1" applyFill="1" applyBorder="1"/>
    <xf numFmtId="0" fontId="30" fillId="12" borderId="0" xfId="10" applyFont="1" applyFill="1" applyBorder="1" applyAlignment="1">
      <alignment vertical="center"/>
    </xf>
    <xf numFmtId="184" fontId="30" fillId="12" borderId="0" xfId="3" applyNumberFormat="1" applyFont="1" applyFill="1" applyBorder="1" applyAlignment="1">
      <alignment vertical="center"/>
    </xf>
    <xf numFmtId="0" fontId="17" fillId="12" borderId="0" xfId="14" applyFont="1" applyFill="1" applyBorder="1" applyAlignment="1">
      <alignment vertical="center"/>
    </xf>
    <xf numFmtId="0" fontId="6" fillId="12" borderId="0" xfId="12" applyFont="1" applyFill="1" applyBorder="1"/>
    <xf numFmtId="0" fontId="4" fillId="12" borderId="0" xfId="14" applyFont="1" applyFill="1" applyBorder="1" applyAlignment="1">
      <alignment vertical="center"/>
    </xf>
    <xf numFmtId="176" fontId="6" fillId="12" borderId="0" xfId="12" applyNumberFormat="1" applyFont="1" applyFill="1" applyBorder="1"/>
    <xf numFmtId="167" fontId="6" fillId="12" borderId="0" xfId="16" applyNumberFormat="1" applyFont="1" applyFill="1" applyBorder="1"/>
    <xf numFmtId="0" fontId="4" fillId="0" borderId="0" xfId="12" applyFont="1" applyBorder="1" applyAlignment="1">
      <alignment vertical="center"/>
    </xf>
    <xf numFmtId="0" fontId="9" fillId="0" borderId="0" xfId="12" quotePrefix="1" applyFont="1" applyBorder="1" applyAlignment="1">
      <alignment horizontal="left"/>
    </xf>
    <xf numFmtId="0" fontId="6" fillId="0" borderId="0" xfId="12" applyFont="1" applyBorder="1"/>
    <xf numFmtId="167" fontId="6" fillId="0" borderId="0" xfId="16" applyNumberFormat="1" applyFont="1" applyBorder="1"/>
    <xf numFmtId="10" fontId="6" fillId="0" borderId="0" xfId="16" applyNumberFormat="1" applyFont="1" applyBorder="1"/>
    <xf numFmtId="0" fontId="1" fillId="0" borderId="0" xfId="0" applyFont="1" applyAlignment="1">
      <alignment vertical="center"/>
    </xf>
    <xf numFmtId="0" fontId="21" fillId="0" borderId="0" xfId="14" applyFont="1" applyFill="1" applyAlignment="1">
      <alignment horizontal="centerContinuous" vertical="center"/>
    </xf>
    <xf numFmtId="0" fontId="1" fillId="0" borderId="0" xfId="14" applyFont="1" applyFill="1" applyBorder="1" applyAlignment="1">
      <alignment horizontal="left" vertical="center"/>
    </xf>
    <xf numFmtId="171" fontId="1" fillId="0" borderId="0" xfId="14" applyNumberFormat="1" applyFont="1" applyFill="1" applyBorder="1" applyAlignment="1">
      <alignment vertical="center"/>
    </xf>
    <xf numFmtId="0" fontId="10" fillId="12" borderId="0" xfId="14" applyFont="1" applyFill="1" applyBorder="1" applyAlignment="1">
      <alignment horizontal="left" vertical="center"/>
    </xf>
    <xf numFmtId="171" fontId="10" fillId="12"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Border="1" applyAlignment="1">
      <alignment vertical="center"/>
    </xf>
    <xf numFmtId="0" fontId="1" fillId="0" borderId="0" xfId="14" applyFont="1" applyBorder="1" applyAlignment="1">
      <alignment vertical="center"/>
    </xf>
    <xf numFmtId="0" fontId="1" fillId="0" borderId="0" xfId="0" applyFont="1" applyBorder="1" applyAlignment="1">
      <alignment vertical="center"/>
    </xf>
    <xf numFmtId="177" fontId="1" fillId="0" borderId="0" xfId="0" applyNumberFormat="1" applyFont="1" applyAlignment="1">
      <alignment vertical="center"/>
    </xf>
    <xf numFmtId="171" fontId="1" fillId="0" borderId="0" xfId="0" applyNumberFormat="1" applyFont="1" applyAlignment="1">
      <alignment vertical="center"/>
    </xf>
    <xf numFmtId="171" fontId="40" fillId="12" borderId="45" xfId="14" applyNumberFormat="1" applyFont="1" applyFill="1" applyBorder="1" applyAlignment="1">
      <alignment vertical="center"/>
    </xf>
    <xf numFmtId="0" fontId="32" fillId="14" borderId="0" xfId="0" applyFont="1" applyFill="1" applyAlignment="1">
      <alignment horizontal="center" vertical="center"/>
    </xf>
    <xf numFmtId="17" fontId="33" fillId="14" borderId="0" xfId="0" applyNumberFormat="1" applyFont="1" applyFill="1" applyBorder="1" applyAlignment="1">
      <alignment horizontal="center"/>
    </xf>
    <xf numFmtId="176" fontId="41" fillId="13" borderId="0" xfId="0" applyNumberFormat="1" applyFont="1" applyFill="1" applyBorder="1" applyAlignment="1">
      <alignment vertical="center"/>
    </xf>
    <xf numFmtId="167" fontId="41" fillId="13" borderId="0" xfId="16" applyNumberFormat="1" applyFont="1" applyFill="1" applyBorder="1" applyAlignment="1">
      <alignment vertical="center"/>
    </xf>
    <xf numFmtId="167" fontId="41" fillId="13" borderId="0" xfId="16" applyNumberFormat="1" applyFont="1" applyFill="1" applyBorder="1" applyAlignment="1">
      <alignment horizontal="right" vertical="center"/>
    </xf>
    <xf numFmtId="171" fontId="42" fillId="13" borderId="0" xfId="9" applyNumberFormat="1" applyFont="1" applyFill="1" applyBorder="1" applyAlignment="1">
      <alignment vertical="center"/>
    </xf>
    <xf numFmtId="171" fontId="41" fillId="0" borderId="0" xfId="9" applyNumberFormat="1" applyFont="1" applyFill="1" applyBorder="1" applyAlignment="1">
      <alignment vertical="center"/>
    </xf>
    <xf numFmtId="0" fontId="33" fillId="14" borderId="0" xfId="14" applyFont="1" applyFill="1" applyBorder="1" applyAlignment="1">
      <alignment horizontal="center" vertical="center"/>
    </xf>
    <xf numFmtId="173" fontId="1" fillId="0" borderId="0" xfId="16" applyNumberFormat="1" applyFont="1" applyFill="1" applyBorder="1" applyAlignment="1">
      <alignment horizontal="right" vertical="center"/>
    </xf>
    <xf numFmtId="0" fontId="1" fillId="12" borderId="0" xfId="10" applyFont="1" applyFill="1" applyAlignment="1">
      <alignment vertical="center"/>
    </xf>
    <xf numFmtId="0" fontId="10" fillId="12" borderId="25" xfId="10" applyFont="1" applyFill="1" applyBorder="1" applyAlignment="1">
      <alignment horizontal="center" vertical="center"/>
    </xf>
    <xf numFmtId="0" fontId="10" fillId="12" borderId="0" xfId="10" applyFont="1" applyFill="1" applyAlignment="1">
      <alignment horizontal="center" vertical="center"/>
    </xf>
    <xf numFmtId="0" fontId="22" fillId="12" borderId="0" xfId="10" applyFont="1" applyFill="1" applyAlignment="1">
      <alignment vertical="center"/>
    </xf>
    <xf numFmtId="176" fontId="1" fillId="12" borderId="0" xfId="10" applyNumberFormat="1" applyFont="1" applyFill="1" applyAlignment="1">
      <alignment vertical="center"/>
    </xf>
    <xf numFmtId="178" fontId="1" fillId="12" borderId="0" xfId="10" applyNumberFormat="1" applyFont="1" applyFill="1" applyAlignment="1">
      <alignment vertical="center"/>
    </xf>
    <xf numFmtId="0" fontId="22" fillId="13" borderId="0" xfId="10" applyFont="1" applyFill="1" applyAlignment="1">
      <alignment vertical="center"/>
    </xf>
    <xf numFmtId="0" fontId="1" fillId="13" borderId="0" xfId="10" applyFont="1" applyFill="1" applyAlignment="1">
      <alignment vertical="center"/>
    </xf>
    <xf numFmtId="0" fontId="33" fillId="14" borderId="0" xfId="10" applyFont="1" applyFill="1" applyAlignment="1">
      <alignment vertical="center"/>
    </xf>
    <xf numFmtId="0" fontId="34" fillId="14" borderId="0" xfId="10" applyFont="1" applyFill="1" applyAlignment="1">
      <alignment vertical="center"/>
    </xf>
    <xf numFmtId="176" fontId="33" fillId="14" borderId="0" xfId="10" applyNumberFormat="1" applyFont="1" applyFill="1" applyAlignment="1">
      <alignment vertical="center"/>
    </xf>
    <xf numFmtId="178" fontId="33" fillId="14" borderId="0" xfId="10" applyNumberFormat="1" applyFont="1" applyFill="1" applyAlignment="1">
      <alignment vertical="center"/>
    </xf>
    <xf numFmtId="0" fontId="22" fillId="0" borderId="0" xfId="10" applyFont="1" applyFill="1" applyAlignment="1">
      <alignment vertical="center"/>
    </xf>
    <xf numFmtId="0" fontId="10" fillId="12" borderId="0" xfId="10" applyFont="1" applyFill="1" applyAlignment="1">
      <alignment vertical="center"/>
    </xf>
    <xf numFmtId="176" fontId="10" fillId="12" borderId="0" xfId="10" applyNumberFormat="1" applyFont="1" applyFill="1" applyAlignment="1">
      <alignment vertical="center"/>
    </xf>
    <xf numFmtId="178" fontId="10" fillId="12" borderId="0" xfId="10" applyNumberFormat="1" applyFont="1" applyFill="1" applyAlignment="1">
      <alignment vertical="center"/>
    </xf>
    <xf numFmtId="0" fontId="17" fillId="12" borderId="0" xfId="10" applyFont="1" applyFill="1" applyAlignment="1">
      <alignment vertical="center"/>
    </xf>
    <xf numFmtId="178" fontId="1" fillId="12" borderId="0" xfId="10" applyNumberFormat="1" applyFont="1" applyFill="1" applyAlignment="1">
      <alignment horizontal="right" vertical="center"/>
    </xf>
    <xf numFmtId="178" fontId="10" fillId="13" borderId="0" xfId="0" applyNumberFormat="1" applyFont="1" applyFill="1" applyBorder="1" applyAlignment="1">
      <alignment horizontal="right" vertical="center"/>
    </xf>
    <xf numFmtId="172" fontId="23" fillId="16" borderId="0" xfId="16" applyNumberFormat="1" applyFont="1" applyFill="1" applyBorder="1" applyAlignment="1" applyProtection="1">
      <alignment vertical="center"/>
      <protection locked="0"/>
    </xf>
    <xf numFmtId="172" fontId="23" fillId="16" borderId="50" xfId="16" applyNumberFormat="1" applyFont="1" applyFill="1" applyBorder="1" applyAlignment="1" applyProtection="1">
      <alignment vertical="center"/>
      <protection locked="0"/>
    </xf>
    <xf numFmtId="172" fontId="23" fillId="17" borderId="0" xfId="16" applyNumberFormat="1" applyFont="1" applyFill="1" applyBorder="1" applyAlignment="1" applyProtection="1">
      <alignment vertical="center"/>
      <protection locked="0"/>
    </xf>
    <xf numFmtId="172" fontId="12" fillId="17" borderId="0" xfId="16" applyNumberFormat="1" applyFont="1" applyFill="1" applyAlignment="1">
      <alignment vertical="center"/>
    </xf>
    <xf numFmtId="172" fontId="12" fillId="17" borderId="50" xfId="16" applyNumberFormat="1" applyFont="1" applyFill="1" applyBorder="1" applyAlignment="1">
      <alignment horizontal="right" vertical="center"/>
    </xf>
    <xf numFmtId="172" fontId="12" fillId="18" borderId="0" xfId="16" applyNumberFormat="1" applyFont="1" applyFill="1" applyAlignment="1">
      <alignment horizontal="right" vertical="center"/>
    </xf>
    <xf numFmtId="172" fontId="12" fillId="18" borderId="50" xfId="10" applyNumberFormat="1" applyFont="1" applyFill="1" applyBorder="1" applyAlignment="1">
      <alignment horizontal="right" vertical="center"/>
    </xf>
    <xf numFmtId="187" fontId="12" fillId="17" borderId="0" xfId="16" applyNumberFormat="1" applyFont="1" applyFill="1" applyAlignment="1">
      <alignment vertical="center"/>
    </xf>
    <xf numFmtId="187" fontId="12" fillId="18" borderId="0" xfId="16" applyNumberFormat="1" applyFont="1" applyFill="1" applyAlignment="1">
      <alignment horizontal="right" vertical="center"/>
    </xf>
    <xf numFmtId="187" fontId="12" fillId="18" borderId="50" xfId="10" applyNumberFormat="1" applyFont="1" applyFill="1" applyBorder="1" applyAlignment="1">
      <alignment horizontal="right" vertical="center"/>
    </xf>
    <xf numFmtId="0" fontId="0" fillId="12" borderId="0" xfId="0" applyFill="1"/>
    <xf numFmtId="0" fontId="14" fillId="5" borderId="28" xfId="0" applyFont="1" applyFill="1" applyBorder="1"/>
    <xf numFmtId="0" fontId="14" fillId="5" borderId="28" xfId="0" applyFont="1" applyFill="1" applyBorder="1" applyAlignment="1">
      <alignment vertical="center"/>
    </xf>
    <xf numFmtId="0" fontId="14" fillId="5" borderId="0" xfId="0" applyFont="1" applyFill="1"/>
    <xf numFmtId="0" fontId="14" fillId="5" borderId="28" xfId="0" applyFont="1" applyFill="1" applyBorder="1" applyAlignment="1">
      <alignment vertical="center" wrapText="1"/>
    </xf>
    <xf numFmtId="171" fontId="14" fillId="5" borderId="28" xfId="0" applyNumberFormat="1" applyFont="1" applyFill="1" applyBorder="1" applyAlignment="1">
      <alignment vertical="center" wrapText="1"/>
    </xf>
    <xf numFmtId="171" fontId="14" fillId="5" borderId="28" xfId="0" applyNumberFormat="1" applyFont="1" applyFill="1" applyBorder="1" applyAlignment="1">
      <alignment horizontal="left" vertical="center" wrapText="1" indent="2"/>
    </xf>
    <xf numFmtId="171" fontId="14" fillId="5" borderId="0" xfId="0" applyNumberFormat="1" applyFont="1" applyFill="1"/>
    <xf numFmtId="171" fontId="26" fillId="5" borderId="28" xfId="0" applyNumberFormat="1" applyFont="1" applyFill="1" applyBorder="1" applyAlignment="1">
      <alignment vertical="center" wrapText="1"/>
    </xf>
    <xf numFmtId="171" fontId="14" fillId="5" borderId="29" xfId="0" applyNumberFormat="1" applyFont="1" applyFill="1" applyBorder="1" applyAlignment="1">
      <alignment vertical="center" wrapText="1"/>
    </xf>
    <xf numFmtId="0" fontId="14" fillId="5" borderId="28" xfId="0" applyFont="1" applyFill="1" applyBorder="1" applyAlignment="1">
      <alignment horizontal="left" vertical="center" wrapText="1" indent="2"/>
    </xf>
    <xf numFmtId="0" fontId="26" fillId="5" borderId="1" xfId="0" applyFont="1" applyFill="1" applyBorder="1" applyAlignment="1">
      <alignment vertical="center"/>
    </xf>
    <xf numFmtId="0" fontId="14" fillId="5" borderId="12" xfId="0" applyFont="1" applyFill="1" applyBorder="1" applyAlignment="1">
      <alignment vertical="center"/>
    </xf>
    <xf numFmtId="0" fontId="26" fillId="5" borderId="12" xfId="0" applyFont="1" applyFill="1" applyBorder="1" applyAlignment="1">
      <alignment vertical="center"/>
    </xf>
    <xf numFmtId="0" fontId="14" fillId="5" borderId="12" xfId="0" applyFont="1" applyFill="1" applyBorder="1" applyAlignment="1">
      <alignment vertical="center" wrapText="1"/>
    </xf>
    <xf numFmtId="0" fontId="14" fillId="5" borderId="30" xfId="0" applyFont="1" applyFill="1" applyBorder="1" applyAlignment="1">
      <alignment vertical="center" wrapText="1"/>
    </xf>
    <xf numFmtId="0" fontId="26" fillId="5" borderId="12" xfId="0" applyFont="1" applyFill="1" applyBorder="1" applyAlignment="1">
      <alignment vertical="center" wrapText="1"/>
    </xf>
    <xf numFmtId="0" fontId="26" fillId="5" borderId="12" xfId="0" applyFont="1" applyFill="1" applyBorder="1" applyAlignment="1">
      <alignment horizontal="left" vertical="center" wrapText="1"/>
    </xf>
    <xf numFmtId="14" fontId="26" fillId="4" borderId="20" xfId="0" applyNumberFormat="1" applyFont="1" applyFill="1" applyBorder="1" applyAlignment="1">
      <alignment horizontal="center"/>
    </xf>
    <xf numFmtId="14" fontId="26" fillId="9" borderId="20" xfId="0" applyNumberFormat="1" applyFont="1" applyFill="1" applyBorder="1" applyAlignment="1">
      <alignment horizontal="center"/>
    </xf>
    <xf numFmtId="0" fontId="26" fillId="4" borderId="31" xfId="0" applyFont="1" applyFill="1" applyBorder="1" applyAlignment="1">
      <alignment horizontal="center"/>
    </xf>
    <xf numFmtId="0" fontId="27" fillId="8" borderId="31" xfId="0" applyFont="1" applyFill="1" applyBorder="1" applyAlignment="1">
      <alignment horizontal="center"/>
    </xf>
    <xf numFmtId="171" fontId="14" fillId="4" borderId="1" xfId="4" applyNumberFormat="1" applyFont="1" applyFill="1" applyBorder="1" applyAlignment="1">
      <alignment vertical="center"/>
    </xf>
    <xf numFmtId="171" fontId="14" fillId="5" borderId="1" xfId="4" applyNumberFormat="1" applyFont="1" applyFill="1" applyBorder="1" applyAlignment="1">
      <alignment vertical="center"/>
    </xf>
    <xf numFmtId="171" fontId="14" fillId="10" borderId="1" xfId="4" applyNumberFormat="1" applyFont="1" applyFill="1" applyBorder="1" applyAlignment="1">
      <alignment vertical="center"/>
    </xf>
    <xf numFmtId="171" fontId="14" fillId="5" borderId="1" xfId="3" applyNumberFormat="1" applyFont="1" applyFill="1" applyBorder="1" applyAlignment="1">
      <alignment vertical="center"/>
    </xf>
    <xf numFmtId="171" fontId="26" fillId="4" borderId="1" xfId="4" applyNumberFormat="1" applyFont="1" applyFill="1" applyBorder="1" applyAlignment="1">
      <alignment vertical="center"/>
    </xf>
    <xf numFmtId="171" fontId="26" fillId="5" borderId="1" xfId="3" applyNumberFormat="1" applyFont="1" applyFill="1" applyBorder="1" applyAlignment="1">
      <alignment vertical="center"/>
    </xf>
    <xf numFmtId="191" fontId="14" fillId="10" borderId="1" xfId="4" applyNumberFormat="1" applyFont="1" applyFill="1" applyBorder="1" applyAlignment="1">
      <alignment vertical="center"/>
    </xf>
    <xf numFmtId="171" fontId="26" fillId="5" borderId="1" xfId="4" applyNumberFormat="1" applyFont="1" applyFill="1" applyBorder="1" applyAlignment="1">
      <alignment vertical="center"/>
    </xf>
    <xf numFmtId="171" fontId="26" fillId="4" borderId="1" xfId="5" applyNumberFormat="1" applyFont="1" applyFill="1" applyBorder="1" applyAlignment="1">
      <alignment vertical="center"/>
    </xf>
    <xf numFmtId="171" fontId="26" fillId="5" borderId="1" xfId="5" applyNumberFormat="1" applyFont="1" applyFill="1" applyBorder="1" applyAlignment="1">
      <alignment vertical="center"/>
    </xf>
    <xf numFmtId="171" fontId="14" fillId="4" borderId="1" xfId="5" applyNumberFormat="1" applyFont="1" applyFill="1" applyBorder="1" applyAlignment="1">
      <alignment vertical="center"/>
    </xf>
    <xf numFmtId="171" fontId="14" fillId="5" borderId="1" xfId="5" applyNumberFormat="1" applyFont="1" applyFill="1" applyBorder="1" applyAlignment="1">
      <alignment vertical="center"/>
    </xf>
    <xf numFmtId="0" fontId="14" fillId="12" borderId="0" xfId="0" applyFont="1" applyFill="1"/>
    <xf numFmtId="171" fontId="26" fillId="5" borderId="0" xfId="0" applyNumberFormat="1" applyFont="1" applyFill="1"/>
    <xf numFmtId="171" fontId="26" fillId="10" borderId="1" xfId="4" applyNumberFormat="1" applyFont="1" applyFill="1" applyBorder="1" applyAlignment="1">
      <alignment vertical="center"/>
    </xf>
    <xf numFmtId="171" fontId="14" fillId="10" borderId="1" xfId="3" applyNumberFormat="1" applyFont="1" applyFill="1" applyBorder="1" applyAlignment="1">
      <alignment vertical="center"/>
    </xf>
    <xf numFmtId="192" fontId="14" fillId="12" borderId="0" xfId="0" applyNumberFormat="1" applyFont="1" applyFill="1"/>
    <xf numFmtId="0" fontId="26" fillId="5" borderId="32" xfId="0" applyFont="1" applyFill="1" applyBorder="1" applyAlignment="1">
      <alignment vertical="center" wrapText="1"/>
    </xf>
    <xf numFmtId="191" fontId="26" fillId="4" borderId="1" xfId="5" applyNumberFormat="1" applyFont="1" applyFill="1" applyBorder="1" applyAlignment="1">
      <alignment vertical="center"/>
    </xf>
    <xf numFmtId="191" fontId="26" fillId="5" borderId="1" xfId="5" applyNumberFormat="1" applyFont="1" applyFill="1" applyBorder="1" applyAlignment="1">
      <alignment vertical="center"/>
    </xf>
    <xf numFmtId="0" fontId="26" fillId="5" borderId="28" xfId="0" applyFont="1" applyFill="1" applyBorder="1" applyAlignment="1">
      <alignment vertical="center" wrapText="1"/>
    </xf>
    <xf numFmtId="0" fontId="14" fillId="5" borderId="29" xfId="0" applyFont="1" applyFill="1" applyBorder="1" applyAlignment="1">
      <alignment vertical="center" wrapText="1"/>
    </xf>
    <xf numFmtId="164" fontId="14" fillId="5" borderId="0" xfId="4" applyFont="1" applyFill="1"/>
    <xf numFmtId="191" fontId="26" fillId="10" borderId="1" xfId="4" applyNumberFormat="1" applyFont="1" applyFill="1" applyBorder="1" applyAlignment="1">
      <alignment vertical="center"/>
    </xf>
    <xf numFmtId="0" fontId="14" fillId="5" borderId="33" xfId="0" applyFont="1" applyFill="1" applyBorder="1" applyAlignment="1">
      <alignment vertical="center"/>
    </xf>
    <xf numFmtId="191" fontId="14" fillId="5" borderId="1" xfId="4" applyNumberFormat="1" applyFont="1" applyFill="1" applyBorder="1" applyAlignment="1">
      <alignment vertical="center"/>
    </xf>
    <xf numFmtId="191" fontId="26" fillId="5" borderId="1" xfId="4" applyNumberFormat="1" applyFont="1" applyFill="1" applyBorder="1" applyAlignment="1">
      <alignment vertical="center"/>
    </xf>
    <xf numFmtId="191" fontId="14" fillId="10" borderId="1" xfId="5" applyNumberFormat="1" applyFont="1" applyFill="1" applyBorder="1" applyAlignment="1">
      <alignment vertical="center"/>
    </xf>
    <xf numFmtId="171" fontId="14" fillId="10" borderId="1" xfId="5" applyNumberFormat="1" applyFont="1" applyFill="1" applyBorder="1" applyAlignment="1">
      <alignment vertical="center"/>
    </xf>
    <xf numFmtId="171" fontId="26" fillId="10" borderId="1" xfId="5" applyNumberFormat="1" applyFont="1" applyFill="1" applyBorder="1" applyAlignment="1">
      <alignment vertical="center"/>
    </xf>
    <xf numFmtId="165" fontId="14" fillId="5" borderId="0" xfId="3" applyFont="1" applyFill="1"/>
    <xf numFmtId="0" fontId="14" fillId="5" borderId="33" xfId="0" applyFont="1" applyFill="1" applyBorder="1" applyAlignment="1">
      <alignment vertical="center" wrapText="1"/>
    </xf>
    <xf numFmtId="0" fontId="14" fillId="5" borderId="35" xfId="0" applyFont="1" applyFill="1" applyBorder="1" applyAlignment="1">
      <alignment vertical="center" wrapText="1"/>
    </xf>
    <xf numFmtId="176" fontId="17" fillId="12" borderId="0" xfId="0" applyNumberFormat="1" applyFont="1" applyFill="1" applyBorder="1" applyAlignment="1">
      <alignment vertical="center"/>
    </xf>
    <xf numFmtId="0" fontId="6" fillId="12" borderId="0" xfId="12" applyFont="1" applyFill="1" applyBorder="1" applyAlignment="1">
      <alignment vertical="center"/>
    </xf>
    <xf numFmtId="0" fontId="10" fillId="12" borderId="0" xfId="9" applyFont="1" applyFill="1" applyBorder="1" applyAlignment="1">
      <alignment vertical="center"/>
    </xf>
    <xf numFmtId="0" fontId="1" fillId="12" borderId="0" xfId="9" applyFill="1" applyBorder="1" applyAlignment="1">
      <alignment vertical="center"/>
    </xf>
    <xf numFmtId="0" fontId="33" fillId="14" borderId="0" xfId="9" applyFont="1" applyFill="1" applyBorder="1" applyAlignment="1">
      <alignment horizontal="center" vertical="center" wrapText="1"/>
    </xf>
    <xf numFmtId="0" fontId="10" fillId="12" borderId="0" xfId="9" applyFont="1" applyFill="1" applyBorder="1" applyAlignment="1">
      <alignment horizontal="center" vertical="center" wrapText="1"/>
    </xf>
    <xf numFmtId="0" fontId="10" fillId="12" borderId="0" xfId="9" applyFont="1" applyFill="1" applyBorder="1" applyAlignment="1">
      <alignment horizontal="center" vertical="center"/>
    </xf>
    <xf numFmtId="0" fontId="33" fillId="12" borderId="0" xfId="9" applyFont="1" applyFill="1" applyBorder="1" applyAlignment="1">
      <alignment horizontal="center" vertical="center" wrapText="1"/>
    </xf>
    <xf numFmtId="0" fontId="10" fillId="12" borderId="0" xfId="9" applyFont="1" applyFill="1" applyAlignment="1">
      <alignment vertical="center"/>
    </xf>
    <xf numFmtId="0" fontId="33" fillId="14" borderId="0" xfId="9" applyFont="1" applyFill="1" applyAlignment="1">
      <alignment horizontal="center" vertical="center"/>
    </xf>
    <xf numFmtId="0" fontId="10" fillId="12" borderId="0" xfId="9" applyFont="1" applyFill="1" applyAlignment="1">
      <alignment horizontal="center" vertical="center"/>
    </xf>
    <xf numFmtId="0" fontId="1" fillId="12" borderId="0" xfId="9" applyFill="1" applyAlignment="1">
      <alignment vertical="center"/>
    </xf>
    <xf numFmtId="0" fontId="1" fillId="12" borderId="0" xfId="9" applyFont="1" applyFill="1" applyAlignment="1">
      <alignment vertical="center"/>
    </xf>
    <xf numFmtId="0" fontId="42" fillId="15" borderId="0" xfId="9" applyFont="1" applyFill="1" applyAlignment="1">
      <alignment vertical="center"/>
    </xf>
    <xf numFmtId="0" fontId="41" fillId="15" borderId="0" xfId="9" applyFont="1" applyFill="1" applyAlignment="1">
      <alignment vertical="center"/>
    </xf>
    <xf numFmtId="0" fontId="10" fillId="15" borderId="0" xfId="9" applyFont="1" applyFill="1" applyAlignment="1">
      <alignment vertical="center"/>
    </xf>
    <xf numFmtId="0" fontId="1" fillId="15" borderId="0" xfId="9" applyFill="1" applyAlignment="1">
      <alignment vertical="center"/>
    </xf>
    <xf numFmtId="178" fontId="1" fillId="12" borderId="0" xfId="0" applyNumberFormat="1" applyFont="1" applyFill="1" applyBorder="1" applyAlignment="1">
      <alignment horizontal="right" vertical="center"/>
    </xf>
    <xf numFmtId="176" fontId="1" fillId="12" borderId="0" xfId="0" applyNumberFormat="1" applyFont="1" applyFill="1" applyBorder="1" applyAlignment="1">
      <alignment horizontal="right" vertical="center"/>
    </xf>
    <xf numFmtId="171" fontId="14" fillId="4" borderId="1" xfId="4" applyNumberFormat="1" applyFont="1" applyFill="1" applyBorder="1" applyAlignment="1">
      <alignment horizontal="center" vertical="center"/>
    </xf>
    <xf numFmtId="171" fontId="14" fillId="10" borderId="1" xfId="5" applyNumberFormat="1" applyFont="1" applyFill="1" applyBorder="1" applyAlignment="1">
      <alignment horizontal="center" vertical="center"/>
    </xf>
    <xf numFmtId="171" fontId="14" fillId="4" borderId="1" xfId="5" applyNumberFormat="1" applyFont="1" applyFill="1" applyBorder="1" applyAlignment="1">
      <alignment horizontal="center" vertical="center"/>
    </xf>
    <xf numFmtId="171" fontId="14" fillId="5" borderId="1" xfId="5" applyNumberFormat="1" applyFont="1" applyFill="1" applyBorder="1" applyAlignment="1">
      <alignment horizontal="center" vertical="center"/>
    </xf>
    <xf numFmtId="193" fontId="23" fillId="16" borderId="0" xfId="0" applyNumberFormat="1" applyFont="1" applyFill="1" applyBorder="1" applyAlignment="1" applyProtection="1">
      <alignment vertical="center"/>
      <protection locked="0"/>
    </xf>
    <xf numFmtId="193" fontId="12" fillId="17" borderId="50" xfId="3" applyNumberFormat="1" applyFont="1" applyFill="1" applyBorder="1" applyAlignment="1">
      <alignment horizontal="right" vertical="center"/>
    </xf>
    <xf numFmtId="194" fontId="33" fillId="14" borderId="0" xfId="9" applyNumberFormat="1" applyFont="1" applyFill="1" applyBorder="1" applyAlignment="1">
      <alignment vertical="center"/>
    </xf>
    <xf numFmtId="0" fontId="13" fillId="0" borderId="0" xfId="9" applyFont="1" applyAlignment="1">
      <alignment vertical="center"/>
    </xf>
    <xf numFmtId="0" fontId="0" fillId="0" borderId="0" xfId="0" applyAlignment="1">
      <alignment vertical="center"/>
    </xf>
    <xf numFmtId="0" fontId="13" fillId="0" borderId="0" xfId="0" applyFont="1" applyAlignment="1">
      <alignment vertical="center"/>
    </xf>
    <xf numFmtId="0" fontId="10" fillId="0" borderId="0" xfId="0" applyFont="1" applyAlignment="1">
      <alignment vertical="center"/>
    </xf>
    <xf numFmtId="0" fontId="21" fillId="0" borderId="0" xfId="9" applyFont="1" applyAlignment="1">
      <alignment horizontal="center" vertical="center"/>
    </xf>
    <xf numFmtId="0" fontId="1" fillId="0" borderId="0" xfId="9" applyFont="1" applyFill="1" applyBorder="1" applyAlignment="1">
      <alignment horizontal="left" vertical="center"/>
    </xf>
    <xf numFmtId="0" fontId="42" fillId="13" borderId="0" xfId="9" applyFont="1" applyFill="1" applyBorder="1" applyAlignment="1">
      <alignment horizontal="left" vertical="center"/>
    </xf>
    <xf numFmtId="0" fontId="41" fillId="0" borderId="0" xfId="9" applyFont="1" applyFill="1" applyBorder="1" applyAlignment="1">
      <alignment horizontal="left" vertical="center"/>
    </xf>
    <xf numFmtId="0" fontId="1" fillId="0" borderId="0" xfId="9" applyFont="1" applyFill="1" applyBorder="1" applyAlignment="1">
      <alignment vertical="center"/>
    </xf>
    <xf numFmtId="0" fontId="33" fillId="14" borderId="0" xfId="9" applyFont="1" applyFill="1" applyBorder="1" applyAlignment="1">
      <alignment horizontal="left" vertical="center"/>
    </xf>
    <xf numFmtId="0" fontId="34" fillId="0" borderId="0" xfId="0" applyFont="1" applyAlignment="1">
      <alignment vertical="center"/>
    </xf>
    <xf numFmtId="0" fontId="33" fillId="14" borderId="48" xfId="9" applyFont="1" applyFill="1" applyBorder="1" applyAlignment="1">
      <alignment horizontal="left" vertical="center"/>
    </xf>
    <xf numFmtId="0" fontId="14" fillId="0" borderId="0" xfId="0" applyFont="1" applyAlignment="1">
      <alignment vertical="center"/>
    </xf>
    <xf numFmtId="0" fontId="16" fillId="0" borderId="0" xfId="0" applyFont="1" applyAlignment="1">
      <alignment vertical="center"/>
    </xf>
    <xf numFmtId="3" fontId="34" fillId="14" borderId="0" xfId="0" applyNumberFormat="1" applyFont="1" applyFill="1" applyAlignment="1">
      <alignment vertical="center"/>
    </xf>
    <xf numFmtId="3" fontId="0" fillId="12" borderId="0" xfId="0" applyNumberFormat="1" applyFill="1" applyAlignment="1">
      <alignment vertical="center"/>
    </xf>
    <xf numFmtId="176" fontId="34" fillId="14" borderId="0" xfId="0" applyNumberFormat="1" applyFont="1" applyFill="1" applyBorder="1" applyAlignment="1">
      <alignment vertical="center"/>
    </xf>
    <xf numFmtId="1" fontId="1" fillId="12" borderId="0" xfId="0" applyNumberFormat="1" applyFont="1" applyFill="1" applyAlignment="1">
      <alignment horizontal="right" vertical="center"/>
    </xf>
    <xf numFmtId="3" fontId="42" fillId="15" borderId="0" xfId="0" applyNumberFormat="1" applyFont="1" applyFill="1" applyAlignment="1">
      <alignment vertical="center"/>
    </xf>
    <xf numFmtId="176" fontId="42" fillId="15" borderId="0" xfId="0" applyNumberFormat="1" applyFont="1" applyFill="1" applyBorder="1" applyAlignment="1">
      <alignment vertical="center"/>
    </xf>
    <xf numFmtId="0" fontId="34" fillId="14" borderId="0" xfId="0" applyFont="1" applyFill="1" applyAlignment="1">
      <alignment vertical="center"/>
    </xf>
    <xf numFmtId="0" fontId="0" fillId="12" borderId="0" xfId="0" applyFill="1" applyAlignment="1">
      <alignment vertical="center"/>
    </xf>
    <xf numFmtId="176" fontId="10" fillId="15" borderId="0" xfId="0" applyNumberFormat="1" applyFont="1" applyFill="1" applyBorder="1" applyAlignment="1">
      <alignment vertical="center"/>
    </xf>
    <xf numFmtId="176" fontId="10" fillId="12" borderId="0" xfId="0" applyNumberFormat="1" applyFont="1" applyFill="1" applyBorder="1" applyAlignment="1">
      <alignment vertical="center"/>
    </xf>
    <xf numFmtId="3" fontId="34" fillId="14" borderId="0" xfId="0" applyNumberFormat="1" applyFont="1" applyFill="1" applyAlignment="1">
      <alignment horizontal="right" vertical="center"/>
    </xf>
    <xf numFmtId="1" fontId="0" fillId="12" borderId="0" xfId="0" applyNumberFormat="1" applyFill="1" applyAlignment="1">
      <alignment vertical="center"/>
    </xf>
    <xf numFmtId="3" fontId="42" fillId="15" borderId="0" xfId="0" applyNumberFormat="1" applyFont="1" applyFill="1" applyAlignment="1">
      <alignment horizontal="right" vertical="center"/>
    </xf>
    <xf numFmtId="3" fontId="34" fillId="12" borderId="0" xfId="0" applyNumberFormat="1" applyFont="1" applyFill="1" applyAlignment="1">
      <alignment vertical="center"/>
    </xf>
    <xf numFmtId="0" fontId="34" fillId="12" borderId="0" xfId="0" applyFont="1" applyFill="1" applyAlignment="1">
      <alignment vertical="center"/>
    </xf>
    <xf numFmtId="176" fontId="1" fillId="0" borderId="0" xfId="0" applyNumberFormat="1" applyFont="1" applyFill="1" applyBorder="1" applyAlignment="1">
      <alignment horizontal="right" vertical="center"/>
    </xf>
    <xf numFmtId="171" fontId="1" fillId="0" borderId="0" xfId="0" applyNumberFormat="1" applyFont="1" applyFill="1" applyBorder="1" applyAlignment="1">
      <alignment horizontal="right" vertical="center"/>
    </xf>
    <xf numFmtId="171" fontId="33" fillId="14" borderId="0" xfId="14" applyNumberFormat="1" applyFont="1" applyFill="1" applyBorder="1" applyAlignment="1">
      <alignment horizontal="right" vertical="center"/>
    </xf>
    <xf numFmtId="0" fontId="16" fillId="8" borderId="53" xfId="10" applyFont="1" applyFill="1" applyBorder="1" applyAlignment="1" applyProtection="1">
      <alignment horizontal="center" vertical="center" wrapText="1"/>
    </xf>
    <xf numFmtId="180" fontId="16" fillId="8" borderId="53" xfId="13" applyNumberFormat="1" applyFont="1" applyFill="1" applyBorder="1" applyAlignment="1" applyProtection="1">
      <alignment horizontal="center" vertical="center" wrapText="1"/>
    </xf>
    <xf numFmtId="0" fontId="1" fillId="0" borderId="0" xfId="0" applyFont="1" applyFill="1" applyAlignment="1">
      <alignment vertical="center"/>
    </xf>
    <xf numFmtId="171" fontId="1" fillId="0" borderId="0" xfId="14" applyNumberFormat="1" applyFont="1" applyFill="1" applyBorder="1" applyAlignment="1">
      <alignment horizontal="right" vertical="center"/>
    </xf>
    <xf numFmtId="0" fontId="0" fillId="0" borderId="0" xfId="0" applyFill="1" applyBorder="1"/>
    <xf numFmtId="0" fontId="14" fillId="0" borderId="0" xfId="0" applyFont="1" applyFill="1" applyBorder="1" applyAlignment="1">
      <alignment horizontal="left" vertical="center" wrapText="1" indent="2"/>
    </xf>
    <xf numFmtId="0" fontId="41" fillId="0" borderId="52" xfId="0" applyFont="1" applyFill="1" applyBorder="1"/>
    <xf numFmtId="0" fontId="41" fillId="0" borderId="52" xfId="10" applyFont="1" applyFill="1" applyBorder="1"/>
    <xf numFmtId="0" fontId="1" fillId="0" borderId="52" xfId="0" applyFont="1" applyFill="1" applyBorder="1"/>
    <xf numFmtId="0" fontId="1" fillId="0" borderId="52" xfId="10" applyFont="1" applyFill="1" applyBorder="1"/>
    <xf numFmtId="178" fontId="46" fillId="12" borderId="0" xfId="0" applyNumberFormat="1" applyFont="1" applyFill="1" applyBorder="1" applyAlignment="1">
      <alignment vertical="center"/>
    </xf>
    <xf numFmtId="17" fontId="32" fillId="14" borderId="0" xfId="0" applyNumberFormat="1" applyFont="1" applyFill="1" applyAlignment="1">
      <alignment horizontal="center" vertical="center"/>
    </xf>
    <xf numFmtId="176" fontId="1" fillId="12" borderId="0" xfId="0" applyNumberFormat="1" applyFont="1" applyFill="1" applyBorder="1" applyAlignment="1">
      <alignment horizontal="center" vertical="center"/>
    </xf>
    <xf numFmtId="0" fontId="1" fillId="12" borderId="0" xfId="0" applyFont="1" applyFill="1" applyAlignment="1">
      <alignment horizontal="center" vertical="center"/>
    </xf>
    <xf numFmtId="0" fontId="34" fillId="14" borderId="0" xfId="0" applyFont="1" applyFill="1" applyAlignment="1">
      <alignment horizontal="center" vertical="center"/>
    </xf>
    <xf numFmtId="0" fontId="10" fillId="12" borderId="0" xfId="0" applyFont="1" applyFill="1"/>
    <xf numFmtId="176" fontId="34" fillId="14" borderId="0" xfId="0" applyNumberFormat="1" applyFont="1" applyFill="1" applyBorder="1" applyAlignment="1">
      <alignment horizontal="center" vertical="center"/>
    </xf>
    <xf numFmtId="167" fontId="1" fillId="0" borderId="0" xfId="16" applyNumberFormat="1" applyFont="1" applyFill="1" applyBorder="1" applyAlignment="1">
      <alignment horizontal="right" vertical="center"/>
    </xf>
    <xf numFmtId="0" fontId="10" fillId="0" borderId="0" xfId="0" applyFont="1"/>
    <xf numFmtId="0" fontId="14" fillId="12" borderId="28" xfId="0" applyFont="1" applyFill="1" applyBorder="1" applyAlignment="1">
      <alignment vertical="center" wrapText="1"/>
    </xf>
    <xf numFmtId="171" fontId="14" fillId="12" borderId="28" xfId="0" applyNumberFormat="1" applyFont="1" applyFill="1" applyBorder="1" applyAlignment="1">
      <alignment vertical="center" wrapText="1"/>
    </xf>
    <xf numFmtId="0" fontId="1" fillId="12" borderId="0" xfId="10" applyFont="1" applyFill="1" applyAlignment="1">
      <alignment horizontal="center"/>
    </xf>
    <xf numFmtId="176" fontId="34" fillId="14" borderId="0" xfId="0" applyNumberFormat="1" applyFont="1" applyFill="1" applyBorder="1" applyAlignment="1">
      <alignment horizontal="right" vertical="center"/>
    </xf>
    <xf numFmtId="0" fontId="10" fillId="13" borderId="25" xfId="10" applyFont="1" applyFill="1" applyBorder="1" applyAlignment="1">
      <alignment horizontal="center"/>
    </xf>
    <xf numFmtId="0" fontId="10" fillId="13" borderId="0" xfId="10" applyFont="1" applyFill="1" applyAlignment="1">
      <alignment horizontal="center"/>
    </xf>
    <xf numFmtId="179" fontId="47" fillId="12" borderId="0" xfId="0" applyNumberFormat="1" applyFont="1" applyFill="1" applyBorder="1" applyAlignment="1" applyProtection="1">
      <alignment vertical="center"/>
      <protection locked="0"/>
    </xf>
    <xf numFmtId="179" fontId="33" fillId="14" borderId="0" xfId="0" applyNumberFormat="1" applyFont="1" applyFill="1" applyBorder="1" applyAlignment="1" applyProtection="1">
      <alignment vertical="center"/>
      <protection locked="0"/>
    </xf>
    <xf numFmtId="187" fontId="47" fillId="12" borderId="0" xfId="0" applyNumberFormat="1" applyFont="1" applyFill="1" applyBorder="1" applyAlignment="1" applyProtection="1">
      <alignment vertical="center"/>
      <protection locked="0"/>
    </xf>
    <xf numFmtId="9" fontId="1" fillId="12" borderId="0" xfId="16" applyFont="1" applyFill="1"/>
    <xf numFmtId="172" fontId="41" fillId="0" borderId="0" xfId="18" applyNumberFormat="1" applyFont="1" applyFill="1" applyBorder="1" applyAlignment="1">
      <alignment horizontal="center" vertical="center"/>
    </xf>
    <xf numFmtId="187" fontId="41" fillId="0" borderId="0" xfId="0" applyNumberFormat="1" applyFont="1" applyFill="1" applyBorder="1" applyAlignment="1" applyProtection="1">
      <alignment vertical="center"/>
      <protection locked="0"/>
    </xf>
    <xf numFmtId="172" fontId="33" fillId="14" borderId="0" xfId="18" applyNumberFormat="1" applyFont="1" applyFill="1" applyBorder="1" applyAlignment="1">
      <alignment horizontal="center" vertical="center"/>
    </xf>
    <xf numFmtId="0" fontId="1" fillId="12" borderId="0" xfId="0" applyFont="1" applyFill="1"/>
    <xf numFmtId="0" fontId="26" fillId="5" borderId="28" xfId="0" applyFont="1" applyFill="1" applyBorder="1" applyAlignment="1">
      <alignment vertical="center"/>
    </xf>
    <xf numFmtId="171" fontId="26" fillId="12" borderId="1" xfId="19" applyNumberFormat="1" applyFont="1" applyFill="1" applyBorder="1" applyAlignment="1">
      <alignment vertical="center"/>
    </xf>
    <xf numFmtId="171" fontId="14" fillId="12" borderId="1" xfId="19" applyNumberFormat="1" applyFont="1" applyFill="1" applyBorder="1" applyAlignment="1">
      <alignment vertical="center"/>
    </xf>
    <xf numFmtId="0" fontId="48" fillId="12" borderId="0" xfId="9" applyFont="1" applyFill="1" applyAlignment="1">
      <alignment vertical="center"/>
    </xf>
    <xf numFmtId="0" fontId="33" fillId="14" borderId="0" xfId="10" applyFont="1" applyFill="1" applyAlignment="1">
      <alignment horizontal="center" vertical="center"/>
    </xf>
    <xf numFmtId="0" fontId="33" fillId="14" borderId="46" xfId="10" applyFont="1" applyFill="1" applyBorder="1" applyAlignment="1">
      <alignment horizontal="center" vertical="center"/>
    </xf>
    <xf numFmtId="0" fontId="33" fillId="14" borderId="46" xfId="10" applyFont="1" applyFill="1" applyBorder="1" applyAlignment="1">
      <alignment horizontal="center" vertical="center" wrapText="1"/>
    </xf>
    <xf numFmtId="0" fontId="33" fillId="14" borderId="47" xfId="10" applyFont="1" applyFill="1" applyBorder="1" applyAlignment="1">
      <alignment horizontal="center" vertical="center"/>
    </xf>
    <xf numFmtId="0" fontId="33" fillId="14" borderId="47" xfId="10" applyFont="1" applyFill="1" applyBorder="1" applyAlignment="1">
      <alignment horizontal="center" vertical="center" wrapText="1"/>
    </xf>
    <xf numFmtId="0" fontId="10" fillId="13" borderId="0" xfId="10" applyFont="1" applyFill="1" applyAlignment="1">
      <alignment vertical="center"/>
    </xf>
    <xf numFmtId="176" fontId="42" fillId="13" borderId="0" xfId="0" applyNumberFormat="1" applyFont="1" applyFill="1" applyBorder="1" applyAlignment="1">
      <alignment vertical="center"/>
    </xf>
    <xf numFmtId="0" fontId="26" fillId="5" borderId="28" xfId="0" applyFont="1" applyFill="1" applyBorder="1"/>
    <xf numFmtId="0" fontId="33" fillId="14" borderId="0" xfId="10" applyFont="1" applyFill="1" applyBorder="1" applyAlignment="1">
      <alignment horizontal="center" vertical="center"/>
    </xf>
    <xf numFmtId="0" fontId="14" fillId="5" borderId="32" xfId="0" applyFont="1" applyFill="1" applyBorder="1" applyAlignment="1">
      <alignment vertical="center" wrapText="1"/>
    </xf>
    <xf numFmtId="176" fontId="33" fillId="14" borderId="0" xfId="10" applyNumberFormat="1" applyFont="1" applyFill="1"/>
    <xf numFmtId="176" fontId="41" fillId="12" borderId="0" xfId="10" applyNumberFormat="1" applyFont="1" applyFill="1"/>
    <xf numFmtId="176" fontId="1" fillId="12" borderId="0" xfId="10" applyNumberFormat="1" applyFont="1" applyFill="1"/>
    <xf numFmtId="1" fontId="1" fillId="0" borderId="0" xfId="14" applyNumberFormat="1" applyFont="1" applyFill="1" applyBorder="1" applyAlignment="1">
      <alignment horizontal="right" vertical="center"/>
    </xf>
    <xf numFmtId="1" fontId="1" fillId="0" borderId="0" xfId="14" applyNumberFormat="1" applyFont="1" applyFill="1" applyBorder="1" applyAlignment="1">
      <alignment vertical="center"/>
    </xf>
    <xf numFmtId="0" fontId="49" fillId="14" borderId="0" xfId="10" applyFont="1" applyFill="1" applyBorder="1" applyAlignment="1">
      <alignment horizontal="center" vertical="center"/>
    </xf>
    <xf numFmtId="49" fontId="33" fillId="14" borderId="0" xfId="10" applyNumberFormat="1" applyFont="1" applyFill="1" applyBorder="1" applyAlignment="1">
      <alignment horizontal="center" vertical="center" wrapText="1"/>
    </xf>
    <xf numFmtId="171" fontId="10" fillId="0" borderId="45" xfId="14" applyNumberFormat="1" applyFont="1" applyFill="1" applyBorder="1" applyAlignment="1">
      <alignment vertical="center"/>
    </xf>
    <xf numFmtId="171" fontId="10" fillId="11" borderId="45" xfId="14" applyNumberFormat="1" applyFont="1" applyFill="1" applyBorder="1" applyAlignment="1">
      <alignment vertical="center"/>
    </xf>
    <xf numFmtId="0" fontId="1" fillId="0" borderId="44" xfId="14" applyFont="1" applyFill="1" applyBorder="1" applyAlignment="1">
      <alignment horizontal="left" vertical="center"/>
    </xf>
    <xf numFmtId="171" fontId="1" fillId="0" borderId="45" xfId="14" applyNumberFormat="1" applyFont="1" applyFill="1" applyBorder="1" applyAlignment="1">
      <alignment vertical="center"/>
    </xf>
    <xf numFmtId="171" fontId="1" fillId="11" borderId="45" xfId="14" applyNumberFormat="1" applyFont="1" applyFill="1" applyBorder="1" applyAlignment="1">
      <alignment vertical="center"/>
    </xf>
    <xf numFmtId="0" fontId="10" fillId="0" borderId="44" xfId="14" applyFont="1" applyFill="1" applyBorder="1" applyAlignment="1">
      <alignment horizontal="left" vertical="center"/>
    </xf>
    <xf numFmtId="171" fontId="42" fillId="0" borderId="45" xfId="14" applyNumberFormat="1" applyFont="1" applyFill="1" applyBorder="1" applyAlignment="1">
      <alignment vertical="center"/>
    </xf>
    <xf numFmtId="167" fontId="1" fillId="0" borderId="45" xfId="16" applyNumberFormat="1" applyFont="1" applyFill="1" applyBorder="1" applyAlignment="1">
      <alignment vertical="center"/>
    </xf>
    <xf numFmtId="167" fontId="41" fillId="0" borderId="45" xfId="16" applyNumberFormat="1" applyFont="1" applyFill="1" applyBorder="1" applyAlignment="1">
      <alignment vertical="center"/>
    </xf>
    <xf numFmtId="167" fontId="1" fillId="11" borderId="45" xfId="16" applyNumberFormat="1" applyFont="1" applyFill="1" applyBorder="1" applyAlignment="1">
      <alignment vertical="center"/>
    </xf>
    <xf numFmtId="0" fontId="50" fillId="0" borderId="0" xfId="0" applyFont="1" applyFill="1" applyAlignment="1">
      <alignment vertical="center"/>
    </xf>
    <xf numFmtId="9" fontId="17" fillId="12" borderId="45" xfId="16" applyFont="1" applyFill="1" applyBorder="1" applyAlignment="1">
      <alignment horizontal="right" vertical="center"/>
    </xf>
    <xf numFmtId="9" fontId="30" fillId="14" borderId="25" xfId="16" applyFont="1" applyFill="1" applyBorder="1" applyAlignment="1">
      <alignment horizontal="right" vertical="center"/>
    </xf>
    <xf numFmtId="0" fontId="36" fillId="14" borderId="0" xfId="0" applyFont="1" applyFill="1" applyBorder="1" applyAlignment="1">
      <alignment vertical="center" wrapText="1"/>
    </xf>
    <xf numFmtId="0" fontId="36" fillId="14" borderId="49" xfId="0" applyFont="1" applyFill="1" applyBorder="1" applyAlignment="1">
      <alignment horizontal="center"/>
    </xf>
    <xf numFmtId="0" fontId="36" fillId="14" borderId="0" xfId="0" applyFont="1" applyFill="1" applyBorder="1" applyAlignment="1">
      <alignment horizontal="center"/>
    </xf>
    <xf numFmtId="0" fontId="36" fillId="14" borderId="0" xfId="0" applyFont="1" applyFill="1" applyAlignment="1">
      <alignment horizontal="center"/>
    </xf>
    <xf numFmtId="0" fontId="32" fillId="14" borderId="0" xfId="0" applyFont="1" applyFill="1" applyAlignment="1">
      <alignment horizontal="center" vertical="center"/>
    </xf>
    <xf numFmtId="17" fontId="33" fillId="14" borderId="0" xfId="0" applyNumberFormat="1" applyFont="1" applyFill="1" applyBorder="1" applyAlignment="1">
      <alignment horizontal="center"/>
    </xf>
    <xf numFmtId="17" fontId="33" fillId="14" borderId="0" xfId="9" applyNumberFormat="1" applyFont="1" applyFill="1" applyBorder="1" applyAlignment="1">
      <alignment horizontal="center" vertical="center"/>
    </xf>
    <xf numFmtId="0" fontId="13" fillId="0" borderId="0" xfId="0" applyFont="1" applyAlignment="1">
      <alignment horizontal="center" vertical="center"/>
    </xf>
    <xf numFmtId="0" fontId="13" fillId="0" borderId="0" xfId="9" applyFont="1" applyAlignment="1">
      <alignment horizontal="center" vertical="center"/>
    </xf>
    <xf numFmtId="0" fontId="10" fillId="0" borderId="0" xfId="0" applyFont="1" applyAlignment="1">
      <alignment horizontal="center" vertical="center"/>
    </xf>
    <xf numFmtId="17" fontId="33" fillId="14" borderId="0" xfId="9"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0" fontId="33" fillId="14" borderId="0" xfId="9" applyFont="1" applyFill="1" applyBorder="1" applyAlignment="1">
      <alignment horizontal="center" vertical="center"/>
    </xf>
    <xf numFmtId="0" fontId="1" fillId="12" borderId="0" xfId="9" applyFill="1" applyAlignment="1">
      <alignment horizontal="left" vertical="center" wrapText="1"/>
    </xf>
    <xf numFmtId="0" fontId="10" fillId="12" borderId="0" xfId="10" applyFont="1" applyFill="1" applyAlignment="1">
      <alignment horizontal="center"/>
    </xf>
    <xf numFmtId="0" fontId="33" fillId="14" borderId="0" xfId="10" applyFont="1" applyFill="1" applyAlignment="1">
      <alignment horizontal="center"/>
    </xf>
    <xf numFmtId="0" fontId="1" fillId="12" borderId="0" xfId="10" applyFont="1" applyFill="1" applyAlignment="1">
      <alignment horizontal="center"/>
    </xf>
    <xf numFmtId="0" fontId="10" fillId="12" borderId="36" xfId="10" applyFont="1" applyFill="1" applyBorder="1" applyAlignment="1">
      <alignment horizontal="center" wrapText="1"/>
    </xf>
    <xf numFmtId="0" fontId="33" fillId="14" borderId="0" xfId="10" applyFont="1" applyFill="1" applyBorder="1" applyAlignment="1">
      <alignment horizontal="center" vertical="center"/>
    </xf>
    <xf numFmtId="0" fontId="33" fillId="14" borderId="46" xfId="10" applyFont="1" applyFill="1" applyBorder="1" applyAlignment="1">
      <alignment horizontal="center" vertical="center"/>
    </xf>
    <xf numFmtId="0" fontId="10" fillId="12" borderId="37" xfId="10" applyFont="1" applyFill="1" applyBorder="1" applyAlignment="1">
      <alignment horizontal="center" vertical="center"/>
    </xf>
    <xf numFmtId="0" fontId="10" fillId="15" borderId="0" xfId="10" applyFont="1" applyFill="1" applyAlignment="1">
      <alignment horizontal="center" vertical="center"/>
    </xf>
    <xf numFmtId="0" fontId="1" fillId="12" borderId="0" xfId="10" applyFont="1" applyFill="1" applyAlignment="1">
      <alignment horizontal="center" vertical="center"/>
    </xf>
    <xf numFmtId="0" fontId="10" fillId="12" borderId="36" xfId="10" applyFont="1" applyFill="1" applyBorder="1" applyAlignment="1">
      <alignment horizontal="center" vertical="center" wrapText="1"/>
    </xf>
    <xf numFmtId="0" fontId="43" fillId="12" borderId="0" xfId="10" quotePrefix="1" applyFont="1" applyFill="1" applyAlignment="1">
      <alignment horizontal="left" vertical="center" wrapText="1"/>
    </xf>
    <xf numFmtId="0" fontId="10" fillId="13" borderId="0" xfId="10" applyFont="1" applyFill="1" applyAlignment="1">
      <alignment horizontal="center" vertical="center"/>
    </xf>
    <xf numFmtId="0" fontId="10" fillId="13" borderId="37" xfId="10" applyFont="1" applyFill="1" applyBorder="1" applyAlignment="1">
      <alignment horizontal="center"/>
    </xf>
    <xf numFmtId="0" fontId="10" fillId="13" borderId="36" xfId="10" applyFont="1" applyFill="1" applyBorder="1" applyAlignment="1">
      <alignment horizontal="center" wrapText="1"/>
    </xf>
    <xf numFmtId="0" fontId="31" fillId="14" borderId="0" xfId="0" applyFont="1" applyFill="1" applyBorder="1" applyAlignment="1">
      <alignment horizontal="center" vertical="center"/>
    </xf>
    <xf numFmtId="0" fontId="17" fillId="0" borderId="0" xfId="0" applyFont="1" applyAlignment="1">
      <alignment horizontal="left" vertical="center" wrapText="1"/>
    </xf>
    <xf numFmtId="0" fontId="21" fillId="0" borderId="0" xfId="14" applyFont="1" applyFill="1" applyAlignment="1">
      <alignment horizontal="center" vertical="center"/>
    </xf>
    <xf numFmtId="0" fontId="45" fillId="14" borderId="0" xfId="14" applyFont="1" applyFill="1" applyBorder="1" applyAlignment="1">
      <alignment horizontal="center" vertical="center" wrapText="1"/>
    </xf>
    <xf numFmtId="0" fontId="33" fillId="14" borderId="0" xfId="14" applyFont="1" applyFill="1" applyBorder="1" applyAlignment="1">
      <alignment horizontal="center" vertical="center"/>
    </xf>
    <xf numFmtId="17" fontId="30" fillId="14" borderId="0" xfId="9" applyNumberFormat="1" applyFont="1" applyFill="1" applyBorder="1" applyAlignment="1">
      <alignment horizontal="center" vertical="center"/>
    </xf>
    <xf numFmtId="0" fontId="30" fillId="14" borderId="0" xfId="14" applyFont="1" applyFill="1" applyBorder="1" applyAlignment="1">
      <alignment horizontal="center" vertical="center"/>
    </xf>
    <xf numFmtId="0" fontId="44" fillId="14" borderId="0" xfId="9" applyFont="1" applyFill="1" applyAlignment="1">
      <alignment horizontal="center" vertical="center"/>
    </xf>
    <xf numFmtId="0" fontId="30" fillId="12" borderId="0" xfId="14" applyFont="1" applyFill="1" applyBorder="1" applyAlignment="1">
      <alignment horizontal="center" vertical="center"/>
    </xf>
    <xf numFmtId="17" fontId="30" fillId="12" borderId="0" xfId="9" applyNumberFormat="1" applyFont="1" applyFill="1" applyBorder="1" applyAlignment="1">
      <alignment horizontal="center" vertical="center"/>
    </xf>
    <xf numFmtId="0" fontId="16" fillId="0" borderId="0" xfId="15" applyFont="1" applyBorder="1" applyAlignment="1">
      <alignment horizontal="center" vertical="center"/>
    </xf>
    <xf numFmtId="0" fontId="16" fillId="8" borderId="54" xfId="10" applyFont="1" applyFill="1" applyBorder="1" applyAlignment="1" applyProtection="1">
      <alignment horizontal="center" vertical="center" wrapText="1"/>
    </xf>
    <xf numFmtId="0" fontId="16" fillId="8" borderId="25" xfId="10" applyFont="1" applyFill="1" applyBorder="1" applyAlignment="1" applyProtection="1">
      <alignment horizontal="center" vertical="center" wrapText="1"/>
    </xf>
    <xf numFmtId="0" fontId="16" fillId="8" borderId="55" xfId="10" applyFont="1" applyFill="1" applyBorder="1" applyAlignment="1" applyProtection="1">
      <alignment horizontal="center" vertical="center" wrapText="1"/>
    </xf>
    <xf numFmtId="0" fontId="26" fillId="12" borderId="30" xfId="0" applyFont="1" applyFill="1" applyBorder="1" applyAlignment="1">
      <alignment horizontal="left" vertical="center" indent="4"/>
    </xf>
    <xf numFmtId="0" fontId="14" fillId="12" borderId="38" xfId="0" applyFont="1" applyFill="1" applyBorder="1" applyAlignment="1">
      <alignment horizontal="left" vertical="center" indent="4"/>
    </xf>
    <xf numFmtId="0" fontId="14" fillId="12" borderId="33" xfId="0" applyFont="1" applyFill="1" applyBorder="1" applyAlignment="1">
      <alignment horizontal="left" vertical="center" indent="4"/>
    </xf>
    <xf numFmtId="0" fontId="14" fillId="12" borderId="34" xfId="0" applyFont="1" applyFill="1" applyBorder="1" applyAlignment="1">
      <alignment horizontal="left" vertical="center" indent="4"/>
    </xf>
    <xf numFmtId="0" fontId="14" fillId="0" borderId="38" xfId="0" applyFont="1" applyBorder="1" applyAlignment="1">
      <alignment horizontal="left" vertical="center" indent="4"/>
    </xf>
    <xf numFmtId="0" fontId="14" fillId="0" borderId="33" xfId="0" applyFont="1" applyBorder="1" applyAlignment="1">
      <alignment horizontal="left" vertical="center" indent="4"/>
    </xf>
    <xf numFmtId="0" fontId="14" fillId="0" borderId="34" xfId="0" applyFont="1" applyBorder="1" applyAlignment="1">
      <alignment horizontal="left" vertical="center" indent="4"/>
    </xf>
    <xf numFmtId="0" fontId="26" fillId="12" borderId="12" xfId="0" applyFont="1" applyFill="1" applyBorder="1" applyAlignment="1">
      <alignment horizontal="center" vertical="center" wrapText="1"/>
    </xf>
    <xf numFmtId="0" fontId="26" fillId="12" borderId="28" xfId="0" applyFont="1" applyFill="1" applyBorder="1" applyAlignment="1">
      <alignment horizontal="center" vertical="center" wrapText="1"/>
    </xf>
    <xf numFmtId="0" fontId="26" fillId="4" borderId="12" xfId="0" applyFont="1" applyFill="1" applyBorder="1" applyAlignment="1">
      <alignment horizontal="center" wrapText="1"/>
    </xf>
    <xf numFmtId="0" fontId="26" fillId="4" borderId="32" xfId="0" applyFont="1" applyFill="1" applyBorder="1" applyAlignment="1">
      <alignment horizontal="center" wrapText="1"/>
    </xf>
    <xf numFmtId="0" fontId="26" fillId="4" borderId="28" xfId="0" applyFont="1" applyFill="1" applyBorder="1" applyAlignment="1">
      <alignment horizontal="center" wrapText="1"/>
    </xf>
    <xf numFmtId="0" fontId="26" fillId="4" borderId="12" xfId="0" applyFont="1" applyFill="1" applyBorder="1" applyAlignment="1">
      <alignment horizontal="center" vertical="center" wrapText="1"/>
    </xf>
    <xf numFmtId="0" fontId="26" fillId="4" borderId="28" xfId="0" applyFont="1" applyFill="1" applyBorder="1" applyAlignment="1">
      <alignment horizontal="center" vertical="center" wrapText="1"/>
    </xf>
    <xf numFmtId="0" fontId="26" fillId="5" borderId="30" xfId="0" applyFont="1" applyFill="1" applyBorder="1" applyAlignment="1">
      <alignment horizontal="left" vertical="center" wrapText="1" indent="4"/>
    </xf>
    <xf numFmtId="0" fontId="14" fillId="0" borderId="38" xfId="0" applyFont="1" applyBorder="1" applyAlignment="1">
      <alignment horizontal="left" vertical="center" wrapText="1" indent="4"/>
    </xf>
    <xf numFmtId="0" fontId="14" fillId="0" borderId="33" xfId="0" applyFont="1" applyBorder="1" applyAlignment="1">
      <alignment horizontal="left" vertical="center" wrapText="1" indent="4"/>
    </xf>
    <xf numFmtId="0" fontId="14" fillId="0" borderId="34" xfId="0" applyFont="1" applyBorder="1" applyAlignment="1">
      <alignment horizontal="left" vertical="center" wrapText="1" indent="4"/>
    </xf>
    <xf numFmtId="0" fontId="26" fillId="5" borderId="38" xfId="0" applyFont="1" applyFill="1" applyBorder="1" applyAlignment="1">
      <alignment horizontal="left" vertical="center" indent="4"/>
    </xf>
    <xf numFmtId="0" fontId="26" fillId="5" borderId="33" xfId="0" applyFont="1" applyFill="1" applyBorder="1" applyAlignment="1">
      <alignment horizontal="left" vertical="center" indent="4"/>
    </xf>
    <xf numFmtId="0" fontId="26" fillId="5" borderId="34" xfId="0" applyFont="1" applyFill="1" applyBorder="1" applyAlignment="1">
      <alignment horizontal="left" vertical="center" indent="4"/>
    </xf>
    <xf numFmtId="0" fontId="26" fillId="5" borderId="38" xfId="0" applyFont="1" applyFill="1" applyBorder="1" applyAlignment="1">
      <alignment horizontal="left" vertical="center" wrapText="1" indent="4"/>
    </xf>
    <xf numFmtId="0" fontId="26" fillId="5" borderId="33" xfId="0" applyFont="1" applyFill="1" applyBorder="1" applyAlignment="1">
      <alignment horizontal="left" vertical="center" wrapText="1" indent="4"/>
    </xf>
    <xf numFmtId="0" fontId="26" fillId="5" borderId="34" xfId="0" applyFont="1" applyFill="1" applyBorder="1" applyAlignment="1">
      <alignment horizontal="left" vertical="center" wrapText="1" indent="4"/>
    </xf>
    <xf numFmtId="0" fontId="26" fillId="4" borderId="32" xfId="0" applyFont="1" applyFill="1" applyBorder="1" applyAlignment="1">
      <alignment horizontal="center" vertical="center" wrapText="1"/>
    </xf>
    <xf numFmtId="0" fontId="28" fillId="4" borderId="12" xfId="0" applyFont="1" applyFill="1" applyBorder="1" applyAlignment="1">
      <alignment horizontal="center" wrapText="1"/>
    </xf>
    <xf numFmtId="0" fontId="28" fillId="4" borderId="32" xfId="0" applyFont="1" applyFill="1" applyBorder="1" applyAlignment="1">
      <alignment horizontal="center" wrapText="1"/>
    </xf>
    <xf numFmtId="0" fontId="28" fillId="4" borderId="28" xfId="0" applyFont="1" applyFill="1" applyBorder="1" applyAlignment="1">
      <alignment horizontal="center" wrapText="1"/>
    </xf>
    <xf numFmtId="0" fontId="26" fillId="5" borderId="12" xfId="0" applyFont="1" applyFill="1" applyBorder="1" applyAlignment="1">
      <alignment horizontal="center" vertical="center"/>
    </xf>
    <xf numFmtId="0" fontId="26" fillId="5" borderId="28" xfId="0" applyFont="1" applyFill="1" applyBorder="1" applyAlignment="1">
      <alignment horizontal="center" vertical="center"/>
    </xf>
    <xf numFmtId="0" fontId="0" fillId="0" borderId="0" xfId="0" applyAlignment="1">
      <alignment horizontal="center"/>
    </xf>
    <xf numFmtId="0" fontId="13" fillId="0" borderId="0" xfId="0" applyFont="1" applyBorder="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8" xfId="0" applyFont="1" applyBorder="1" applyAlignment="1">
      <alignment horizontal="right" vertical="center"/>
    </xf>
    <xf numFmtId="17" fontId="5" fillId="3" borderId="13" xfId="0" applyNumberFormat="1" applyFont="1" applyFill="1" applyBorder="1" applyAlignment="1">
      <alignment horizontal="center"/>
    </xf>
    <xf numFmtId="17" fontId="5" fillId="3" borderId="39" xfId="0" applyNumberFormat="1" applyFont="1" applyFill="1" applyBorder="1" applyAlignment="1">
      <alignment horizontal="center"/>
    </xf>
    <xf numFmtId="17" fontId="5" fillId="3" borderId="40" xfId="0" applyNumberFormat="1" applyFont="1" applyFill="1" applyBorder="1" applyAlignment="1">
      <alignment horizontal="center"/>
    </xf>
    <xf numFmtId="17" fontId="5" fillId="3" borderId="41" xfId="0" applyNumberFormat="1" applyFont="1" applyFill="1" applyBorder="1" applyAlignment="1">
      <alignment horizontal="center"/>
    </xf>
    <xf numFmtId="17" fontId="5" fillId="3" borderId="42" xfId="0" applyNumberFormat="1" applyFont="1" applyFill="1" applyBorder="1" applyAlignment="1">
      <alignment horizontal="center"/>
    </xf>
    <xf numFmtId="17" fontId="5" fillId="3" borderId="43" xfId="0" applyNumberFormat="1" applyFont="1" applyFill="1" applyBorder="1" applyAlignment="1">
      <alignment horizontal="center"/>
    </xf>
    <xf numFmtId="0" fontId="11" fillId="6" borderId="0" xfId="0" applyFont="1" applyFill="1" applyAlignment="1">
      <alignment horizontal="center"/>
    </xf>
    <xf numFmtId="1" fontId="1" fillId="12" borderId="0" xfId="10" applyNumberFormat="1" applyFont="1" applyFill="1" applyAlignment="1">
      <alignment vertical="center"/>
    </xf>
  </cellXfs>
  <cellStyles count="20">
    <cellStyle name="60% - akcent 1" xfId="1"/>
    <cellStyle name="Diseño" xfId="2"/>
    <cellStyle name="Millares" xfId="3" builtinId="3"/>
    <cellStyle name="Millares [0] 10" xfId="4"/>
    <cellStyle name="Millares [0] 2" xfId="5"/>
    <cellStyle name="Millares [0] 2 19" xfId="6"/>
    <cellStyle name="Millares [0] 2 2" xfId="19"/>
    <cellStyle name="Millares [0]_razind092003" xfId="7"/>
    <cellStyle name="No-definido" xfId="8"/>
    <cellStyle name="Normal" xfId="0" builtinId="0"/>
    <cellStyle name="Normal 10" xfId="9"/>
    <cellStyle name="Normal 2" xfId="10"/>
    <cellStyle name="Normal 3" xfId="11"/>
    <cellStyle name="Normal_graficos" xfId="12"/>
    <cellStyle name="Normal_Modelo Paquete Ifrs Chile (2008)" xfId="13"/>
    <cellStyle name="Normal_operacional" xfId="14"/>
    <cellStyle name="Normal_Paquete Nic 2005" xfId="15"/>
    <cellStyle name="Porcentaje" xfId="16" builtinId="5"/>
    <cellStyle name="Porcentaje 2" xfId="18"/>
    <cellStyle name="Porcentual 2 10" xfId="17"/>
  </cellStyles>
  <dxfs count="0"/>
  <tableStyles count="0" defaultTableStyle="TableStyleMedium9" defaultPivotStyle="PivotStyleLight16"/>
  <colors>
    <mruColors>
      <color rgb="FF0555FA"/>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46</xdr:row>
      <xdr:rowOff>0</xdr:rowOff>
    </xdr:from>
    <xdr:to>
      <xdr:col>2</xdr:col>
      <xdr:colOff>600075</xdr:colOff>
      <xdr:row>47</xdr:row>
      <xdr:rowOff>123825</xdr:rowOff>
    </xdr:to>
    <xdr:sp macro="" textlink="">
      <xdr:nvSpPr>
        <xdr:cNvPr id="47465" name="Text Box 1"/>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46</xdr:row>
      <xdr:rowOff>0</xdr:rowOff>
    </xdr:from>
    <xdr:to>
      <xdr:col>3</xdr:col>
      <xdr:colOff>600075</xdr:colOff>
      <xdr:row>47</xdr:row>
      <xdr:rowOff>123825</xdr:rowOff>
    </xdr:to>
    <xdr:sp macro="" textlink="">
      <xdr:nvSpPr>
        <xdr:cNvPr id="47466" name="Text Box 1"/>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L25"/>
  <sheetViews>
    <sheetView showGridLines="0" tabSelected="1" workbookViewId="0"/>
  </sheetViews>
  <sheetFormatPr baseColWidth="10" defaultRowHeight="12.75"/>
  <cols>
    <col min="3" max="3" width="26.140625" bestFit="1" customWidth="1"/>
    <col min="4" max="4" width="2.5703125" customWidth="1"/>
    <col min="6" max="6" width="3.28515625" customWidth="1"/>
    <col min="8" max="8" width="1.85546875" customWidth="1"/>
  </cols>
  <sheetData>
    <row r="4" spans="3:11" ht="15.75">
      <c r="C4" s="161"/>
      <c r="D4" s="161"/>
      <c r="E4" s="504" t="s">
        <v>33</v>
      </c>
      <c r="F4" s="504"/>
      <c r="G4" s="504"/>
      <c r="H4" s="161"/>
      <c r="I4" s="162"/>
    </row>
    <row r="5" spans="3:11" ht="16.5" customHeight="1">
      <c r="C5" s="503" t="s">
        <v>93</v>
      </c>
      <c r="D5" s="163"/>
      <c r="E5" s="505" t="s">
        <v>425</v>
      </c>
      <c r="F5" s="505"/>
      <c r="G5" s="505"/>
      <c r="H5" s="162"/>
      <c r="I5" s="164"/>
    </row>
    <row r="6" spans="3:11" ht="12.75" customHeight="1">
      <c r="C6" s="503"/>
      <c r="D6" s="163"/>
      <c r="E6" s="172">
        <v>2019</v>
      </c>
      <c r="F6" s="165"/>
      <c r="G6" s="172">
        <v>2018</v>
      </c>
      <c r="H6" s="162"/>
      <c r="I6" s="173" t="s">
        <v>51</v>
      </c>
    </row>
    <row r="7" spans="3:11" ht="15.75">
      <c r="C7" s="166"/>
      <c r="D7" s="166"/>
      <c r="E7" s="506" t="s">
        <v>371</v>
      </c>
      <c r="F7" s="506"/>
      <c r="G7" s="506"/>
      <c r="H7" s="166"/>
      <c r="I7" s="173" t="s">
        <v>21</v>
      </c>
    </row>
    <row r="8" spans="3:11" ht="15">
      <c r="C8" s="110" t="s">
        <v>10</v>
      </c>
      <c r="D8" s="110"/>
      <c r="E8" s="183">
        <v>551.54100000000005</v>
      </c>
      <c r="F8" s="183">
        <v>0</v>
      </c>
      <c r="G8" s="183">
        <v>395.97899999999998</v>
      </c>
      <c r="H8" s="183">
        <v>0</v>
      </c>
      <c r="I8" s="446">
        <v>39.285416650883008</v>
      </c>
      <c r="K8" s="57"/>
    </row>
    <row r="9" spans="3:11" ht="15">
      <c r="C9" s="110" t="s">
        <v>54</v>
      </c>
      <c r="D9" s="110"/>
      <c r="E9" s="183">
        <v>1644.1220000000001</v>
      </c>
      <c r="F9" s="183">
        <v>0</v>
      </c>
      <c r="G9" s="183">
        <v>1199.9770000000001</v>
      </c>
      <c r="H9" s="183">
        <v>0</v>
      </c>
      <c r="I9" s="182">
        <v>37.01279274519429</v>
      </c>
      <c r="K9" s="57"/>
    </row>
    <row r="10" spans="3:11" ht="15">
      <c r="C10" s="110" t="s">
        <v>14</v>
      </c>
      <c r="D10" s="110"/>
      <c r="E10" s="183">
        <v>1267.04</v>
      </c>
      <c r="F10" s="183">
        <v>0</v>
      </c>
      <c r="G10" s="183">
        <v>1230.24</v>
      </c>
      <c r="H10" s="183">
        <v>0</v>
      </c>
      <c r="I10" s="182">
        <v>2.9912862530888207</v>
      </c>
      <c r="K10" s="57"/>
    </row>
    <row r="11" spans="3:11" ht="15">
      <c r="C11" s="110" t="s">
        <v>55</v>
      </c>
      <c r="D11" s="110"/>
      <c r="E11" s="183">
        <v>561.49300000000005</v>
      </c>
      <c r="F11" s="183">
        <v>0</v>
      </c>
      <c r="G11" s="183">
        <v>564.02099999999996</v>
      </c>
      <c r="H11" s="183">
        <v>0</v>
      </c>
      <c r="I11" s="446">
        <v>-0.44821026167464195</v>
      </c>
      <c r="K11" s="57"/>
    </row>
    <row r="12" spans="3:11" ht="15" hidden="1">
      <c r="C12" s="110" t="s">
        <v>280</v>
      </c>
      <c r="D12" s="110"/>
      <c r="E12" s="183">
        <v>-30.004000000000001</v>
      </c>
      <c r="F12" s="183">
        <v>0</v>
      </c>
      <c r="G12" s="183">
        <v>-32.508000000000003</v>
      </c>
      <c r="H12" s="183">
        <v>0</v>
      </c>
      <c r="I12" s="182">
        <v>10.633066994468354</v>
      </c>
    </row>
    <row r="13" spans="3:11" ht="15.75">
      <c r="C13" s="184" t="s">
        <v>397</v>
      </c>
      <c r="D13" s="184"/>
      <c r="E13" s="187">
        <v>3994.192</v>
      </c>
      <c r="F13" s="187">
        <v>0</v>
      </c>
      <c r="G13" s="187">
        <v>3357.7089999999998</v>
      </c>
      <c r="H13" s="185">
        <v>0</v>
      </c>
      <c r="I13" s="186">
        <v>18.95587139921895</v>
      </c>
      <c r="K13" s="57"/>
    </row>
    <row r="15" spans="3:11" ht="15">
      <c r="C15" s="110" t="s">
        <v>398</v>
      </c>
    </row>
    <row r="25" spans="12:12">
      <c r="L25" s="57"/>
    </row>
  </sheetData>
  <mergeCells count="4">
    <mergeCell ref="C5:C6"/>
    <mergeCell ref="E4:G4"/>
    <mergeCell ref="E5:G5"/>
    <mergeCell ref="E7:G7"/>
  </mergeCells>
  <pageMargins left="0.7" right="0.7" top="0.75" bottom="0.75" header="0.3" footer="0.3"/>
  <pageSetup paperSize="9" orientation="portrait"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38"/>
  <sheetViews>
    <sheetView showGridLines="0" workbookViewId="0"/>
  </sheetViews>
  <sheetFormatPr baseColWidth="10" defaultRowHeight="12.75"/>
  <cols>
    <col min="1" max="1" width="5.42578125" style="37" customWidth="1"/>
    <col min="2" max="2" width="54.85546875" style="143" customWidth="1"/>
    <col min="3" max="4" width="14.85546875" style="143" bestFit="1" customWidth="1"/>
    <col min="5" max="5" width="10.28515625" style="143" bestFit="1" customWidth="1"/>
    <col min="6" max="6" width="11.42578125" style="143"/>
    <col min="7" max="16384" width="11.42578125" style="37"/>
  </cols>
  <sheetData>
    <row r="3" spans="2:6">
      <c r="B3" s="528" t="s">
        <v>197</v>
      </c>
      <c r="C3" s="530"/>
      <c r="D3" s="530"/>
      <c r="E3" s="530"/>
      <c r="F3" s="530"/>
    </row>
    <row r="4" spans="2:6">
      <c r="B4" s="528"/>
      <c r="C4" s="459" t="s">
        <v>428</v>
      </c>
      <c r="D4" s="459" t="s">
        <v>392</v>
      </c>
      <c r="E4" s="459" t="s">
        <v>51</v>
      </c>
      <c r="F4" s="459" t="s">
        <v>51</v>
      </c>
    </row>
    <row r="5" spans="2:6">
      <c r="B5" s="528"/>
      <c r="C5" s="529" t="s">
        <v>202</v>
      </c>
      <c r="D5" s="529"/>
      <c r="E5" s="529"/>
      <c r="F5" s="460" t="s">
        <v>21</v>
      </c>
    </row>
    <row r="6" spans="2:6">
      <c r="C6" s="457"/>
      <c r="D6" s="457"/>
      <c r="E6" s="457"/>
    </row>
    <row r="7" spans="2:6">
      <c r="B7" s="146" t="s">
        <v>63</v>
      </c>
      <c r="C7" s="461">
        <v>6581</v>
      </c>
      <c r="D7" s="461">
        <v>6384</v>
      </c>
      <c r="E7" s="461">
        <v>197</v>
      </c>
      <c r="F7" s="136">
        <v>3.0858395989974863E-2</v>
      </c>
    </row>
    <row r="8" spans="2:6">
      <c r="B8" s="146" t="s">
        <v>192</v>
      </c>
      <c r="C8" s="461">
        <v>23195</v>
      </c>
      <c r="D8" s="461">
        <v>21012</v>
      </c>
      <c r="E8" s="461">
        <v>2183</v>
      </c>
      <c r="F8" s="136">
        <v>0.10389301351608604</v>
      </c>
    </row>
    <row r="9" spans="2:6">
      <c r="C9" s="461"/>
      <c r="D9" s="461"/>
      <c r="E9" s="461"/>
      <c r="F9" s="461"/>
    </row>
    <row r="10" spans="2:6">
      <c r="B10" s="151" t="s">
        <v>64</v>
      </c>
      <c r="C10" s="462">
        <v>29776</v>
      </c>
      <c r="D10" s="462">
        <v>27396</v>
      </c>
      <c r="E10" s="462">
        <v>2380</v>
      </c>
      <c r="F10" s="140">
        <v>8.687399620382541E-2</v>
      </c>
    </row>
    <row r="13" spans="2:6">
      <c r="B13" s="528" t="s">
        <v>198</v>
      </c>
      <c r="C13" s="530"/>
      <c r="D13" s="530"/>
      <c r="E13" s="530"/>
      <c r="F13" s="530"/>
    </row>
    <row r="14" spans="2:6">
      <c r="B14" s="528"/>
      <c r="C14" s="459" t="str">
        <f>C4</f>
        <v>December 2019</v>
      </c>
      <c r="D14" s="459" t="str">
        <f>D4</f>
        <v>December 2018</v>
      </c>
      <c r="E14" s="459" t="s">
        <v>51</v>
      </c>
      <c r="F14" s="459" t="s">
        <v>51</v>
      </c>
    </row>
    <row r="15" spans="2:6">
      <c r="B15" s="528"/>
      <c r="C15" s="529" t="s">
        <v>202</v>
      </c>
      <c r="D15" s="529"/>
      <c r="E15" s="529"/>
      <c r="F15" s="460" t="s">
        <v>21</v>
      </c>
    </row>
    <row r="16" spans="2:6">
      <c r="C16" s="457"/>
      <c r="D16" s="457"/>
      <c r="E16" s="457"/>
    </row>
    <row r="17" spans="2:6">
      <c r="B17" s="146" t="s">
        <v>65</v>
      </c>
      <c r="C17" s="461">
        <v>6736</v>
      </c>
      <c r="D17" s="461">
        <v>9650</v>
      </c>
      <c r="E17" s="461">
        <v>-2914</v>
      </c>
      <c r="F17" s="136">
        <v>-0.3019689119170984</v>
      </c>
    </row>
    <row r="18" spans="2:6">
      <c r="B18" s="146" t="s">
        <v>66</v>
      </c>
      <c r="C18" s="461">
        <v>10794</v>
      </c>
      <c r="D18" s="461">
        <v>8914</v>
      </c>
      <c r="E18" s="461">
        <v>1880</v>
      </c>
      <c r="F18" s="136">
        <v>0.21090419564729634</v>
      </c>
    </row>
    <row r="19" spans="2:6">
      <c r="B19" s="146"/>
      <c r="C19" s="461"/>
      <c r="D19" s="461"/>
      <c r="E19" s="461"/>
      <c r="F19" s="136"/>
    </row>
    <row r="20" spans="2:6">
      <c r="B20" s="146" t="s">
        <v>193</v>
      </c>
      <c r="C20" s="461">
        <v>12246</v>
      </c>
      <c r="D20" s="461">
        <v>8832</v>
      </c>
      <c r="E20" s="461">
        <v>3414</v>
      </c>
      <c r="F20" s="136">
        <v>0.38654891304347827</v>
      </c>
    </row>
    <row r="21" spans="2:6">
      <c r="B21" s="137" t="s">
        <v>194</v>
      </c>
      <c r="C21" s="461">
        <v>9966</v>
      </c>
      <c r="D21" s="461">
        <v>6724</v>
      </c>
      <c r="E21" s="461">
        <v>3242</v>
      </c>
      <c r="F21" s="136">
        <v>0.48215348007138603</v>
      </c>
    </row>
    <row r="22" spans="2:6">
      <c r="B22" s="137" t="s">
        <v>195</v>
      </c>
      <c r="C22" s="461">
        <v>2280</v>
      </c>
      <c r="D22" s="461">
        <v>2108</v>
      </c>
      <c r="E22" s="461">
        <v>172</v>
      </c>
      <c r="F22" s="136">
        <v>8.1593927893738094E-2</v>
      </c>
    </row>
    <row r="23" spans="2:6">
      <c r="C23" s="461"/>
      <c r="D23" s="461"/>
      <c r="E23" s="461"/>
      <c r="F23" s="463"/>
    </row>
    <row r="24" spans="2:6">
      <c r="B24" s="151" t="s">
        <v>196</v>
      </c>
      <c r="C24" s="462">
        <v>29776</v>
      </c>
      <c r="D24" s="462">
        <v>27396</v>
      </c>
      <c r="E24" s="462">
        <v>2380</v>
      </c>
      <c r="F24" s="140">
        <v>8.687399620382541E-2</v>
      </c>
    </row>
    <row r="27" spans="2:6">
      <c r="B27" s="528" t="s">
        <v>88</v>
      </c>
      <c r="C27" s="530"/>
      <c r="D27" s="530"/>
      <c r="E27" s="530"/>
      <c r="F27" s="530"/>
    </row>
    <row r="28" spans="2:6">
      <c r="B28" s="528"/>
      <c r="C28" s="459" t="str">
        <f>C4</f>
        <v>December 2019</v>
      </c>
      <c r="D28" s="459" t="str">
        <f>D4</f>
        <v>December 2018</v>
      </c>
      <c r="E28" s="459" t="s">
        <v>51</v>
      </c>
      <c r="F28" s="459" t="s">
        <v>51</v>
      </c>
    </row>
    <row r="29" spans="2:6">
      <c r="B29" s="528"/>
      <c r="C29" s="529" t="s">
        <v>202</v>
      </c>
      <c r="D29" s="529"/>
      <c r="E29" s="529"/>
      <c r="F29" s="460" t="s">
        <v>21</v>
      </c>
    </row>
    <row r="30" spans="2:6">
      <c r="C30" s="457"/>
      <c r="D30" s="457"/>
      <c r="E30" s="457"/>
      <c r="F30" s="464"/>
    </row>
    <row r="31" spans="2:6">
      <c r="B31" s="146" t="s">
        <v>87</v>
      </c>
      <c r="C31" s="461">
        <v>2528</v>
      </c>
      <c r="D31" s="461">
        <v>1844</v>
      </c>
      <c r="E31" s="461">
        <v>684</v>
      </c>
      <c r="F31" s="465">
        <v>0.37093275488069422</v>
      </c>
    </row>
    <row r="32" spans="2:6">
      <c r="B32" s="146"/>
      <c r="C32" s="461"/>
      <c r="D32" s="461"/>
      <c r="E32" s="461"/>
      <c r="F32" s="466"/>
    </row>
    <row r="33" spans="2:8">
      <c r="B33" s="146" t="s">
        <v>86</v>
      </c>
      <c r="C33" s="461">
        <v>-1600</v>
      </c>
      <c r="D33" s="461">
        <v>-3069</v>
      </c>
      <c r="E33" s="461">
        <v>1469</v>
      </c>
      <c r="F33" s="465">
        <v>-0.47865754317367215</v>
      </c>
    </row>
    <row r="34" spans="2:8">
      <c r="B34" s="146"/>
      <c r="C34" s="461"/>
      <c r="D34" s="461"/>
      <c r="E34" s="461"/>
      <c r="F34" s="466"/>
    </row>
    <row r="35" spans="2:8">
      <c r="B35" s="146" t="s">
        <v>85</v>
      </c>
      <c r="C35" s="461">
        <v>-823</v>
      </c>
      <c r="D35" s="461">
        <v>1867</v>
      </c>
      <c r="E35" s="461">
        <v>-2690</v>
      </c>
      <c r="F35" s="465">
        <v>-1.4408141403320835</v>
      </c>
    </row>
    <row r="36" spans="2:8">
      <c r="C36" s="461"/>
      <c r="D36" s="461"/>
      <c r="E36" s="461"/>
      <c r="F36" s="463"/>
    </row>
    <row r="37" spans="2:8">
      <c r="B37" s="151" t="s">
        <v>199</v>
      </c>
      <c r="C37" s="462">
        <v>105</v>
      </c>
      <c r="D37" s="462">
        <v>642</v>
      </c>
      <c r="E37" s="462">
        <v>-536</v>
      </c>
      <c r="F37" s="467">
        <v>-0.83644859813084116</v>
      </c>
    </row>
    <row r="38" spans="2:8">
      <c r="G38" s="143"/>
      <c r="H38" s="143"/>
    </row>
  </sheetData>
  <mergeCells count="9">
    <mergeCell ref="B27:B29"/>
    <mergeCell ref="C29:E29"/>
    <mergeCell ref="C3:F3"/>
    <mergeCell ref="C13:F13"/>
    <mergeCell ref="C27:F27"/>
    <mergeCell ref="B3:B5"/>
    <mergeCell ref="C5:E5"/>
    <mergeCell ref="B13:B15"/>
    <mergeCell ref="C15:E15"/>
  </mergeCells>
  <pageMargins left="0.7" right="0.7" top="0.75" bottom="0.75" header="0.3" footer="0.3"/>
  <pageSetup paperSize="9" orientation="portrait" horizontalDpi="4294967295" verticalDpi="4294967295"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J23"/>
  <sheetViews>
    <sheetView showGridLines="0" zoomScaleNormal="100" workbookViewId="0"/>
  </sheetViews>
  <sheetFormatPr baseColWidth="10" defaultColWidth="7.28515625" defaultRowHeight="12.75"/>
  <cols>
    <col min="1" max="1" width="3.140625" style="114" customWidth="1"/>
    <col min="2" max="2" width="10.5703125" style="114" customWidth="1"/>
    <col min="3" max="3" width="27.140625" style="114" customWidth="1"/>
    <col min="4" max="4" width="12" style="114" customWidth="1"/>
    <col min="5" max="7" width="13" style="197" customWidth="1"/>
    <col min="8" max="8" width="13.42578125" style="114" customWidth="1"/>
    <col min="9" max="9" width="10.42578125" style="114" customWidth="1"/>
    <col min="10" max="10" width="1.140625" style="114" customWidth="1"/>
    <col min="11" max="11" width="7.28515625" style="114" customWidth="1"/>
    <col min="12" max="16384" width="7.28515625" style="114"/>
  </cols>
  <sheetData>
    <row r="3" spans="2:9" ht="15.75" customHeight="1">
      <c r="B3" s="531" t="s">
        <v>81</v>
      </c>
      <c r="C3" s="531"/>
      <c r="D3" s="196" t="s">
        <v>82</v>
      </c>
      <c r="E3" s="115" t="s">
        <v>426</v>
      </c>
      <c r="F3" s="115" t="s">
        <v>396</v>
      </c>
      <c r="G3" s="115" t="s">
        <v>396</v>
      </c>
      <c r="H3" s="196" t="s">
        <v>89</v>
      </c>
      <c r="I3" s="196" t="s">
        <v>90</v>
      </c>
    </row>
    <row r="4" spans="2:9" ht="6" customHeight="1">
      <c r="E4" s="114"/>
      <c r="F4" s="114"/>
      <c r="G4" s="114"/>
    </row>
    <row r="5" spans="2:9" ht="18" customHeight="1">
      <c r="B5" s="198" t="s">
        <v>76</v>
      </c>
      <c r="C5" s="199" t="s">
        <v>417</v>
      </c>
      <c r="D5" s="200" t="s">
        <v>91</v>
      </c>
      <c r="E5" s="201">
        <v>0.97698931116389554</v>
      </c>
      <c r="F5" s="202">
        <v>0.66155440414507771</v>
      </c>
      <c r="G5" s="202"/>
      <c r="H5" s="401">
        <v>0.31543490701881782</v>
      </c>
      <c r="I5" s="313">
        <v>0.47680871753314413</v>
      </c>
    </row>
    <row r="6" spans="2:9" ht="18" customHeight="1">
      <c r="B6" s="199"/>
      <c r="C6" s="199" t="s">
        <v>418</v>
      </c>
      <c r="D6" s="200" t="s">
        <v>91</v>
      </c>
      <c r="E6" s="201">
        <v>0.91816523159144903</v>
      </c>
      <c r="F6" s="202">
        <v>0.6263836269430052</v>
      </c>
      <c r="G6" s="202"/>
      <c r="H6" s="401">
        <v>0.29178160464844383</v>
      </c>
      <c r="I6" s="313">
        <v>0.46581933514522267</v>
      </c>
    </row>
    <row r="7" spans="2:9" ht="18" customHeight="1" thickBot="1">
      <c r="B7" s="203"/>
      <c r="C7" s="203" t="s">
        <v>79</v>
      </c>
      <c r="D7" s="204" t="s">
        <v>210</v>
      </c>
      <c r="E7" s="174">
        <v>-155</v>
      </c>
      <c r="F7" s="174">
        <v>-3267</v>
      </c>
      <c r="G7" s="174"/>
      <c r="H7" s="174">
        <v>3112</v>
      </c>
      <c r="I7" s="314">
        <v>-0.95255586164677075</v>
      </c>
    </row>
    <row r="8" spans="2:9" ht="18" customHeight="1" thickTop="1">
      <c r="B8" s="205" t="s">
        <v>77</v>
      </c>
      <c r="C8" s="206" t="s">
        <v>419</v>
      </c>
      <c r="D8" s="207" t="s">
        <v>91</v>
      </c>
      <c r="E8" s="208">
        <v>1.4314878327617182</v>
      </c>
      <c r="F8" s="208">
        <v>2.1019021739130435</v>
      </c>
      <c r="G8" s="208"/>
      <c r="H8" s="175">
        <v>-0.67041434115132525</v>
      </c>
      <c r="I8" s="315">
        <v>-0.31895601492396597</v>
      </c>
    </row>
    <row r="9" spans="2:9" ht="18" customHeight="1">
      <c r="B9" s="206"/>
      <c r="C9" s="206" t="s">
        <v>420</v>
      </c>
      <c r="D9" s="207" t="s">
        <v>21</v>
      </c>
      <c r="E9" s="209">
        <v>0.3842555618938962</v>
      </c>
      <c r="F9" s="209">
        <v>0.51982331394096104</v>
      </c>
      <c r="G9" s="209"/>
      <c r="H9" s="320">
        <v>-13.6</v>
      </c>
      <c r="I9" s="316">
        <v>-0.26079582891209441</v>
      </c>
    </row>
    <row r="10" spans="2:9" ht="18" customHeight="1">
      <c r="B10" s="206"/>
      <c r="C10" s="206" t="s">
        <v>421</v>
      </c>
      <c r="D10" s="207" t="s">
        <v>21</v>
      </c>
      <c r="E10" s="209">
        <v>0.6157444381061038</v>
      </c>
      <c r="F10" s="209">
        <v>0.48017668605903902</v>
      </c>
      <c r="G10" s="209"/>
      <c r="H10" s="320">
        <v>13.6</v>
      </c>
      <c r="I10" s="316">
        <v>0.28232889264098171</v>
      </c>
    </row>
    <row r="11" spans="2:9" ht="18" customHeight="1" thickBot="1">
      <c r="B11" s="210"/>
      <c r="C11" s="210" t="s">
        <v>422</v>
      </c>
      <c r="D11" s="211" t="s">
        <v>91</v>
      </c>
      <c r="E11" s="212">
        <v>4.8344480836220063</v>
      </c>
      <c r="F11" s="213"/>
      <c r="G11" s="213">
        <v>4.8600000000000003</v>
      </c>
      <c r="H11" s="402">
        <v>-2.5551916377994033E-2</v>
      </c>
      <c r="I11" s="317">
        <v>-5.2575959625502655E-3</v>
      </c>
    </row>
    <row r="12" spans="2:9" ht="18" customHeight="1" thickTop="1">
      <c r="B12" s="214" t="s">
        <v>78</v>
      </c>
      <c r="C12" s="215" t="s">
        <v>80</v>
      </c>
      <c r="D12" s="216" t="s">
        <v>21</v>
      </c>
      <c r="E12" s="217">
        <v>0.193435890399628</v>
      </c>
      <c r="F12" s="218"/>
      <c r="G12" s="218">
        <v>0.185</v>
      </c>
      <c r="H12" s="321">
        <v>0.8</v>
      </c>
      <c r="I12" s="318">
        <v>4.5599407565556804E-2</v>
      </c>
    </row>
    <row r="13" spans="2:9" ht="18" customHeight="1">
      <c r="B13" s="215"/>
      <c r="C13" s="215" t="s">
        <v>423</v>
      </c>
      <c r="D13" s="216" t="s">
        <v>21</v>
      </c>
      <c r="E13" s="217">
        <v>0.1928</v>
      </c>
      <c r="F13" s="218"/>
      <c r="G13" s="218">
        <v>0.182</v>
      </c>
      <c r="H13" s="321">
        <v>1.1000000000000001</v>
      </c>
      <c r="I13" s="318">
        <v>5.9340659340659352E-2</v>
      </c>
    </row>
    <row r="14" spans="2:9" ht="18" customHeight="1" thickBot="1">
      <c r="B14" s="219"/>
      <c r="C14" s="219" t="s">
        <v>424</v>
      </c>
      <c r="D14" s="220" t="s">
        <v>21</v>
      </c>
      <c r="E14" s="221">
        <v>7.5700000000000003E-2</v>
      </c>
      <c r="F14" s="222"/>
      <c r="G14" s="222">
        <v>7.0000000000000007E-2</v>
      </c>
      <c r="H14" s="322">
        <v>0.6</v>
      </c>
      <c r="I14" s="319">
        <v>8.1428571428571406E-2</v>
      </c>
    </row>
    <row r="15" spans="2:9" ht="13.5" thickTop="1">
      <c r="H15" s="223"/>
    </row>
    <row r="16" spans="2:9">
      <c r="B16" s="114" t="s">
        <v>409</v>
      </c>
      <c r="H16" s="197"/>
    </row>
    <row r="17" spans="2:10">
      <c r="B17" s="114" t="s">
        <v>410</v>
      </c>
      <c r="E17" s="114"/>
      <c r="F17" s="114"/>
      <c r="G17" s="114"/>
    </row>
    <row r="18" spans="2:10">
      <c r="B18" s="114" t="s">
        <v>411</v>
      </c>
      <c r="E18" s="114"/>
      <c r="F18" s="114"/>
      <c r="G18" s="114"/>
    </row>
    <row r="19" spans="2:10">
      <c r="B19" s="114" t="s">
        <v>412</v>
      </c>
      <c r="H19" s="197"/>
    </row>
    <row r="20" spans="2:10">
      <c r="B20" s="114" t="s">
        <v>413</v>
      </c>
      <c r="H20" s="197"/>
    </row>
    <row r="21" spans="2:10">
      <c r="B21" s="114" t="s">
        <v>414</v>
      </c>
      <c r="H21" s="197"/>
    </row>
    <row r="22" spans="2:10">
      <c r="B22" s="532" t="s">
        <v>415</v>
      </c>
      <c r="C22" s="532"/>
      <c r="D22" s="532"/>
      <c r="E22" s="532"/>
      <c r="F22" s="532"/>
      <c r="G22" s="532"/>
      <c r="H22" s="532"/>
      <c r="I22" s="532"/>
      <c r="J22" s="532"/>
    </row>
    <row r="23" spans="2:10">
      <c r="B23" s="114" t="s">
        <v>416</v>
      </c>
      <c r="H23" s="197"/>
    </row>
  </sheetData>
  <mergeCells count="2">
    <mergeCell ref="B3:C3"/>
    <mergeCell ref="B22:J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topLeftCell="A7" zoomScaleNormal="100" workbookViewId="0"/>
  </sheetViews>
  <sheetFormatPr baseColWidth="10" defaultRowHeight="12.75"/>
  <cols>
    <col min="1" max="1" width="7.28515625" style="272" customWidth="1"/>
    <col min="2" max="2" width="42.42578125" style="272" customWidth="1"/>
    <col min="3" max="3" width="16.85546875" style="272" customWidth="1"/>
    <col min="4" max="4" width="17.7109375" style="272" customWidth="1"/>
    <col min="5" max="6" width="12.28515625" style="272" customWidth="1"/>
    <col min="7" max="7" width="20.140625" style="272" customWidth="1"/>
    <col min="8" max="8" width="5" style="272" customWidth="1"/>
    <col min="9" max="16384" width="11.42578125" style="272"/>
  </cols>
  <sheetData>
    <row r="1" spans="1:10">
      <c r="A1" s="438"/>
    </row>
    <row r="3" spans="1:10" ht="15">
      <c r="B3" s="533" t="s">
        <v>83</v>
      </c>
      <c r="C3" s="533"/>
      <c r="D3" s="533"/>
      <c r="E3" s="533"/>
      <c r="F3" s="533"/>
    </row>
    <row r="4" spans="1:10" ht="17.25" customHeight="1">
      <c r="B4" s="533" t="s">
        <v>207</v>
      </c>
      <c r="C4" s="533"/>
      <c r="D4" s="533"/>
      <c r="E4" s="533"/>
      <c r="F4" s="533"/>
    </row>
    <row r="5" spans="1:10" ht="15.75" customHeight="1">
      <c r="C5" s="273"/>
      <c r="D5" s="273"/>
      <c r="E5" s="273"/>
      <c r="F5" s="273"/>
    </row>
    <row r="6" spans="1:10" ht="48" customHeight="1">
      <c r="B6" s="535" t="s">
        <v>56</v>
      </c>
      <c r="C6" s="534" t="s">
        <v>107</v>
      </c>
      <c r="D6" s="534"/>
      <c r="E6" s="534" t="s">
        <v>390</v>
      </c>
      <c r="F6" s="534"/>
    </row>
    <row r="7" spans="1:10" ht="21.75" customHeight="1">
      <c r="B7" s="535"/>
      <c r="C7" s="116">
        <v>2019</v>
      </c>
      <c r="D7" s="116">
        <v>2018</v>
      </c>
      <c r="E7" s="116">
        <v>2019</v>
      </c>
      <c r="F7" s="116">
        <v>2018</v>
      </c>
    </row>
    <row r="8" spans="1:10" ht="6" customHeight="1"/>
    <row r="9" spans="1:10" ht="13.5" customHeight="1">
      <c r="B9" s="274" t="s">
        <v>261</v>
      </c>
      <c r="C9" s="275">
        <v>0.42310466426042359</v>
      </c>
      <c r="D9" s="275">
        <v>2</v>
      </c>
      <c r="E9" s="275">
        <v>15.148209802079</v>
      </c>
      <c r="F9" s="275">
        <v>17</v>
      </c>
      <c r="J9" s="272" t="s">
        <v>200</v>
      </c>
    </row>
    <row r="10" spans="1:10" ht="13.5" customHeight="1">
      <c r="B10" s="274" t="s">
        <v>440</v>
      </c>
      <c r="C10" s="275">
        <v>6.2128016166111113</v>
      </c>
      <c r="D10" s="275">
        <v>13</v>
      </c>
      <c r="E10" s="275">
        <v>40.384060195683404</v>
      </c>
      <c r="F10" s="275">
        <v>77</v>
      </c>
    </row>
    <row r="11" spans="1:10" ht="13.5" customHeight="1">
      <c r="B11" s="274" t="s">
        <v>441</v>
      </c>
      <c r="C11" s="275">
        <v>108.45744599251439</v>
      </c>
      <c r="D11" s="275">
        <v>91</v>
      </c>
      <c r="E11" s="275">
        <v>73.761328209162698</v>
      </c>
      <c r="F11" s="275">
        <v>73</v>
      </c>
    </row>
    <row r="12" spans="1:10" ht="13.5" customHeight="1">
      <c r="B12" s="274" t="s">
        <v>442</v>
      </c>
      <c r="C12" s="275">
        <v>43.497999999999998</v>
      </c>
      <c r="D12" s="275">
        <v>56</v>
      </c>
      <c r="E12" s="275">
        <v>50.31976673875775</v>
      </c>
      <c r="F12" s="275">
        <v>52</v>
      </c>
    </row>
    <row r="13" spans="1:10" ht="13.5" customHeight="1">
      <c r="B13" s="274" t="s">
        <v>254</v>
      </c>
      <c r="C13" s="275">
        <v>186.79432288946751</v>
      </c>
      <c r="D13" s="275">
        <v>185</v>
      </c>
      <c r="E13" s="275">
        <v>81.396528569616009</v>
      </c>
      <c r="F13" s="275">
        <v>88</v>
      </c>
    </row>
    <row r="14" spans="1:10" ht="13.5" customHeight="1">
      <c r="B14" s="274" t="s">
        <v>443</v>
      </c>
      <c r="C14" s="275">
        <v>4.4597763359933804</v>
      </c>
      <c r="D14" s="275">
        <v>3</v>
      </c>
      <c r="E14" s="275">
        <v>6.6436662925012779</v>
      </c>
      <c r="F14" s="275">
        <v>7</v>
      </c>
    </row>
    <row r="15" spans="1:10" ht="13.5" customHeight="1">
      <c r="B15" s="274" t="s">
        <v>405</v>
      </c>
      <c r="C15" s="275">
        <v>19.206771737683688</v>
      </c>
      <c r="D15" s="275">
        <v>9</v>
      </c>
      <c r="E15" s="275">
        <v>14.230156226596979</v>
      </c>
      <c r="F15" s="275">
        <v>10</v>
      </c>
    </row>
    <row r="16" spans="1:10" ht="13.5" customHeight="1">
      <c r="B16" s="274" t="s">
        <v>444</v>
      </c>
      <c r="C16" s="275">
        <v>1.5136735520613034</v>
      </c>
      <c r="D16" s="275">
        <v>2</v>
      </c>
      <c r="E16" s="275">
        <v>11.847076490403365</v>
      </c>
      <c r="F16" s="275">
        <v>16</v>
      </c>
    </row>
    <row r="17" spans="2:6" ht="13.5" customHeight="1">
      <c r="B17" s="274" t="s">
        <v>400</v>
      </c>
      <c r="C17" s="275">
        <v>220.52188686245043</v>
      </c>
      <c r="D17" s="439">
        <v>225</v>
      </c>
      <c r="E17" s="275">
        <v>201.19764894484933</v>
      </c>
      <c r="F17" s="439">
        <v>113</v>
      </c>
    </row>
    <row r="18" spans="2:6" ht="13.5" customHeight="1">
      <c r="B18" s="274" t="s">
        <v>262</v>
      </c>
      <c r="C18" s="275">
        <v>186.19090422312138</v>
      </c>
      <c r="D18" s="275">
        <v>87</v>
      </c>
      <c r="E18" s="275">
        <v>53.534157801026495</v>
      </c>
      <c r="F18" s="275">
        <v>52</v>
      </c>
    </row>
    <row r="19" spans="2:6" ht="13.5" customHeight="1">
      <c r="B19" s="274" t="s">
        <v>239</v>
      </c>
      <c r="C19" s="275">
        <v>164.52242000000001</v>
      </c>
      <c r="D19" s="275">
        <v>112</v>
      </c>
      <c r="E19" s="275">
        <v>56.629867122381846</v>
      </c>
      <c r="F19" s="275">
        <v>52</v>
      </c>
    </row>
    <row r="20" spans="2:6" ht="13.5" customHeight="1">
      <c r="B20" s="274" t="s">
        <v>263</v>
      </c>
      <c r="C20" s="275">
        <v>181.0374136739708</v>
      </c>
      <c r="D20" s="275">
        <v>175</v>
      </c>
      <c r="E20" s="275">
        <v>103.88979342056493</v>
      </c>
      <c r="F20" s="275">
        <v>84</v>
      </c>
    </row>
    <row r="21" spans="2:6" ht="13.5" customHeight="1">
      <c r="B21" s="274" t="s">
        <v>264</v>
      </c>
      <c r="C21" s="275">
        <v>172.76037774369965</v>
      </c>
      <c r="D21" s="275">
        <v>209</v>
      </c>
      <c r="E21" s="275">
        <v>65.351171365829146</v>
      </c>
      <c r="F21" s="275">
        <v>58</v>
      </c>
    </row>
    <row r="22" spans="2:6" ht="13.5" customHeight="1">
      <c r="B22" s="274" t="s">
        <v>265</v>
      </c>
      <c r="C22" s="275">
        <v>305.84337788786871</v>
      </c>
      <c r="D22" s="275">
        <v>316</v>
      </c>
      <c r="E22" s="275">
        <v>121.66889329647461</v>
      </c>
      <c r="F22" s="275">
        <v>120</v>
      </c>
    </row>
    <row r="23" spans="2:6" ht="13.5" customHeight="1">
      <c r="B23" s="274" t="s">
        <v>380</v>
      </c>
      <c r="C23" s="486">
        <v>0</v>
      </c>
      <c r="D23" s="439">
        <v>1</v>
      </c>
      <c r="E23" s="275">
        <v>0.237990568751554</v>
      </c>
      <c r="F23" s="487">
        <v>0</v>
      </c>
    </row>
    <row r="24" spans="2:6" ht="13.5" customHeight="1">
      <c r="B24" s="274" t="s">
        <v>266</v>
      </c>
      <c r="C24" s="275">
        <v>34.232601579564516</v>
      </c>
      <c r="D24" s="275">
        <v>42</v>
      </c>
      <c r="E24" s="275">
        <v>31.031503122311602</v>
      </c>
      <c r="F24" s="275">
        <v>25</v>
      </c>
    </row>
    <row r="25" spans="2:6" ht="13.5" customHeight="1">
      <c r="B25" s="274" t="s">
        <v>238</v>
      </c>
      <c r="C25" s="275">
        <v>4.7460000000000004</v>
      </c>
      <c r="D25" s="275">
        <v>6</v>
      </c>
      <c r="E25" s="275">
        <v>11.214384231995911</v>
      </c>
      <c r="F25" s="275">
        <v>12</v>
      </c>
    </row>
    <row r="26" spans="2:6" ht="13.5" customHeight="1">
      <c r="B26" s="274" t="s">
        <v>267</v>
      </c>
      <c r="C26" s="275">
        <v>18.158099438055924</v>
      </c>
      <c r="D26" s="275">
        <v>8</v>
      </c>
      <c r="E26" s="275">
        <v>9.8019334950384192</v>
      </c>
      <c r="F26" s="275">
        <v>6</v>
      </c>
    </row>
    <row r="27" spans="2:6" ht="13.5" customHeight="1">
      <c r="B27" s="274"/>
      <c r="C27" s="275"/>
      <c r="D27" s="275"/>
      <c r="E27" s="275"/>
      <c r="F27" s="275"/>
    </row>
    <row r="28" spans="2:6">
      <c r="B28" s="292" t="s">
        <v>20</v>
      </c>
      <c r="C28" s="435">
        <v>1658.5789781973231</v>
      </c>
      <c r="D28" s="435">
        <v>1541</v>
      </c>
      <c r="E28" s="435">
        <v>948.28813589402444</v>
      </c>
      <c r="F28" s="435">
        <v>862</v>
      </c>
    </row>
    <row r="29" spans="2:6" ht="13.5" customHeight="1">
      <c r="B29" s="274"/>
      <c r="C29" s="275"/>
      <c r="D29" s="275"/>
      <c r="E29" s="275"/>
      <c r="F29" s="275"/>
    </row>
    <row r="30" spans="2:6" ht="13.5" customHeight="1">
      <c r="B30" s="274" t="s">
        <v>84</v>
      </c>
      <c r="C30" s="275"/>
      <c r="D30" s="275"/>
      <c r="E30" s="275"/>
      <c r="F30" s="275"/>
    </row>
    <row r="31" spans="2:6" ht="13.5" customHeight="1">
      <c r="B31" s="276"/>
      <c r="C31" s="277"/>
      <c r="D31" s="277"/>
      <c r="E31" s="277"/>
      <c r="F31" s="277"/>
    </row>
    <row r="32" spans="2:6" ht="10.5" customHeight="1">
      <c r="B32" s="278"/>
      <c r="C32" s="279"/>
      <c r="D32" s="279"/>
      <c r="E32" s="279"/>
      <c r="F32" s="279"/>
    </row>
    <row r="33" spans="2:6">
      <c r="B33" s="280"/>
      <c r="C33" s="279"/>
      <c r="D33" s="281"/>
      <c r="E33" s="281"/>
      <c r="F33" s="279"/>
    </row>
    <row r="34" spans="2:6">
      <c r="C34" s="282"/>
      <c r="D34" s="282"/>
      <c r="E34" s="282"/>
      <c r="F34" s="282"/>
    </row>
    <row r="35" spans="2:6">
      <c r="C35" s="282"/>
    </row>
    <row r="37" spans="2:6">
      <c r="C37" s="282"/>
      <c r="E37" s="282"/>
    </row>
    <row r="39" spans="2:6">
      <c r="C39" s="283"/>
    </row>
  </sheetData>
  <mergeCells count="5">
    <mergeCell ref="B3:F3"/>
    <mergeCell ref="B4:F4"/>
    <mergeCell ref="C6:D6"/>
    <mergeCell ref="E6:F6"/>
    <mergeCell ref="B6:B7"/>
  </mergeCells>
  <phoneticPr fontId="12" type="noConversion"/>
  <printOptions horizontalCentered="1" verticalCentered="1"/>
  <pageMargins left="0.23" right="0.21" top="0.81" bottom="1" header="0" footer="0"/>
  <pageSetup paperSize="9" orientation="landscape" r:id="rId1"/>
  <headerFooter alignWithMargins="0"/>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36"/>
  <sheetViews>
    <sheetView showGridLines="0" workbookViewId="0"/>
  </sheetViews>
  <sheetFormatPr baseColWidth="10" defaultRowHeight="12.75"/>
  <cols>
    <col min="1" max="1" width="4.7109375" style="228" customWidth="1"/>
    <col min="2" max="2" width="15" style="228" customWidth="1"/>
    <col min="3" max="3" width="8.85546875" style="228" customWidth="1"/>
    <col min="4" max="4" width="9.42578125" style="228" customWidth="1"/>
    <col min="5" max="16384" width="11.42578125" style="228"/>
  </cols>
  <sheetData>
    <row r="2" spans="2:14">
      <c r="B2" s="537" t="s">
        <v>133</v>
      </c>
      <c r="C2" s="536" t="s">
        <v>118</v>
      </c>
      <c r="D2" s="536"/>
      <c r="E2" s="536" t="s">
        <v>71</v>
      </c>
      <c r="F2" s="536"/>
      <c r="G2" s="536" t="s">
        <v>72</v>
      </c>
      <c r="H2" s="536"/>
    </row>
    <row r="3" spans="2:14">
      <c r="B3" s="537"/>
      <c r="C3" s="536" t="s">
        <v>134</v>
      </c>
      <c r="D3" s="536"/>
      <c r="E3" s="536" t="s">
        <v>21</v>
      </c>
      <c r="F3" s="536"/>
      <c r="G3" s="536" t="s">
        <v>135</v>
      </c>
      <c r="H3" s="536"/>
    </row>
    <row r="4" spans="2:14">
      <c r="B4" s="537"/>
      <c r="C4" s="225" t="s">
        <v>430</v>
      </c>
      <c r="D4" s="225" t="s">
        <v>431</v>
      </c>
      <c r="E4" s="225" t="s">
        <v>430</v>
      </c>
      <c r="F4" s="225" t="s">
        <v>431</v>
      </c>
      <c r="G4" s="225" t="s">
        <v>429</v>
      </c>
      <c r="H4" s="225" t="s">
        <v>445</v>
      </c>
    </row>
    <row r="5" spans="2:14" s="232" customFormat="1">
      <c r="B5" s="229"/>
      <c r="C5" s="230"/>
      <c r="D5" s="230"/>
      <c r="E5" s="231"/>
      <c r="F5" s="231"/>
      <c r="G5" s="230"/>
      <c r="H5" s="230"/>
    </row>
    <row r="6" spans="2:14" ht="13.5" thickBot="1">
      <c r="B6" s="233" t="s">
        <v>17</v>
      </c>
      <c r="C6" s="234">
        <v>16798.492169425099</v>
      </c>
      <c r="D6" s="234">
        <v>17548.322336470101</v>
      </c>
      <c r="E6" s="235">
        <v>0.15503300150001201</v>
      </c>
      <c r="F6" s="235">
        <v>0.14246703733506599</v>
      </c>
      <c r="G6" s="234">
        <v>2490449</v>
      </c>
      <c r="H6" s="234">
        <v>2529953</v>
      </c>
    </row>
    <row r="7" spans="2:14" ht="13.5" thickBot="1">
      <c r="B7" s="233" t="s">
        <v>216</v>
      </c>
      <c r="C7" s="234">
        <v>8211</v>
      </c>
      <c r="D7" s="234">
        <v>8045</v>
      </c>
      <c r="E7" s="235">
        <v>8.2200000000000009E-2</v>
      </c>
      <c r="F7" s="235">
        <v>8.09E-2</v>
      </c>
      <c r="G7" s="234">
        <v>1433638</v>
      </c>
      <c r="H7" s="234">
        <v>1422608</v>
      </c>
    </row>
    <row r="8" spans="2:14" ht="13.5" thickBot="1">
      <c r="B8" s="233" t="s">
        <v>218</v>
      </c>
      <c r="C8" s="234">
        <v>11089.296126937001</v>
      </c>
      <c r="D8" s="234">
        <v>11018.817362804801</v>
      </c>
      <c r="E8" s="235">
        <v>0.22467401616018001</v>
      </c>
      <c r="F8" s="235">
        <v>0.209935205574664</v>
      </c>
      <c r="G8" s="234">
        <v>2867318</v>
      </c>
      <c r="H8" s="234">
        <v>2959220</v>
      </c>
    </row>
    <row r="9" spans="2:14" ht="13.5" thickBot="1">
      <c r="B9" s="233" t="s">
        <v>217</v>
      </c>
      <c r="C9" s="234">
        <v>12185.913296029899</v>
      </c>
      <c r="D9" s="234">
        <v>11843.1694340583</v>
      </c>
      <c r="E9" s="235">
        <v>0.13997529683645399</v>
      </c>
      <c r="F9" s="235">
        <v>0.13897987673407</v>
      </c>
      <c r="G9" s="234">
        <v>3924106.5666666701</v>
      </c>
      <c r="H9" s="234">
        <v>3933281.2</v>
      </c>
    </row>
    <row r="10" spans="2:14" ht="13.5" thickBot="1">
      <c r="B10" s="233" t="s">
        <v>247</v>
      </c>
      <c r="C10" s="234">
        <v>14258.500562446199</v>
      </c>
      <c r="D10" s="234">
        <v>13754.8836072838</v>
      </c>
      <c r="E10" s="235">
        <v>0.123492708707481</v>
      </c>
      <c r="F10" s="235">
        <v>0.11565411993018801</v>
      </c>
      <c r="G10" s="234">
        <v>3114063</v>
      </c>
      <c r="H10" s="234">
        <v>3026991</v>
      </c>
    </row>
    <row r="11" spans="2:14" ht="13.5" thickBot="1">
      <c r="B11" s="233" t="s">
        <v>393</v>
      </c>
      <c r="C11" s="234">
        <v>43148.344057405098</v>
      </c>
      <c r="D11" s="234">
        <v>24692.745931844402</v>
      </c>
      <c r="E11" s="235">
        <v>9.6220152367073E-2</v>
      </c>
      <c r="F11" s="235">
        <v>9.5000000000000001E-2</v>
      </c>
      <c r="G11" s="234">
        <v>7328149</v>
      </c>
      <c r="H11" s="236">
        <v>7224487</v>
      </c>
    </row>
    <row r="12" spans="2:14" ht="13.5" thickBot="1">
      <c r="B12" s="233" t="s">
        <v>394</v>
      </c>
      <c r="C12" s="234">
        <v>14306.93</v>
      </c>
      <c r="D12" s="234">
        <v>14024.25</v>
      </c>
      <c r="E12" s="235">
        <v>7.6700000000000004E-2</v>
      </c>
      <c r="F12" s="235">
        <v>7.7399999999999997E-2</v>
      </c>
      <c r="G12" s="234">
        <v>3526776</v>
      </c>
      <c r="H12" s="234">
        <v>3438620</v>
      </c>
    </row>
    <row r="13" spans="2:14">
      <c r="B13" s="237"/>
      <c r="C13" s="238"/>
      <c r="D13" s="238"/>
      <c r="E13" s="239"/>
      <c r="F13" s="239"/>
      <c r="G13" s="238"/>
      <c r="H13" s="238"/>
      <c r="I13" s="238"/>
      <c r="J13" s="238"/>
      <c r="K13" s="238"/>
      <c r="L13" s="238"/>
      <c r="M13" s="238"/>
      <c r="N13" s="238"/>
    </row>
    <row r="14" spans="2:14">
      <c r="B14" s="237"/>
      <c r="C14" s="238"/>
      <c r="D14" s="238"/>
      <c r="E14" s="239"/>
      <c r="F14" s="239"/>
      <c r="G14" s="238"/>
      <c r="H14" s="238"/>
      <c r="I14" s="238"/>
      <c r="J14" s="238"/>
      <c r="K14" s="238"/>
      <c r="L14" s="238"/>
      <c r="M14" s="238"/>
      <c r="N14" s="238"/>
    </row>
    <row r="15" spans="2:14">
      <c r="B15" s="237"/>
      <c r="C15" s="238"/>
      <c r="D15" s="238"/>
      <c r="E15" s="239"/>
      <c r="F15" s="239"/>
      <c r="G15" s="238"/>
      <c r="H15" s="238"/>
      <c r="I15" s="238"/>
      <c r="J15" s="238"/>
      <c r="K15" s="238"/>
      <c r="L15" s="238"/>
      <c r="M15" s="238"/>
      <c r="N15" s="238"/>
    </row>
    <row r="18" spans="2:18" ht="15">
      <c r="B18" s="538" t="s">
        <v>138</v>
      </c>
      <c r="C18" s="538"/>
      <c r="D18" s="538"/>
      <c r="E18" s="538"/>
      <c r="F18" s="538"/>
      <c r="G18" s="538"/>
      <c r="H18" s="538"/>
      <c r="I18" s="538"/>
      <c r="J18" s="538"/>
      <c r="K18" s="538"/>
      <c r="L18" s="538"/>
      <c r="M18" s="538"/>
      <c r="N18" s="538"/>
      <c r="O18" s="538"/>
      <c r="P18" s="538"/>
      <c r="Q18" s="538"/>
      <c r="R18" s="538"/>
    </row>
    <row r="20" spans="2:18">
      <c r="B20" s="537"/>
      <c r="C20" s="536" t="s">
        <v>10</v>
      </c>
      <c r="D20" s="536"/>
      <c r="E20" s="536" t="s">
        <v>55</v>
      </c>
      <c r="F20" s="536"/>
      <c r="G20" s="536" t="s">
        <v>54</v>
      </c>
      <c r="H20" s="536"/>
      <c r="I20" s="536"/>
      <c r="J20" s="536"/>
      <c r="K20" s="536"/>
      <c r="L20" s="536"/>
      <c r="M20" s="536"/>
      <c r="N20" s="536"/>
      <c r="O20" s="536" t="s">
        <v>14</v>
      </c>
      <c r="P20" s="536"/>
      <c r="Q20" s="536" t="s">
        <v>137</v>
      </c>
      <c r="R20" s="536"/>
    </row>
    <row r="21" spans="2:18">
      <c r="B21" s="537"/>
      <c r="C21" s="536" t="s">
        <v>17</v>
      </c>
      <c r="D21" s="536"/>
      <c r="E21" s="536" t="s">
        <v>216</v>
      </c>
      <c r="F21" s="536"/>
      <c r="G21" s="536" t="s">
        <v>218</v>
      </c>
      <c r="H21" s="536"/>
      <c r="I21" s="536" t="s">
        <v>217</v>
      </c>
      <c r="J21" s="536"/>
      <c r="K21" s="536" t="s">
        <v>391</v>
      </c>
      <c r="L21" s="536"/>
      <c r="M21" s="536" t="s">
        <v>393</v>
      </c>
      <c r="N21" s="536"/>
      <c r="O21" s="536" t="s">
        <v>394</v>
      </c>
      <c r="P21" s="536"/>
      <c r="Q21" s="536"/>
      <c r="R21" s="536"/>
    </row>
    <row r="22" spans="2:18">
      <c r="B22" s="537"/>
      <c r="C22" s="225" t="s">
        <v>430</v>
      </c>
      <c r="D22" s="225" t="s">
        <v>431</v>
      </c>
      <c r="E22" s="225" t="s">
        <v>430</v>
      </c>
      <c r="F22" s="225" t="s">
        <v>431</v>
      </c>
      <c r="G22" s="225" t="s">
        <v>430</v>
      </c>
      <c r="H22" s="225" t="s">
        <v>431</v>
      </c>
      <c r="I22" s="225" t="s">
        <v>430</v>
      </c>
      <c r="J22" s="225" t="s">
        <v>431</v>
      </c>
      <c r="K22" s="225" t="s">
        <v>430</v>
      </c>
      <c r="L22" s="225" t="s">
        <v>431</v>
      </c>
      <c r="M22" s="225" t="s">
        <v>430</v>
      </c>
      <c r="N22" s="225" t="s">
        <v>431</v>
      </c>
      <c r="O22" s="225" t="s">
        <v>430</v>
      </c>
      <c r="P22" s="225" t="s">
        <v>431</v>
      </c>
      <c r="Q22" s="225" t="s">
        <v>430</v>
      </c>
      <c r="R22" s="225" t="s">
        <v>431</v>
      </c>
    </row>
    <row r="23" spans="2:18" ht="13.5" thickBot="1">
      <c r="B23" s="240" t="s">
        <v>99</v>
      </c>
      <c r="C23" s="241">
        <v>5841.8038350798397</v>
      </c>
      <c r="D23" s="284">
        <v>8436.40619578517</v>
      </c>
      <c r="E23" s="284">
        <v>3068.3960000000002</v>
      </c>
      <c r="F23" s="284">
        <v>2987.8969999999999</v>
      </c>
      <c r="G23" s="284">
        <v>4827.6690628583137</v>
      </c>
      <c r="H23" s="284">
        <v>4755.2550420000007</v>
      </c>
      <c r="I23" s="284">
        <v>4643.4897002557054</v>
      </c>
      <c r="J23" s="284">
        <v>4372.1964315395098</v>
      </c>
      <c r="K23" s="284">
        <v>4915.0562671808075</v>
      </c>
      <c r="L23" s="284">
        <v>4741.4541649900002</v>
      </c>
      <c r="M23" s="284">
        <v>16364.518788970459</v>
      </c>
      <c r="N23" s="284">
        <v>9455.4914326948656</v>
      </c>
      <c r="O23" s="284">
        <v>5112.5637806999994</v>
      </c>
      <c r="P23" s="284">
        <v>5055.2641742999986</v>
      </c>
      <c r="Q23" s="284">
        <v>44773.497435045123</v>
      </c>
      <c r="R23" s="284">
        <v>39803.964441309545</v>
      </c>
    </row>
    <row r="24" spans="2:18" ht="13.5" thickBot="1">
      <c r="B24" s="240" t="s">
        <v>100</v>
      </c>
      <c r="C24" s="241">
        <v>3105.5387338806554</v>
      </c>
      <c r="D24" s="284">
        <v>1339.903317321</v>
      </c>
      <c r="E24" s="284">
        <v>813.51499999999987</v>
      </c>
      <c r="F24" s="284">
        <v>886.27100000000007</v>
      </c>
      <c r="G24" s="284">
        <v>1938.4276107160827</v>
      </c>
      <c r="H24" s="284">
        <v>1929.8307229999998</v>
      </c>
      <c r="I24" s="284">
        <v>1847.5543363596894</v>
      </c>
      <c r="J24" s="284">
        <v>1931.1557745617606</v>
      </c>
      <c r="K24" s="284">
        <v>2504.9480702646897</v>
      </c>
      <c r="L24" s="284">
        <v>2416.4721246726804</v>
      </c>
      <c r="M24" s="284">
        <v>10515.774278033712</v>
      </c>
      <c r="N24" s="284">
        <v>5880.4250213344212</v>
      </c>
      <c r="O24" s="284">
        <v>2507.6636850999998</v>
      </c>
      <c r="P24" s="284">
        <v>2489.0170220999994</v>
      </c>
      <c r="Q24" s="284">
        <v>23233.42171435483</v>
      </c>
      <c r="R24" s="284">
        <v>16873.07498298986</v>
      </c>
    </row>
    <row r="25" spans="2:18" ht="13.5" thickBot="1">
      <c r="B25" s="240" t="s">
        <v>101</v>
      </c>
      <c r="C25" s="241">
        <v>4331.0679723728772</v>
      </c>
      <c r="D25" s="284">
        <v>4220.6898458000005</v>
      </c>
      <c r="E25" s="284">
        <v>1937.174</v>
      </c>
      <c r="F25" s="284">
        <v>1846.7590000000005</v>
      </c>
      <c r="G25" s="284">
        <v>216.38768199410794</v>
      </c>
      <c r="H25" s="284">
        <v>400.00833499999993</v>
      </c>
      <c r="I25" s="284">
        <v>730.7869597581647</v>
      </c>
      <c r="J25" s="284">
        <v>702.9297038433582</v>
      </c>
      <c r="K25" s="284">
        <v>3686.2396752357758</v>
      </c>
      <c r="L25" s="284">
        <v>3556.0399538057</v>
      </c>
      <c r="M25" s="284">
        <v>2772.3014374981753</v>
      </c>
      <c r="N25" s="284">
        <v>1814.4319783157832</v>
      </c>
      <c r="O25" s="284">
        <v>1044.4834876000002</v>
      </c>
      <c r="P25" s="284">
        <v>1066.0538355000001</v>
      </c>
      <c r="Q25" s="284">
        <v>14718.441214459102</v>
      </c>
      <c r="R25" s="284">
        <v>13606.912652264842</v>
      </c>
    </row>
    <row r="26" spans="2:18" ht="13.5" thickBot="1">
      <c r="B26" s="240" t="s">
        <v>155</v>
      </c>
      <c r="C26" s="241">
        <v>3520.0816280917256</v>
      </c>
      <c r="D26" s="284">
        <v>3551.2816783784247</v>
      </c>
      <c r="E26" s="284">
        <v>2391.9150000000004</v>
      </c>
      <c r="F26" s="284">
        <v>2324.0729999999994</v>
      </c>
      <c r="G26" s="284">
        <v>4106.8117713684987</v>
      </c>
      <c r="H26" s="284">
        <v>3933.7232628047582</v>
      </c>
      <c r="I26" s="284">
        <v>4964.0822993530446</v>
      </c>
      <c r="J26" s="284">
        <v>4836.9298295636336</v>
      </c>
      <c r="K26" s="284">
        <v>3152.2565497649753</v>
      </c>
      <c r="L26" s="284">
        <v>3040.9173638154671</v>
      </c>
      <c r="M26" s="284">
        <v>13495.714528463206</v>
      </c>
      <c r="N26" s="284">
        <v>7542.3974994993296</v>
      </c>
      <c r="O26" s="284">
        <v>5642.2147579278007</v>
      </c>
      <c r="P26" s="284">
        <v>5413.9149681000008</v>
      </c>
      <c r="Q26" s="284">
        <v>37273.076534969252</v>
      </c>
      <c r="R26" s="284">
        <v>30643.237602161615</v>
      </c>
    </row>
    <row r="27" spans="2:18" s="242" customFormat="1">
      <c r="B27" s="181" t="s">
        <v>137</v>
      </c>
      <c r="C27" s="181">
        <v>9042.3087029071794</v>
      </c>
      <c r="D27" s="181">
        <v>9090.1192750018527</v>
      </c>
      <c r="E27" s="181">
        <v>4040.085933536282</v>
      </c>
      <c r="F27" s="181">
        <v>4058.0663409624512</v>
      </c>
      <c r="G27" s="181">
        <v>5635.1769977544482</v>
      </c>
      <c r="H27" s="181">
        <v>5718.7305106273661</v>
      </c>
      <c r="I27" s="181">
        <v>5707.5772230339489</v>
      </c>
      <c r="J27" s="181">
        <v>5621.0454080000009</v>
      </c>
      <c r="K27" s="181">
        <v>6581.957875794209</v>
      </c>
      <c r="L27" s="181">
        <v>5510.6182380335031</v>
      </c>
      <c r="M27" s="181">
        <v>3418.1933652400003</v>
      </c>
      <c r="N27" s="181"/>
      <c r="O27" s="181">
        <v>6880.4</v>
      </c>
      <c r="P27" s="181">
        <v>6782.8</v>
      </c>
      <c r="Q27" s="181">
        <v>41305.700098266068</v>
      </c>
      <c r="R27" s="181">
        <v>36781.379772625172</v>
      </c>
    </row>
    <row r="28" spans="2:18" ht="23.25">
      <c r="B28" s="243"/>
      <c r="C28" s="244"/>
      <c r="D28" s="245"/>
      <c r="E28" s="244"/>
      <c r="F28" s="244"/>
      <c r="G28" s="244"/>
      <c r="H28" s="244"/>
      <c r="I28" s="244"/>
      <c r="J28" s="244"/>
      <c r="K28" s="244"/>
      <c r="L28" s="244"/>
      <c r="M28" s="244"/>
      <c r="N28" s="244"/>
      <c r="O28" s="244"/>
      <c r="P28" s="244"/>
    </row>
    <row r="29" spans="2:18">
      <c r="B29" s="539"/>
      <c r="C29" s="540" t="s">
        <v>10</v>
      </c>
      <c r="D29" s="540"/>
      <c r="E29" s="540" t="s">
        <v>55</v>
      </c>
      <c r="F29" s="540"/>
      <c r="G29" s="540" t="s">
        <v>54</v>
      </c>
      <c r="H29" s="540"/>
      <c r="I29" s="540"/>
      <c r="J29" s="540"/>
      <c r="K29" s="226"/>
      <c r="L29" s="226"/>
      <c r="M29" s="540" t="s">
        <v>14</v>
      </c>
      <c r="N29" s="540"/>
      <c r="O29" s="540" t="s">
        <v>137</v>
      </c>
      <c r="P29" s="540"/>
    </row>
    <row r="30" spans="2:18">
      <c r="B30" s="539"/>
      <c r="C30" s="540" t="s">
        <v>17</v>
      </c>
      <c r="D30" s="540"/>
      <c r="E30" s="540" t="s">
        <v>18</v>
      </c>
      <c r="F30" s="540"/>
      <c r="G30" s="540" t="s">
        <v>41</v>
      </c>
      <c r="H30" s="540"/>
      <c r="I30" s="540" t="s">
        <v>19</v>
      </c>
      <c r="J30" s="540"/>
      <c r="K30" s="226"/>
      <c r="L30" s="226"/>
      <c r="M30" s="540" t="s">
        <v>136</v>
      </c>
      <c r="N30" s="540"/>
      <c r="O30" s="540"/>
      <c r="P30" s="540"/>
    </row>
    <row r="31" spans="2:18">
      <c r="B31" s="539"/>
      <c r="C31" s="226">
        <v>43252</v>
      </c>
      <c r="D31" s="226">
        <v>42887</v>
      </c>
      <c r="E31" s="226">
        <v>43252</v>
      </c>
      <c r="F31" s="226">
        <v>42887</v>
      </c>
      <c r="G31" s="226">
        <v>43252</v>
      </c>
      <c r="H31" s="226">
        <v>42887</v>
      </c>
      <c r="I31" s="226">
        <v>43252</v>
      </c>
      <c r="J31" s="226">
        <v>42887</v>
      </c>
      <c r="K31" s="226"/>
      <c r="L31" s="226"/>
      <c r="M31" s="226">
        <v>43252</v>
      </c>
      <c r="N31" s="226">
        <v>42887</v>
      </c>
      <c r="O31" s="226">
        <v>43252</v>
      </c>
      <c r="P31" s="226">
        <v>42887</v>
      </c>
    </row>
    <row r="32" spans="2:18" ht="13.5" thickBot="1">
      <c r="B32" s="240" t="s">
        <v>99</v>
      </c>
      <c r="C32" s="246">
        <v>0.37194696811480005</v>
      </c>
      <c r="D32" s="246">
        <v>0.44369065419933545</v>
      </c>
      <c r="E32" s="246">
        <v>0.37754389731175803</v>
      </c>
      <c r="F32" s="246">
        <v>0.37545471256684493</v>
      </c>
      <c r="G32" s="246">
        <v>0.44568236054629218</v>
      </c>
      <c r="H32" s="246">
        <v>0.43900219810168861</v>
      </c>
      <c r="I32" s="246">
        <v>0.38183800403332435</v>
      </c>
      <c r="J32" s="246">
        <v>0.36995055202882815</v>
      </c>
      <c r="K32" s="246">
        <v>0.35340089104301442</v>
      </c>
      <c r="L32" s="246">
        <v>0.34283491569087077</v>
      </c>
      <c r="M32" s="246">
        <v>0.39813470785589189</v>
      </c>
      <c r="N32" s="501">
        <v>0.38292587866871541</v>
      </c>
      <c r="O32" s="246">
        <v>0.35782945794546661</v>
      </c>
      <c r="P32" s="246">
        <v>0.36219960578962002</v>
      </c>
      <c r="Q32" s="246">
        <v>0.38573286727977923</v>
      </c>
      <c r="R32" s="246">
        <v>0.39121034623603812</v>
      </c>
    </row>
    <row r="33" spans="2:18" ht="13.5" thickBot="1">
      <c r="B33" s="240" t="s">
        <v>101</v>
      </c>
      <c r="C33" s="246">
        <v>0.18122515037422526</v>
      </c>
      <c r="D33" s="246">
        <v>0.25119851512678421</v>
      </c>
      <c r="E33" s="246">
        <v>0.10041101685802571</v>
      </c>
      <c r="F33" s="246">
        <v>0.11298813502673796</v>
      </c>
      <c r="G33" s="246">
        <v>0.17528046352161269</v>
      </c>
      <c r="H33" s="246">
        <v>0.16027288826642189</v>
      </c>
      <c r="I33" s="246">
        <v>0.14955410864058752</v>
      </c>
      <c r="J33" s="246">
        <v>0.20005229981709197</v>
      </c>
      <c r="K33" s="246">
        <v>0.17494208365742767</v>
      </c>
      <c r="L33" s="246">
        <v>0.17150650119554436</v>
      </c>
      <c r="M33" s="246">
        <v>0.23433568778351094</v>
      </c>
      <c r="N33" s="501">
        <v>0.2381438272424321</v>
      </c>
      <c r="O33" s="246">
        <v>0.17624971653788274</v>
      </c>
      <c r="P33" s="246">
        <v>0.17780155728697938</v>
      </c>
      <c r="Q33" s="246">
        <v>0.18978907639265971</v>
      </c>
      <c r="R33" s="246">
        <v>0.19678363999174175</v>
      </c>
    </row>
    <row r="34" spans="2:18" ht="13.5" thickBot="1">
      <c r="B34" s="240" t="s">
        <v>100</v>
      </c>
      <c r="C34" s="246">
        <v>0.25527231363636232</v>
      </c>
      <c r="D34" s="246">
        <v>7.2512440316999688E-2</v>
      </c>
      <c r="E34" s="246">
        <v>0.23646405515205726</v>
      </c>
      <c r="F34" s="246">
        <v>0.23114371657754015</v>
      </c>
      <c r="G34" s="246">
        <v>2.0465970721066196E-2</v>
      </c>
      <c r="H34" s="246">
        <v>4.1446195739395876E-2</v>
      </c>
      <c r="I34" s="246">
        <v>6.2595703340653591E-2</v>
      </c>
      <c r="J34" s="246">
        <v>0.14100404560639762</v>
      </c>
      <c r="K34" s="246">
        <v>0.23381125074326406</v>
      </c>
      <c r="L34" s="246">
        <v>0.18126739928646043</v>
      </c>
      <c r="M34" s="246">
        <v>5.5376041953572333E-2</v>
      </c>
      <c r="N34" s="501">
        <v>7.3480364772872217E-2</v>
      </c>
      <c r="O34" s="246">
        <v>7.2909267758784521E-2</v>
      </c>
      <c r="P34" s="246">
        <v>7.5506649652776925E-2</v>
      </c>
      <c r="Q34" s="246">
        <v>0.11675007622650484</v>
      </c>
      <c r="R34" s="246">
        <v>0.10711305513936756</v>
      </c>
    </row>
    <row r="35" spans="2:18" ht="13.5" thickBot="1">
      <c r="B35" s="240" t="s">
        <v>155</v>
      </c>
      <c r="C35" s="246">
        <v>0.19155556787461234</v>
      </c>
      <c r="D35" s="246">
        <v>0.23259839035688068</v>
      </c>
      <c r="E35" s="246">
        <v>0.28558103067815899</v>
      </c>
      <c r="F35" s="246">
        <v>0.28041343582887696</v>
      </c>
      <c r="G35" s="246">
        <v>0.35857120521102898</v>
      </c>
      <c r="H35" s="246">
        <v>0.3592787178924936</v>
      </c>
      <c r="I35" s="246">
        <v>0.40601218398543443</v>
      </c>
      <c r="J35" s="246">
        <v>0.28899310254768229</v>
      </c>
      <c r="K35" s="246">
        <v>0.23784577455629391</v>
      </c>
      <c r="L35" s="246">
        <v>0.3043911838271246</v>
      </c>
      <c r="M35" s="246">
        <v>0.31215356240702485</v>
      </c>
      <c r="N35" s="501">
        <v>0.3054499293159802</v>
      </c>
      <c r="O35" s="246">
        <v>0.39301155775786623</v>
      </c>
      <c r="P35" s="246">
        <v>0.38449218727062368</v>
      </c>
      <c r="Q35" s="246">
        <v>0.30772798010105623</v>
      </c>
      <c r="R35" s="246">
        <v>0.30489295863285248</v>
      </c>
    </row>
    <row r="36" spans="2:18">
      <c r="B36" s="170" t="s">
        <v>137</v>
      </c>
      <c r="C36" s="171">
        <v>1</v>
      </c>
      <c r="D36" s="171">
        <v>1</v>
      </c>
      <c r="E36" s="171">
        <v>1</v>
      </c>
      <c r="F36" s="171">
        <v>1</v>
      </c>
      <c r="G36" s="171">
        <v>1</v>
      </c>
      <c r="H36" s="171">
        <v>1</v>
      </c>
      <c r="I36" s="171">
        <v>0.99999999999999978</v>
      </c>
      <c r="J36" s="171">
        <v>1</v>
      </c>
      <c r="K36" s="171">
        <v>1</v>
      </c>
      <c r="L36" s="171">
        <v>1</v>
      </c>
      <c r="M36" s="171">
        <v>1</v>
      </c>
      <c r="N36" s="502">
        <v>1</v>
      </c>
      <c r="O36" s="171">
        <v>1</v>
      </c>
      <c r="P36" s="171">
        <v>1</v>
      </c>
      <c r="Q36" s="171">
        <v>1</v>
      </c>
      <c r="R36" s="171">
        <v>0.99999999999999989</v>
      </c>
    </row>
  </sheetData>
  <mergeCells count="34">
    <mergeCell ref="O20:P20"/>
    <mergeCell ref="O21:P21"/>
    <mergeCell ref="C21:D21"/>
    <mergeCell ref="E21:F21"/>
    <mergeCell ref="O30:P30"/>
    <mergeCell ref="O29:P29"/>
    <mergeCell ref="M29:N29"/>
    <mergeCell ref="G29:J29"/>
    <mergeCell ref="G21:H21"/>
    <mergeCell ref="I21:J21"/>
    <mergeCell ref="B29:B31"/>
    <mergeCell ref="C29:D29"/>
    <mergeCell ref="E29:F29"/>
    <mergeCell ref="I30:J30"/>
    <mergeCell ref="M30:N30"/>
    <mergeCell ref="C30:D30"/>
    <mergeCell ref="E30:F30"/>
    <mergeCell ref="G30:H30"/>
    <mergeCell ref="Q20:R20"/>
    <mergeCell ref="E3:F3"/>
    <mergeCell ref="G3:H3"/>
    <mergeCell ref="B2:B4"/>
    <mergeCell ref="C2:D2"/>
    <mergeCell ref="E2:F2"/>
    <mergeCell ref="G2:H2"/>
    <mergeCell ref="C3:D3"/>
    <mergeCell ref="B18:R18"/>
    <mergeCell ref="B20:B22"/>
    <mergeCell ref="C20:D20"/>
    <mergeCell ref="E20:F20"/>
    <mergeCell ref="G20:N20"/>
    <mergeCell ref="Q21:R21"/>
    <mergeCell ref="K21:L21"/>
    <mergeCell ref="M21:N21"/>
  </mergeCells>
  <pageMargins left="0.7" right="0.7" top="0.75" bottom="0.75" header="0.3" footer="0.3"/>
  <pageSetup orientation="portrait" horizontalDpi="4294967293" r:id="rId1"/>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37"/>
  <sheetViews>
    <sheetView showGridLines="0" zoomScale="80" zoomScaleNormal="80" workbookViewId="0"/>
  </sheetViews>
  <sheetFormatPr baseColWidth="10" defaultColWidth="23.28515625" defaultRowHeight="12.75"/>
  <cols>
    <col min="1" max="1" width="5.85546875" style="272" customWidth="1"/>
    <col min="2" max="2" width="41.85546875" style="272" customWidth="1"/>
    <col min="3" max="5" width="13.140625" style="272" customWidth="1"/>
    <col min="6" max="6" width="18.5703125" style="272" customWidth="1"/>
    <col min="7" max="8" width="13.140625" style="272" customWidth="1"/>
    <col min="9" max="9" width="15.28515625" style="272" bestFit="1" customWidth="1"/>
    <col min="10" max="10" width="13.140625" style="272" customWidth="1"/>
    <col min="11" max="11" width="19.140625" style="272" bestFit="1" customWidth="1"/>
    <col min="12" max="12" width="10.85546875" style="272" bestFit="1" customWidth="1"/>
    <col min="13" max="13" width="9.42578125" style="272" bestFit="1" customWidth="1"/>
    <col min="14" max="14" width="7.85546875" style="272" bestFit="1" customWidth="1"/>
    <col min="15" max="15" width="8.85546875" style="272" bestFit="1" customWidth="1"/>
    <col min="16" max="16" width="9.7109375" style="272" bestFit="1" customWidth="1"/>
    <col min="17" max="16384" width="23.28515625" style="272"/>
  </cols>
  <sheetData>
    <row r="3" spans="2:16" ht="30.75" customHeight="1">
      <c r="B3" s="488" t="s">
        <v>430</v>
      </c>
      <c r="C3" s="489" t="s">
        <v>251</v>
      </c>
      <c r="D3" s="489" t="s">
        <v>252</v>
      </c>
      <c r="E3" s="489" t="s">
        <v>253</v>
      </c>
      <c r="F3" s="489" t="s">
        <v>395</v>
      </c>
      <c r="G3" s="489" t="s">
        <v>248</v>
      </c>
      <c r="H3" s="489" t="s">
        <v>249</v>
      </c>
      <c r="I3" s="489" t="s">
        <v>227</v>
      </c>
      <c r="J3" s="489" t="s">
        <v>250</v>
      </c>
      <c r="K3" s="489" t="s">
        <v>446</v>
      </c>
      <c r="L3" s="481" t="s">
        <v>10</v>
      </c>
      <c r="M3" s="481" t="s">
        <v>14</v>
      </c>
      <c r="N3" s="481" t="s">
        <v>55</v>
      </c>
      <c r="O3" s="481" t="s">
        <v>54</v>
      </c>
      <c r="P3" s="481" t="s">
        <v>20</v>
      </c>
    </row>
    <row r="4" spans="2:16" s="407" customFormat="1" ht="13.5" thickBot="1">
      <c r="B4" s="490" t="s">
        <v>139</v>
      </c>
      <c r="C4" s="490">
        <v>6209.9388300000001</v>
      </c>
      <c r="D4" s="490">
        <v>2525.4463700000001</v>
      </c>
      <c r="E4" s="490">
        <v>4238.3239199999998</v>
      </c>
      <c r="F4" s="490">
        <v>15250.009999999998</v>
      </c>
      <c r="G4" s="490">
        <v>7586.16</v>
      </c>
      <c r="H4" s="490">
        <v>657.99</v>
      </c>
      <c r="I4" s="490">
        <v>2575.41191268391</v>
      </c>
      <c r="J4" s="490">
        <v>1127.98004182247</v>
      </c>
      <c r="K4" s="490">
        <v>1588.367320563</v>
      </c>
      <c r="L4" s="491">
        <v>12973.70912</v>
      </c>
      <c r="M4" s="491">
        <v>15250.009999999998</v>
      </c>
      <c r="N4" s="491">
        <v>8244.15</v>
      </c>
      <c r="O4" s="491">
        <v>5291.7592750693802</v>
      </c>
      <c r="P4" s="490">
        <v>41759.628395069376</v>
      </c>
    </row>
    <row r="5" spans="2:16" ht="13.5" thickBot="1">
      <c r="B5" s="492" t="s">
        <v>140</v>
      </c>
      <c r="C5" s="493">
        <v>0</v>
      </c>
      <c r="D5" s="493">
        <v>2509.4313000000002</v>
      </c>
      <c r="E5" s="493">
        <v>0</v>
      </c>
      <c r="F5" s="493">
        <v>14619.769692280001</v>
      </c>
      <c r="G5" s="493">
        <v>4311.4067759755426</v>
      </c>
      <c r="H5" s="493">
        <v>0</v>
      </c>
      <c r="I5" s="493">
        <v>2575.4119126839123</v>
      </c>
      <c r="J5" s="493">
        <v>0</v>
      </c>
      <c r="K5" s="493">
        <v>1588.3673205630002</v>
      </c>
      <c r="L5" s="494">
        <v>2509.4313000000002</v>
      </c>
      <c r="M5" s="494">
        <v>14619.769692280001</v>
      </c>
      <c r="N5" s="494">
        <v>4311.4067759755426</v>
      </c>
      <c r="O5" s="494">
        <v>4163.7792332469126</v>
      </c>
      <c r="P5" s="493">
        <v>25604.387001502451</v>
      </c>
    </row>
    <row r="6" spans="2:16" ht="13.5" thickBot="1">
      <c r="B6" s="492" t="s">
        <v>141</v>
      </c>
      <c r="C6" s="493">
        <v>6209.9388300000001</v>
      </c>
      <c r="D6" s="493">
        <v>16.015070000000001</v>
      </c>
      <c r="E6" s="493">
        <v>4238.3239199999998</v>
      </c>
      <c r="F6" s="493">
        <v>630.24305700000002</v>
      </c>
      <c r="G6" s="493">
        <v>3274.75747</v>
      </c>
      <c r="H6" s="493">
        <v>657.99376800000005</v>
      </c>
      <c r="I6" s="493">
        <v>0</v>
      </c>
      <c r="J6" s="493">
        <v>1127.9800418224704</v>
      </c>
      <c r="K6" s="493">
        <v>0</v>
      </c>
      <c r="L6" s="494">
        <v>10464.277819999999</v>
      </c>
      <c r="M6" s="494">
        <v>630.24305700000002</v>
      </c>
      <c r="N6" s="494">
        <v>3932.7512379999998</v>
      </c>
      <c r="O6" s="494">
        <v>1127.9800418224704</v>
      </c>
      <c r="P6" s="493">
        <v>16155.252156822469</v>
      </c>
    </row>
    <row r="7" spans="2:16" ht="13.5" thickBot="1">
      <c r="B7" s="492" t="s">
        <v>142</v>
      </c>
      <c r="C7" s="493">
        <v>0</v>
      </c>
      <c r="D7" s="493">
        <v>0</v>
      </c>
      <c r="E7" s="493">
        <v>0</v>
      </c>
      <c r="F7" s="493">
        <v>0</v>
      </c>
      <c r="G7" s="493">
        <v>0</v>
      </c>
      <c r="H7" s="493">
        <v>0</v>
      </c>
      <c r="I7" s="493">
        <v>0</v>
      </c>
      <c r="J7" s="493">
        <v>0</v>
      </c>
      <c r="K7" s="493">
        <v>0</v>
      </c>
      <c r="L7" s="494">
        <v>0</v>
      </c>
      <c r="M7" s="494">
        <v>0</v>
      </c>
      <c r="N7" s="494">
        <v>0</v>
      </c>
      <c r="O7" s="494">
        <v>0</v>
      </c>
      <c r="P7" s="493">
        <v>0</v>
      </c>
    </row>
    <row r="8" spans="2:16" s="407" customFormat="1" ht="13.5" thickBot="1">
      <c r="B8" s="495" t="s">
        <v>143</v>
      </c>
      <c r="C8" s="490">
        <v>0</v>
      </c>
      <c r="D8" s="490">
        <v>2.4568879243191302</v>
      </c>
      <c r="E8" s="490">
        <v>0</v>
      </c>
      <c r="F8" s="490">
        <v>3369.19</v>
      </c>
      <c r="G8" s="490">
        <v>2955</v>
      </c>
      <c r="H8" s="490">
        <v>0</v>
      </c>
      <c r="I8" s="490">
        <v>20314.3915977785</v>
      </c>
      <c r="J8" s="490">
        <v>3613.8388299766202</v>
      </c>
      <c r="K8" s="490">
        <v>782.00448099063601</v>
      </c>
      <c r="L8" s="491">
        <v>2.4568879243191302</v>
      </c>
      <c r="M8" s="491">
        <v>3369.19</v>
      </c>
      <c r="N8" s="491">
        <v>2955</v>
      </c>
      <c r="O8" s="491">
        <v>24710.234908745755</v>
      </c>
      <c r="P8" s="490">
        <v>31036.881796670074</v>
      </c>
    </row>
    <row r="9" spans="2:16" ht="13.5" thickBot="1">
      <c r="B9" s="492" t="s">
        <v>144</v>
      </c>
      <c r="C9" s="493">
        <v>0</v>
      </c>
      <c r="D9" s="493">
        <v>0</v>
      </c>
      <c r="E9" s="493">
        <v>0</v>
      </c>
      <c r="F9" s="493">
        <v>22.624265179999998</v>
      </c>
      <c r="G9" s="493">
        <v>0</v>
      </c>
      <c r="H9" s="493">
        <v>0</v>
      </c>
      <c r="I9" s="493">
        <v>2834.5309335359998</v>
      </c>
      <c r="J9" s="493">
        <v>2784.3301199999996</v>
      </c>
      <c r="K9" s="493">
        <v>0</v>
      </c>
      <c r="L9" s="494">
        <v>0</v>
      </c>
      <c r="M9" s="494">
        <v>22.624265179999998</v>
      </c>
      <c r="N9" s="494">
        <v>0</v>
      </c>
      <c r="O9" s="494">
        <v>5618.8610535359994</v>
      </c>
      <c r="P9" s="493">
        <v>5641.4853187159997</v>
      </c>
    </row>
    <row r="10" spans="2:16" ht="13.5" thickBot="1">
      <c r="B10" s="492" t="s">
        <v>145</v>
      </c>
      <c r="C10" s="493">
        <v>0</v>
      </c>
      <c r="D10" s="493">
        <v>2.4568879243191302</v>
      </c>
      <c r="E10" s="493">
        <v>0</v>
      </c>
      <c r="F10" s="493">
        <v>9.5000000000000001E-2</v>
      </c>
      <c r="G10" s="493">
        <v>0</v>
      </c>
      <c r="H10" s="493">
        <v>0</v>
      </c>
      <c r="I10" s="493">
        <v>12677.352111858467</v>
      </c>
      <c r="J10" s="493">
        <v>0</v>
      </c>
      <c r="K10" s="493">
        <v>701.48750275000009</v>
      </c>
      <c r="L10" s="494">
        <v>2.4568879243191302</v>
      </c>
      <c r="M10" s="494">
        <v>854.55723164000005</v>
      </c>
      <c r="N10" s="494">
        <v>0</v>
      </c>
      <c r="O10" s="494">
        <v>13378.839614608467</v>
      </c>
      <c r="P10" s="493">
        <v>14235.853734172786</v>
      </c>
    </row>
    <row r="11" spans="2:16" ht="13.5" thickBot="1">
      <c r="B11" s="492" t="s">
        <v>146</v>
      </c>
      <c r="C11" s="493">
        <v>0</v>
      </c>
      <c r="D11" s="493">
        <v>0</v>
      </c>
      <c r="E11" s="493">
        <v>0</v>
      </c>
      <c r="F11" s="493">
        <v>2492.01136382812</v>
      </c>
      <c r="G11" s="493">
        <v>2955</v>
      </c>
      <c r="H11" s="493">
        <v>0</v>
      </c>
      <c r="I11" s="493">
        <v>4802.5185523839991</v>
      </c>
      <c r="J11" s="493">
        <v>829.5087099766165</v>
      </c>
      <c r="K11" s="493">
        <v>80.516978240636263</v>
      </c>
      <c r="L11" s="494">
        <v>0</v>
      </c>
      <c r="M11" s="494">
        <v>2492.01136382812</v>
      </c>
      <c r="N11" s="494">
        <v>2955</v>
      </c>
      <c r="O11" s="494">
        <v>5712.5442406012526</v>
      </c>
      <c r="P11" s="493">
        <v>11159.555604429373</v>
      </c>
    </row>
    <row r="12" spans="2:16" ht="13.5" thickBot="1">
      <c r="B12" s="492" t="s">
        <v>147</v>
      </c>
      <c r="C12" s="493">
        <v>0</v>
      </c>
      <c r="D12" s="493">
        <v>0</v>
      </c>
      <c r="E12" s="493">
        <v>0</v>
      </c>
      <c r="F12" s="493">
        <v>243.15603606745299</v>
      </c>
      <c r="G12" s="493">
        <v>0</v>
      </c>
      <c r="H12" s="493">
        <v>0</v>
      </c>
      <c r="I12" s="493">
        <v>0</v>
      </c>
      <c r="J12" s="493">
        <v>0</v>
      </c>
      <c r="K12" s="493">
        <v>0</v>
      </c>
      <c r="L12" s="494">
        <v>0</v>
      </c>
      <c r="M12" s="494">
        <v>243.15603606745299</v>
      </c>
      <c r="N12" s="494">
        <v>0</v>
      </c>
      <c r="O12" s="494">
        <v>0</v>
      </c>
      <c r="P12" s="493">
        <v>243.15603606745299</v>
      </c>
    </row>
    <row r="13" spans="2:16" s="407" customFormat="1" ht="13.5" thickBot="1">
      <c r="B13" s="495" t="s">
        <v>148</v>
      </c>
      <c r="C13" s="490">
        <v>6209.9388300000001</v>
      </c>
      <c r="D13" s="490">
        <v>2527.903257924319</v>
      </c>
      <c r="E13" s="490">
        <v>4238.3239199999998</v>
      </c>
      <c r="F13" s="490">
        <v>18376.04</v>
      </c>
      <c r="G13" s="490">
        <v>10541.15</v>
      </c>
      <c r="H13" s="490">
        <v>658</v>
      </c>
      <c r="I13" s="490">
        <v>22889.807125835356</v>
      </c>
      <c r="J13" s="490">
        <v>4741.8188701176623</v>
      </c>
      <c r="K13" s="490">
        <v>2370.3717988036396</v>
      </c>
      <c r="L13" s="491">
        <v>12976.166007924319</v>
      </c>
      <c r="M13" s="491">
        <v>18376.04</v>
      </c>
      <c r="N13" s="491">
        <v>11199.15</v>
      </c>
      <c r="O13" s="491">
        <v>30001.997794756659</v>
      </c>
      <c r="P13" s="490">
        <v>72553.353802680969</v>
      </c>
    </row>
    <row r="14" spans="2:16" ht="13.5" thickBot="1">
      <c r="B14" s="492" t="s">
        <v>149</v>
      </c>
      <c r="C14" s="493">
        <v>6209.9388300000001</v>
      </c>
      <c r="D14" s="493">
        <v>2527.903257924319</v>
      </c>
      <c r="E14" s="493">
        <v>4238.3239199999998</v>
      </c>
      <c r="F14" s="493">
        <v>11108.53465774</v>
      </c>
      <c r="G14" s="493">
        <v>4139.2427982766139</v>
      </c>
      <c r="H14" s="493">
        <v>450.62223299855117</v>
      </c>
      <c r="I14" s="493">
        <v>3233.0187440752761</v>
      </c>
      <c r="J14" s="493">
        <v>0</v>
      </c>
      <c r="K14" s="493">
        <v>1111.8571241936363</v>
      </c>
      <c r="L14" s="494">
        <v>12976.166007924319</v>
      </c>
      <c r="M14" s="494">
        <v>11108.53465774</v>
      </c>
      <c r="N14" s="494">
        <v>4589.8650312751652</v>
      </c>
      <c r="O14" s="494">
        <v>4344.8758682689122</v>
      </c>
      <c r="P14" s="493">
        <v>33019.441565208399</v>
      </c>
    </row>
    <row r="15" spans="2:16" ht="13.5" thickBot="1">
      <c r="B15" s="492" t="s">
        <v>150</v>
      </c>
      <c r="C15" s="493">
        <v>0</v>
      </c>
      <c r="D15" s="493">
        <v>0</v>
      </c>
      <c r="E15" s="493">
        <v>0</v>
      </c>
      <c r="F15" s="493">
        <v>4042.9205898495002</v>
      </c>
      <c r="G15" s="493">
        <v>5359.6742666993086</v>
      </c>
      <c r="H15" s="493">
        <v>149.00513918698263</v>
      </c>
      <c r="I15" s="493">
        <v>16361.041314024202</v>
      </c>
      <c r="J15" s="493">
        <v>1116.71992</v>
      </c>
      <c r="K15" s="493">
        <v>23.077999999999975</v>
      </c>
      <c r="L15" s="494">
        <v>0</v>
      </c>
      <c r="M15" s="494">
        <v>4042.9205898495002</v>
      </c>
      <c r="N15" s="494">
        <v>5508.6794058862915</v>
      </c>
      <c r="O15" s="494">
        <v>17500.839234024203</v>
      </c>
      <c r="P15" s="493">
        <v>27052.439229759995</v>
      </c>
    </row>
    <row r="16" spans="2:16" ht="13.5" thickBot="1">
      <c r="B16" s="492" t="s">
        <v>151</v>
      </c>
      <c r="C16" s="493">
        <v>0</v>
      </c>
      <c r="D16" s="493">
        <v>0</v>
      </c>
      <c r="E16" s="493">
        <v>0</v>
      </c>
      <c r="F16" s="493">
        <v>3224.5632336611702</v>
      </c>
      <c r="G16" s="493">
        <v>1042.242868597911</v>
      </c>
      <c r="H16" s="493">
        <v>58.366395814466159</v>
      </c>
      <c r="I16" s="493">
        <v>511.4169477358684</v>
      </c>
      <c r="J16" s="493">
        <v>828.01574362451152</v>
      </c>
      <c r="K16" s="493">
        <v>205.11917461000002</v>
      </c>
      <c r="L16" s="494">
        <v>0</v>
      </c>
      <c r="M16" s="494">
        <v>3224.5632336611702</v>
      </c>
      <c r="N16" s="494">
        <v>1100.6092644123771</v>
      </c>
      <c r="O16" s="494">
        <v>1544.55186597038</v>
      </c>
      <c r="P16" s="493">
        <v>5869.7243640439274</v>
      </c>
    </row>
    <row r="17" spans="2:16" ht="13.5" thickBot="1">
      <c r="B17" s="492" t="s">
        <v>152</v>
      </c>
      <c r="C17" s="493">
        <v>0</v>
      </c>
      <c r="D17" s="493">
        <v>0</v>
      </c>
      <c r="E17" s="493">
        <v>0</v>
      </c>
      <c r="F17" s="493">
        <v>0</v>
      </c>
      <c r="G17" s="493">
        <v>0</v>
      </c>
      <c r="H17" s="493">
        <v>0</v>
      </c>
      <c r="I17" s="493">
        <v>2784.3301199999996</v>
      </c>
      <c r="J17" s="493">
        <v>2797.0832064931501</v>
      </c>
      <c r="K17" s="493">
        <v>1030.3174999999999</v>
      </c>
      <c r="L17" s="494">
        <v>0</v>
      </c>
      <c r="M17" s="494">
        <v>0</v>
      </c>
      <c r="N17" s="494">
        <v>0</v>
      </c>
      <c r="O17" s="494">
        <v>6611.7308264931498</v>
      </c>
      <c r="P17" s="493">
        <v>6611.7308264931498</v>
      </c>
    </row>
    <row r="18" spans="2:16" s="407" customFormat="1" ht="13.5" thickBot="1">
      <c r="B18" s="495" t="s">
        <v>153</v>
      </c>
      <c r="C18" s="490">
        <v>128867</v>
      </c>
      <c r="D18" s="490">
        <v>128867</v>
      </c>
      <c r="E18" s="490">
        <v>128867</v>
      </c>
      <c r="F18" s="496">
        <v>71925.170000000013</v>
      </c>
      <c r="G18" s="490">
        <v>52889.145439160013</v>
      </c>
      <c r="H18" s="490">
        <v>52889.145439160013</v>
      </c>
      <c r="I18" s="490">
        <v>482085</v>
      </c>
      <c r="J18" s="490">
        <v>482085</v>
      </c>
      <c r="K18" s="490">
        <v>482085</v>
      </c>
      <c r="L18" s="491">
        <v>128867</v>
      </c>
      <c r="M18" s="491">
        <v>71925.170000000013</v>
      </c>
      <c r="N18" s="491">
        <v>52889.145439160013</v>
      </c>
      <c r="O18" s="491">
        <v>482085</v>
      </c>
      <c r="P18" s="490"/>
    </row>
    <row r="19" spans="2:16" ht="13.5" thickBot="1">
      <c r="B19" s="492" t="s">
        <v>154</v>
      </c>
      <c r="C19" s="497">
        <v>4.8188743665950169E-2</v>
      </c>
      <c r="D19" s="497">
        <v>1.9616373919811272E-2</v>
      </c>
      <c r="E19" s="497">
        <v>3.2889133137265554E-2</v>
      </c>
      <c r="F19" s="498">
        <v>0.25548830819586521</v>
      </c>
      <c r="G19" s="497">
        <v>0.19930649119914037</v>
      </c>
      <c r="H19" s="497">
        <v>1.2441116121963388E-2</v>
      </c>
      <c r="I19" s="497">
        <v>4.7480853222637821E-2</v>
      </c>
      <c r="J19" s="497">
        <v>9.8360639101354782E-3</v>
      </c>
      <c r="K19" s="497">
        <v>4.9169167238218153E-3</v>
      </c>
      <c r="L19" s="499">
        <v>0.10069425072302698</v>
      </c>
      <c r="M19" s="499">
        <v>0.25548830819586521</v>
      </c>
      <c r="N19" s="499">
        <v>0.21174760732110376</v>
      </c>
      <c r="O19" s="499">
        <v>6.2233833856595117E-2</v>
      </c>
      <c r="P19" s="497"/>
    </row>
    <row r="20" spans="2:16" ht="20.25">
      <c r="B20" s="500"/>
      <c r="C20" s="500"/>
      <c r="D20" s="500"/>
      <c r="E20" s="500"/>
      <c r="F20" s="500"/>
      <c r="G20" s="500"/>
      <c r="H20" s="500"/>
      <c r="I20" s="500"/>
      <c r="J20" s="500"/>
      <c r="K20" s="500"/>
      <c r="L20" s="500"/>
      <c r="M20" s="500"/>
      <c r="N20" s="500"/>
      <c r="O20" s="500"/>
      <c r="P20" s="500"/>
    </row>
    <row r="21" spans="2:16" ht="30" customHeight="1">
      <c r="B21" s="488" t="s">
        <v>431</v>
      </c>
      <c r="C21" s="489" t="s">
        <v>251</v>
      </c>
      <c r="D21" s="489" t="s">
        <v>252</v>
      </c>
      <c r="E21" s="489" t="s">
        <v>253</v>
      </c>
      <c r="F21" s="489" t="s">
        <v>395</v>
      </c>
      <c r="G21" s="489" t="s">
        <v>248</v>
      </c>
      <c r="H21" s="489" t="s">
        <v>249</v>
      </c>
      <c r="I21" s="489" t="s">
        <v>227</v>
      </c>
      <c r="J21" s="489" t="s">
        <v>250</v>
      </c>
      <c r="K21" s="489" t="s">
        <v>370</v>
      </c>
      <c r="L21" s="489" t="s">
        <v>10</v>
      </c>
      <c r="M21" s="481" t="s">
        <v>14</v>
      </c>
      <c r="N21" s="481" t="s">
        <v>55</v>
      </c>
      <c r="O21" s="481" t="s">
        <v>54</v>
      </c>
      <c r="P21" s="481" t="s">
        <v>20</v>
      </c>
    </row>
    <row r="22" spans="2:16" s="407" customFormat="1" ht="13.5" thickBot="1">
      <c r="B22" s="490" t="s">
        <v>139</v>
      </c>
      <c r="C22" s="490">
        <v>7100.5786810848203</v>
      </c>
      <c r="D22" s="490">
        <v>2898.13</v>
      </c>
      <c r="E22" s="490">
        <v>3950.5203510000001</v>
      </c>
      <c r="F22" s="490">
        <v>14052.27</v>
      </c>
      <c r="G22" s="490">
        <v>7503.2900000000009</v>
      </c>
      <c r="H22" s="490">
        <v>602.75</v>
      </c>
      <c r="I22" s="490">
        <v>2070.7501133989699</v>
      </c>
      <c r="J22" s="490">
        <v>536.79757213761502</v>
      </c>
      <c r="K22" s="490">
        <v>1147.778215413</v>
      </c>
      <c r="L22" s="491">
        <v>13949.229032084819</v>
      </c>
      <c r="M22" s="491">
        <v>14052.27</v>
      </c>
      <c r="N22" s="491">
        <v>8106.0400000000009</v>
      </c>
      <c r="O22" s="491">
        <v>3755.325900949585</v>
      </c>
      <c r="P22" s="490">
        <v>39862.864933034405</v>
      </c>
    </row>
    <row r="23" spans="2:16" ht="13.5" thickBot="1">
      <c r="B23" s="492" t="s">
        <v>140</v>
      </c>
      <c r="C23" s="493">
        <v>0</v>
      </c>
      <c r="D23" s="493">
        <v>2858.98</v>
      </c>
      <c r="E23" s="493">
        <v>0</v>
      </c>
      <c r="F23" s="493">
        <v>13762.9</v>
      </c>
      <c r="G23" s="493">
        <v>3849.4400000000005</v>
      </c>
      <c r="H23" s="493">
        <v>0</v>
      </c>
      <c r="I23" s="493">
        <v>2070.7501133989699</v>
      </c>
      <c r="J23" s="493">
        <v>0</v>
      </c>
      <c r="K23" s="493">
        <v>1147.778215413</v>
      </c>
      <c r="L23" s="494">
        <v>2858.98</v>
      </c>
      <c r="M23" s="494">
        <v>13762.9</v>
      </c>
      <c r="N23" s="494">
        <v>3849.4400000000005</v>
      </c>
      <c r="O23" s="494">
        <v>3218.5283288119699</v>
      </c>
      <c r="P23" s="493">
        <v>23689.848328811968</v>
      </c>
    </row>
    <row r="24" spans="2:16" ht="13.5" thickBot="1">
      <c r="B24" s="492" t="s">
        <v>141</v>
      </c>
      <c r="C24" s="493">
        <v>7100.5786810848203</v>
      </c>
      <c r="D24" s="493">
        <v>39.15</v>
      </c>
      <c r="E24" s="493">
        <v>3950.5203510000001</v>
      </c>
      <c r="F24" s="493">
        <v>289.37</v>
      </c>
      <c r="G24" s="493">
        <v>3653.85</v>
      </c>
      <c r="H24" s="493">
        <v>602.75</v>
      </c>
      <c r="I24" s="493">
        <v>0</v>
      </c>
      <c r="J24" s="493">
        <v>536.79757213761502</v>
      </c>
      <c r="K24" s="493">
        <v>0</v>
      </c>
      <c r="L24" s="494">
        <v>11090.249032084819</v>
      </c>
      <c r="M24" s="494">
        <v>289.37</v>
      </c>
      <c r="N24" s="494">
        <v>4256.6000000000004</v>
      </c>
      <c r="O24" s="494">
        <v>536.79757213761502</v>
      </c>
      <c r="P24" s="493">
        <v>16173.016604222435</v>
      </c>
    </row>
    <row r="25" spans="2:16" ht="13.5" thickBot="1">
      <c r="B25" s="492" t="s">
        <v>142</v>
      </c>
      <c r="C25" s="493">
        <v>0</v>
      </c>
      <c r="D25" s="493">
        <v>0</v>
      </c>
      <c r="E25" s="493">
        <v>0</v>
      </c>
      <c r="F25" s="493">
        <v>0</v>
      </c>
      <c r="G25" s="493">
        <v>0</v>
      </c>
      <c r="H25" s="493">
        <v>0</v>
      </c>
      <c r="I25" s="493">
        <v>0</v>
      </c>
      <c r="J25" s="493">
        <v>0</v>
      </c>
      <c r="K25" s="493">
        <v>0</v>
      </c>
      <c r="L25" s="494">
        <v>0</v>
      </c>
      <c r="M25" s="494">
        <v>0</v>
      </c>
      <c r="N25" s="494">
        <v>0</v>
      </c>
      <c r="O25" s="494">
        <v>0</v>
      </c>
      <c r="P25" s="493">
        <v>0</v>
      </c>
    </row>
    <row r="26" spans="2:16" s="407" customFormat="1" ht="13.5" thickBot="1">
      <c r="B26" s="495" t="s">
        <v>143</v>
      </c>
      <c r="C26" s="490">
        <v>0</v>
      </c>
      <c r="D26" s="490">
        <v>2.5199999999999818</v>
      </c>
      <c r="E26" s="490">
        <v>0</v>
      </c>
      <c r="F26" s="496">
        <v>4491.4799999999996</v>
      </c>
      <c r="G26" s="490">
        <v>2491.0299999999988</v>
      </c>
      <c r="H26" s="490">
        <v>9.9999999999909051E-3</v>
      </c>
      <c r="I26" s="490">
        <v>16026.76355324733</v>
      </c>
      <c r="J26" s="490">
        <v>2225.7119535366874</v>
      </c>
      <c r="K26" s="490">
        <v>228.3747588292299</v>
      </c>
      <c r="L26" s="491">
        <v>2.5199999999999818</v>
      </c>
      <c r="M26" s="491">
        <v>4491.4799999999996</v>
      </c>
      <c r="N26" s="491">
        <v>2491.0399999999991</v>
      </c>
      <c r="O26" s="491">
        <v>18480.850265613248</v>
      </c>
      <c r="P26" s="490">
        <v>25465.890265613249</v>
      </c>
    </row>
    <row r="27" spans="2:16" ht="13.5" thickBot="1">
      <c r="B27" s="492" t="s">
        <v>144</v>
      </c>
      <c r="C27" s="493">
        <v>0</v>
      </c>
      <c r="D27" s="493">
        <v>0</v>
      </c>
      <c r="E27" s="493">
        <v>0</v>
      </c>
      <c r="F27" s="493">
        <v>0</v>
      </c>
      <c r="G27" s="493">
        <v>0</v>
      </c>
      <c r="H27" s="493">
        <v>0</v>
      </c>
      <c r="I27" s="493">
        <v>3141.924913344913</v>
      </c>
      <c r="J27" s="493">
        <v>668.99297937331517</v>
      </c>
      <c r="K27" s="493">
        <v>0</v>
      </c>
      <c r="L27" s="494">
        <v>0</v>
      </c>
      <c r="M27" s="494">
        <v>0</v>
      </c>
      <c r="N27" s="494">
        <v>0</v>
      </c>
      <c r="O27" s="494">
        <v>3810.9178927182284</v>
      </c>
      <c r="P27" s="493">
        <v>3810.9178927182284</v>
      </c>
    </row>
    <row r="28" spans="2:16" ht="13.5" thickBot="1">
      <c r="B28" s="492" t="s">
        <v>145</v>
      </c>
      <c r="C28" s="493">
        <v>0</v>
      </c>
      <c r="D28" s="493">
        <v>2.5199999999999818</v>
      </c>
      <c r="E28" s="493">
        <v>0</v>
      </c>
      <c r="F28" s="493">
        <v>1001.0536805600001</v>
      </c>
      <c r="G28" s="493">
        <v>0</v>
      </c>
      <c r="H28" s="493">
        <v>0</v>
      </c>
      <c r="I28" s="493">
        <v>12002.971539236012</v>
      </c>
      <c r="J28" s="493">
        <v>555.41600038216461</v>
      </c>
      <c r="K28" s="493">
        <v>0</v>
      </c>
      <c r="L28" s="494">
        <v>2.5199999999999818</v>
      </c>
      <c r="M28" s="494">
        <v>1001.0536805600001</v>
      </c>
      <c r="N28" s="494">
        <v>0</v>
      </c>
      <c r="O28" s="494">
        <v>12558.387539618177</v>
      </c>
      <c r="P28" s="493">
        <v>13561.961220178178</v>
      </c>
    </row>
    <row r="29" spans="2:16" ht="13.5" thickBot="1">
      <c r="B29" s="492" t="s">
        <v>146</v>
      </c>
      <c r="C29" s="493">
        <v>0</v>
      </c>
      <c r="D29" s="493">
        <v>0</v>
      </c>
      <c r="E29" s="493">
        <v>0</v>
      </c>
      <c r="F29" s="493">
        <v>3490.4748325756827</v>
      </c>
      <c r="G29" s="493">
        <v>2491.0299999999988</v>
      </c>
      <c r="H29" s="493">
        <v>9.9999999999909051E-3</v>
      </c>
      <c r="I29" s="493">
        <v>881.86710066640319</v>
      </c>
      <c r="J29" s="493">
        <v>1001.3029745828387</v>
      </c>
      <c r="K29" s="493">
        <v>228.37475882923195</v>
      </c>
      <c r="L29" s="494">
        <v>0</v>
      </c>
      <c r="M29" s="494">
        <v>3490.4748325756827</v>
      </c>
      <c r="N29" s="494">
        <v>2491.0399999999991</v>
      </c>
      <c r="O29" s="494">
        <v>2111.5448340784742</v>
      </c>
      <c r="P29" s="493">
        <v>8093.059666654156</v>
      </c>
    </row>
    <row r="30" spans="2:16" ht="13.5" thickBot="1">
      <c r="B30" s="492" t="s">
        <v>147</v>
      </c>
      <c r="C30" s="493">
        <v>0</v>
      </c>
      <c r="D30" s="493">
        <v>0</v>
      </c>
      <c r="E30" s="493">
        <v>0</v>
      </c>
      <c r="F30" s="493">
        <v>241.15085899060378</v>
      </c>
      <c r="G30" s="493">
        <v>0</v>
      </c>
      <c r="H30" s="493">
        <v>0</v>
      </c>
      <c r="I30" s="493">
        <v>0</v>
      </c>
      <c r="J30" s="493">
        <v>0</v>
      </c>
      <c r="K30" s="493">
        <v>0</v>
      </c>
      <c r="L30" s="494">
        <v>0</v>
      </c>
      <c r="M30" s="494">
        <v>241.15085899060378</v>
      </c>
      <c r="N30" s="494">
        <v>0</v>
      </c>
      <c r="O30" s="494">
        <v>0</v>
      </c>
      <c r="P30" s="493">
        <v>241.15085899060378</v>
      </c>
    </row>
    <row r="31" spans="2:16" s="407" customFormat="1" ht="13.5" thickBot="1">
      <c r="B31" s="495" t="s">
        <v>148</v>
      </c>
      <c r="C31" s="490">
        <v>7100.5786810848203</v>
      </c>
      <c r="D31" s="490">
        <v>2900.65</v>
      </c>
      <c r="E31" s="490">
        <v>3950.5203510000001</v>
      </c>
      <c r="F31" s="490">
        <v>18543.75</v>
      </c>
      <c r="G31" s="490">
        <v>9994.32</v>
      </c>
      <c r="H31" s="490">
        <v>602.76</v>
      </c>
      <c r="I31" s="490">
        <v>18097.5136666463</v>
      </c>
      <c r="J31" s="490">
        <v>2762.5095256743025</v>
      </c>
      <c r="K31" s="490">
        <v>1376.1529742422299</v>
      </c>
      <c r="L31" s="491">
        <v>13951.749032084819</v>
      </c>
      <c r="M31" s="491">
        <v>18543.75</v>
      </c>
      <c r="N31" s="491">
        <v>10597.08</v>
      </c>
      <c r="O31" s="491">
        <v>22236.176166562829</v>
      </c>
      <c r="P31" s="490">
        <v>65328.755198647646</v>
      </c>
    </row>
    <row r="32" spans="2:16" ht="13.5" thickBot="1">
      <c r="B32" s="492" t="s">
        <v>149</v>
      </c>
      <c r="C32" s="493">
        <v>7100.5786810848203</v>
      </c>
      <c r="D32" s="493">
        <v>2900.65</v>
      </c>
      <c r="E32" s="493">
        <v>3950.5203510000001</v>
      </c>
      <c r="F32" s="493">
        <v>11330.3428943</v>
      </c>
      <c r="G32" s="493">
        <v>4125.9128949114365</v>
      </c>
      <c r="H32" s="493">
        <v>463.77471411215663</v>
      </c>
      <c r="I32" s="493">
        <v>117.37836502218761</v>
      </c>
      <c r="J32" s="493">
        <v>0</v>
      </c>
      <c r="K32" s="493">
        <v>0</v>
      </c>
      <c r="L32" s="494">
        <v>13951.749032084819</v>
      </c>
      <c r="M32" s="494">
        <v>11330.3428943</v>
      </c>
      <c r="N32" s="494">
        <v>4589.6876090235928</v>
      </c>
      <c r="O32" s="494">
        <v>117.37836502218761</v>
      </c>
      <c r="P32" s="493">
        <v>29989.1579004306</v>
      </c>
    </row>
    <row r="33" spans="2:16" ht="13.5" thickBot="1">
      <c r="B33" s="492" t="s">
        <v>150</v>
      </c>
      <c r="C33" s="493">
        <v>0</v>
      </c>
      <c r="D33" s="493">
        <v>0</v>
      </c>
      <c r="E33" s="493">
        <v>0</v>
      </c>
      <c r="F33" s="493">
        <v>4386.7059641899996</v>
      </c>
      <c r="G33" s="493">
        <v>5175.4794936693906</v>
      </c>
      <c r="H33" s="493">
        <v>118.27868756895725</v>
      </c>
      <c r="I33" s="493">
        <v>17208.845496962247</v>
      </c>
      <c r="J33" s="493">
        <v>44.639999999999873</v>
      </c>
      <c r="K33" s="493">
        <v>803.44572331023392</v>
      </c>
      <c r="L33" s="494">
        <v>0</v>
      </c>
      <c r="M33" s="494">
        <v>4386.7059641899996</v>
      </c>
      <c r="N33" s="494">
        <v>5293.7581812383478</v>
      </c>
      <c r="O33" s="494">
        <v>18056.93122027248</v>
      </c>
      <c r="P33" s="493">
        <v>27737.395365700828</v>
      </c>
    </row>
    <row r="34" spans="2:16" ht="13.5" thickBot="1">
      <c r="B34" s="492" t="s">
        <v>151</v>
      </c>
      <c r="C34" s="493">
        <v>0</v>
      </c>
      <c r="D34" s="493">
        <v>0</v>
      </c>
      <c r="E34" s="493">
        <v>0</v>
      </c>
      <c r="F34" s="493">
        <v>2826.700349815078</v>
      </c>
      <c r="G34" s="493">
        <v>692.93263659059301</v>
      </c>
      <c r="H34" s="493">
        <v>20.69581331888628</v>
      </c>
      <c r="I34" s="493">
        <v>241.70502466187239</v>
      </c>
      <c r="J34" s="493">
        <v>27.869526098962194</v>
      </c>
      <c r="K34" s="493">
        <v>184.71310360799998</v>
      </c>
      <c r="L34" s="494">
        <v>0</v>
      </c>
      <c r="M34" s="494">
        <v>2826.700349815078</v>
      </c>
      <c r="N34" s="494">
        <v>713.62844990947929</v>
      </c>
      <c r="O34" s="494">
        <v>454.28765436883458</v>
      </c>
      <c r="P34" s="493">
        <v>3994.6164540933914</v>
      </c>
    </row>
    <row r="35" spans="2:16" ht="13.5" thickBot="1">
      <c r="B35" s="492" t="s">
        <v>152</v>
      </c>
      <c r="C35" s="493">
        <v>0</v>
      </c>
      <c r="D35" s="493">
        <v>0</v>
      </c>
      <c r="E35" s="493">
        <v>0</v>
      </c>
      <c r="F35" s="493">
        <v>0</v>
      </c>
      <c r="G35" s="493">
        <v>0</v>
      </c>
      <c r="H35" s="493">
        <v>0</v>
      </c>
      <c r="I35" s="493">
        <v>529.58478000000014</v>
      </c>
      <c r="J35" s="493">
        <v>2689.9999995753401</v>
      </c>
      <c r="K35" s="493">
        <v>387.99414732399833</v>
      </c>
      <c r="L35" s="494">
        <v>0</v>
      </c>
      <c r="M35" s="494">
        <v>0</v>
      </c>
      <c r="N35" s="494">
        <v>0</v>
      </c>
      <c r="O35" s="494">
        <v>3607.5789268993385</v>
      </c>
      <c r="P35" s="493">
        <v>3607.5789268993385</v>
      </c>
    </row>
    <row r="36" spans="2:16" s="407" customFormat="1" ht="13.5" thickBot="1">
      <c r="B36" s="495" t="s">
        <v>153</v>
      </c>
      <c r="C36" s="496">
        <v>132858.690436</v>
      </c>
      <c r="D36" s="496">
        <v>132858.690436</v>
      </c>
      <c r="E36" s="496">
        <v>132858.690436</v>
      </c>
      <c r="F36" s="496">
        <v>69075.737843869996</v>
      </c>
      <c r="G36" s="490">
        <v>50816.789160657485</v>
      </c>
      <c r="H36" s="490">
        <v>50816.789160657485</v>
      </c>
      <c r="I36" s="490">
        <v>471788.72727272729</v>
      </c>
      <c r="J36" s="490">
        <v>471788.72727272729</v>
      </c>
      <c r="K36" s="490">
        <v>471788.72727272729</v>
      </c>
      <c r="L36" s="491">
        <v>132858.690436</v>
      </c>
      <c r="M36" s="491">
        <v>69075.737843869996</v>
      </c>
      <c r="N36" s="491">
        <v>50816.789160657485</v>
      </c>
      <c r="O36" s="491">
        <v>471788.72727272729</v>
      </c>
      <c r="P36" s="490"/>
    </row>
    <row r="37" spans="2:16" ht="13.5" thickBot="1">
      <c r="B37" s="492" t="s">
        <v>154</v>
      </c>
      <c r="C37" s="497">
        <v>5.3444593332833384E-2</v>
      </c>
      <c r="D37" s="497">
        <v>2.183259514662525E-2</v>
      </c>
      <c r="E37" s="497">
        <v>2.9734753052552659E-2</v>
      </c>
      <c r="F37" s="498">
        <v>0.26845533003084138</v>
      </c>
      <c r="G37" s="497">
        <v>0.19667358298460999</v>
      </c>
      <c r="H37" s="497">
        <v>1.1861434182596067E-2</v>
      </c>
      <c r="I37" s="497">
        <v>3.8359360070476328E-2</v>
      </c>
      <c r="J37" s="497">
        <v>5.8553953623342436E-3</v>
      </c>
      <c r="K37" s="497">
        <v>2.9168839666801026E-3</v>
      </c>
      <c r="L37" s="499">
        <v>0.10501194153201129</v>
      </c>
      <c r="M37" s="499">
        <v>0.26845533003084138</v>
      </c>
      <c r="N37" s="499">
        <v>0.20853501716720607</v>
      </c>
      <c r="O37" s="499">
        <v>4.713163939949068E-2</v>
      </c>
      <c r="P37" s="497"/>
    </row>
  </sheetData>
  <pageMargins left="0.7" right="0.7" top="0.75" bottom="0.75" header="0.3" footer="0.3"/>
  <pageSetup paperSize="9" orientation="portrait" r:id="rId1"/>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70"/>
  <sheetViews>
    <sheetView showGridLines="0" zoomScale="80" zoomScaleNormal="80" workbookViewId="0"/>
  </sheetViews>
  <sheetFormatPr baseColWidth="10" defaultRowHeight="12.75"/>
  <cols>
    <col min="1" max="1" width="4.85546875" customWidth="1"/>
    <col min="2" max="2" width="51.28515625" bestFit="1" customWidth="1"/>
    <col min="11" max="11" width="14" customWidth="1"/>
    <col min="12" max="12" width="12.85546875" customWidth="1"/>
  </cols>
  <sheetData>
    <row r="1" spans="2:18">
      <c r="B1" s="541"/>
      <c r="C1" s="541"/>
      <c r="D1" s="541"/>
      <c r="E1" s="541"/>
      <c r="F1" s="541"/>
      <c r="G1" s="541"/>
      <c r="H1" s="541"/>
      <c r="I1" s="541"/>
      <c r="J1" s="541"/>
      <c r="K1" s="541"/>
      <c r="L1" s="541"/>
      <c r="M1" s="541"/>
      <c r="N1" s="541"/>
      <c r="O1" s="541"/>
      <c r="P1" s="541"/>
      <c r="Q1" s="541"/>
      <c r="R1" s="541"/>
    </row>
    <row r="2" spans="2:18">
      <c r="B2" s="188"/>
      <c r="C2" s="188"/>
      <c r="D2" s="188"/>
      <c r="E2" s="188"/>
      <c r="F2" s="188"/>
      <c r="G2" s="188"/>
      <c r="H2" s="188"/>
      <c r="I2" s="188"/>
      <c r="J2" s="188"/>
      <c r="K2" s="188"/>
      <c r="L2" s="188"/>
      <c r="M2" s="188"/>
      <c r="N2" s="188"/>
      <c r="O2" s="188"/>
      <c r="P2" s="188"/>
      <c r="Q2" s="188"/>
      <c r="R2" s="188"/>
    </row>
    <row r="3" spans="2:18">
      <c r="B3" s="224"/>
      <c r="C3" s="542" t="s">
        <v>426</v>
      </c>
      <c r="D3" s="543"/>
      <c r="E3" s="543"/>
      <c r="F3" s="543"/>
      <c r="G3" s="543"/>
      <c r="H3" s="543"/>
      <c r="I3" s="543"/>
      <c r="J3" s="543"/>
      <c r="K3" s="543"/>
      <c r="L3" s="543"/>
      <c r="M3" s="543"/>
      <c r="N3" s="543"/>
      <c r="O3" s="543"/>
      <c r="P3" s="543"/>
      <c r="Q3" s="543"/>
      <c r="R3" s="543"/>
    </row>
    <row r="4" spans="2:18" ht="33.75">
      <c r="B4" s="189"/>
      <c r="C4" s="436" t="s">
        <v>63</v>
      </c>
      <c r="D4" s="436" t="s">
        <v>241</v>
      </c>
      <c r="E4" s="436" t="s">
        <v>64</v>
      </c>
      <c r="F4" s="436" t="s">
        <v>65</v>
      </c>
      <c r="G4" s="436" t="s">
        <v>66</v>
      </c>
      <c r="H4" s="436" t="s">
        <v>242</v>
      </c>
      <c r="I4" s="437" t="s">
        <v>196</v>
      </c>
      <c r="J4" s="437" t="s">
        <v>117</v>
      </c>
      <c r="K4" s="437" t="s">
        <v>243</v>
      </c>
      <c r="L4" s="437" t="s">
        <v>125</v>
      </c>
      <c r="M4" s="437" t="s">
        <v>33</v>
      </c>
      <c r="N4" s="437" t="s">
        <v>244</v>
      </c>
      <c r="O4" s="437" t="s">
        <v>245</v>
      </c>
      <c r="P4" s="437" t="s">
        <v>246</v>
      </c>
      <c r="Q4" s="437" t="s">
        <v>115</v>
      </c>
      <c r="R4" s="437" t="s">
        <v>116</v>
      </c>
    </row>
    <row r="5" spans="2:18">
      <c r="B5" s="189"/>
      <c r="C5" s="190" t="s">
        <v>449</v>
      </c>
      <c r="D5" s="190" t="s">
        <v>449</v>
      </c>
      <c r="E5" s="190" t="s">
        <v>449</v>
      </c>
      <c r="F5" s="190" t="s">
        <v>449</v>
      </c>
      <c r="G5" s="190" t="s">
        <v>449</v>
      </c>
      <c r="H5" s="190" t="s">
        <v>449</v>
      </c>
      <c r="I5" s="190" t="s">
        <v>449</v>
      </c>
      <c r="J5" s="190" t="s">
        <v>449</v>
      </c>
      <c r="K5" s="190" t="s">
        <v>449</v>
      </c>
      <c r="L5" s="190" t="s">
        <v>449</v>
      </c>
      <c r="M5" s="190" t="s">
        <v>449</v>
      </c>
      <c r="N5" s="190" t="s">
        <v>449</v>
      </c>
      <c r="O5" s="190" t="s">
        <v>449</v>
      </c>
      <c r="P5" s="190" t="s">
        <v>449</v>
      </c>
      <c r="Q5" s="190" t="s">
        <v>449</v>
      </c>
      <c r="R5" s="190" t="s">
        <v>449</v>
      </c>
    </row>
    <row r="6" spans="2:18">
      <c r="B6" s="191"/>
      <c r="C6" s="192"/>
      <c r="D6" s="192"/>
      <c r="E6" s="192"/>
      <c r="F6" s="192"/>
      <c r="G6" s="192"/>
      <c r="H6" s="192"/>
      <c r="I6" s="192"/>
      <c r="J6" s="192"/>
      <c r="K6" s="192"/>
      <c r="L6" s="192"/>
      <c r="M6" s="192"/>
      <c r="N6" s="192"/>
      <c r="O6" s="192"/>
      <c r="P6" s="192"/>
      <c r="Q6" s="192"/>
      <c r="R6" s="192"/>
    </row>
    <row r="7" spans="2:18">
      <c r="B7" s="442" t="s">
        <v>219</v>
      </c>
      <c r="C7" s="194">
        <v>43.219000000000001</v>
      </c>
      <c r="D7" s="194">
        <v>87.644000000000005</v>
      </c>
      <c r="E7" s="193">
        <v>130.863</v>
      </c>
      <c r="F7" s="193">
        <v>2.1520000000000001</v>
      </c>
      <c r="G7" s="193">
        <v>0</v>
      </c>
      <c r="H7" s="193">
        <v>128.71100000000001</v>
      </c>
      <c r="I7" s="193">
        <v>130.863</v>
      </c>
      <c r="J7" s="193">
        <v>0</v>
      </c>
      <c r="K7" s="193">
        <v>0</v>
      </c>
      <c r="L7" s="193">
        <v>0</v>
      </c>
      <c r="M7" s="193">
        <v>-0.46300000000000002</v>
      </c>
      <c r="N7" s="193">
        <v>-0.46300000000000002</v>
      </c>
      <c r="O7" s="193">
        <v>8.9629999999999992</v>
      </c>
      <c r="P7" s="193">
        <v>39.713999999999999</v>
      </c>
      <c r="Q7" s="193">
        <v>-2.4529999999999998</v>
      </c>
      <c r="R7" s="193">
        <v>37.261000000000003</v>
      </c>
    </row>
    <row r="8" spans="2:18">
      <c r="B8" s="443" t="s">
        <v>220</v>
      </c>
      <c r="C8" s="194">
        <v>113.90900000000001</v>
      </c>
      <c r="D8" s="194">
        <v>270.423</v>
      </c>
      <c r="E8" s="193">
        <v>384.33199999999999</v>
      </c>
      <c r="F8" s="193">
        <v>112.41200000000001</v>
      </c>
      <c r="G8" s="193">
        <v>105.047</v>
      </c>
      <c r="H8" s="193">
        <v>166.87299999999999</v>
      </c>
      <c r="I8" s="193">
        <v>384.33199999999999</v>
      </c>
      <c r="J8" s="193">
        <v>213.60599999999999</v>
      </c>
      <c r="K8" s="193">
        <v>-68.968999999999994</v>
      </c>
      <c r="L8" s="193">
        <v>144.637</v>
      </c>
      <c r="M8" s="193">
        <v>100.244</v>
      </c>
      <c r="N8" s="193">
        <v>59.86</v>
      </c>
      <c r="O8" s="193">
        <v>22.628</v>
      </c>
      <c r="P8" s="193">
        <v>82.581999999999994</v>
      </c>
      <c r="Q8" s="193">
        <v>-24.641999999999999</v>
      </c>
      <c r="R8" s="193">
        <v>57.94</v>
      </c>
    </row>
    <row r="9" spans="2:18">
      <c r="B9" s="443" t="s">
        <v>221</v>
      </c>
      <c r="C9" s="194">
        <v>101.114</v>
      </c>
      <c r="D9" s="194">
        <v>315.84199999999998</v>
      </c>
      <c r="E9" s="193">
        <v>416.95600000000002</v>
      </c>
      <c r="F9" s="193">
        <v>75.003</v>
      </c>
      <c r="G9" s="193">
        <v>56.982999999999997</v>
      </c>
      <c r="H9" s="193">
        <v>284.97000000000003</v>
      </c>
      <c r="I9" s="193">
        <v>416.95600000000002</v>
      </c>
      <c r="J9" s="193">
        <v>71.807000000000002</v>
      </c>
      <c r="K9" s="193">
        <v>-5.9569999999999999</v>
      </c>
      <c r="L9" s="193">
        <v>65.849999999999994</v>
      </c>
      <c r="M9" s="193">
        <v>58.055</v>
      </c>
      <c r="N9" s="193">
        <v>42.905999999999999</v>
      </c>
      <c r="O9" s="193">
        <v>59.476999999999997</v>
      </c>
      <c r="P9" s="193">
        <v>103.8</v>
      </c>
      <c r="Q9" s="193">
        <v>-21.77</v>
      </c>
      <c r="R9" s="193">
        <v>82.03</v>
      </c>
    </row>
    <row r="10" spans="2:18">
      <c r="B10" s="443" t="s">
        <v>222</v>
      </c>
      <c r="C10" s="194">
        <v>284.12599999999998</v>
      </c>
      <c r="D10" s="194">
        <v>1456.9179999999999</v>
      </c>
      <c r="E10" s="193">
        <v>1741.0440000000001</v>
      </c>
      <c r="F10" s="193">
        <v>509.22300000000001</v>
      </c>
      <c r="G10" s="193">
        <v>429.76600000000002</v>
      </c>
      <c r="H10" s="193">
        <v>802.05499999999995</v>
      </c>
      <c r="I10" s="193">
        <v>1741.0440000000001</v>
      </c>
      <c r="J10" s="193">
        <v>1346.8879999999999</v>
      </c>
      <c r="K10" s="193">
        <v>-773.69299999999998</v>
      </c>
      <c r="L10" s="193">
        <v>573.19500000000005</v>
      </c>
      <c r="M10" s="193">
        <v>307.06599999999997</v>
      </c>
      <c r="N10" s="193">
        <v>211.03100000000001</v>
      </c>
      <c r="O10" s="193">
        <v>54.47</v>
      </c>
      <c r="P10" s="193">
        <v>265.56</v>
      </c>
      <c r="Q10" s="193">
        <v>-76.548000000000002</v>
      </c>
      <c r="R10" s="193">
        <v>189.012</v>
      </c>
    </row>
    <row r="11" spans="2:18">
      <c r="B11" s="443" t="s">
        <v>223</v>
      </c>
      <c r="C11" s="194">
        <v>23.431999999999999</v>
      </c>
      <c r="D11" s="194">
        <v>1.5509999999999999</v>
      </c>
      <c r="E11" s="193">
        <v>24.983000000000001</v>
      </c>
      <c r="F11" s="193">
        <v>21.486000000000001</v>
      </c>
      <c r="G11" s="193">
        <v>0</v>
      </c>
      <c r="H11" s="193">
        <v>3.4969999999999999</v>
      </c>
      <c r="I11" s="193">
        <v>24.983000000000001</v>
      </c>
      <c r="J11" s="193">
        <v>7.4969999999999999</v>
      </c>
      <c r="K11" s="193">
        <v>-0.95</v>
      </c>
      <c r="L11" s="193">
        <v>6.5469999999999997</v>
      </c>
      <c r="M11" s="193">
        <v>3.5990000000000002</v>
      </c>
      <c r="N11" s="193">
        <v>3.3210000000000002</v>
      </c>
      <c r="O11" s="193">
        <v>-9.1999999999999998E-2</v>
      </c>
      <c r="P11" s="193">
        <v>3.2290000000000001</v>
      </c>
      <c r="Q11" s="193">
        <v>-1.2949999999999999</v>
      </c>
      <c r="R11" s="193">
        <v>1.9339999999999999</v>
      </c>
    </row>
    <row r="12" spans="2:18">
      <c r="B12" s="443" t="s">
        <v>447</v>
      </c>
      <c r="C12" s="194">
        <v>105.726</v>
      </c>
      <c r="D12" s="194">
        <v>256.88099999999997</v>
      </c>
      <c r="E12" s="193">
        <v>362.60700000000003</v>
      </c>
      <c r="F12" s="193">
        <v>52.677999999999997</v>
      </c>
      <c r="G12" s="193">
        <v>52.731999999999999</v>
      </c>
      <c r="H12" s="193">
        <v>257.197</v>
      </c>
      <c r="I12" s="193">
        <v>362.60700000000003</v>
      </c>
      <c r="J12" s="193">
        <v>146.958</v>
      </c>
      <c r="K12" s="193">
        <v>-54.326000000000001</v>
      </c>
      <c r="L12" s="193">
        <v>92.632000000000005</v>
      </c>
      <c r="M12" s="193">
        <v>81.805999999999997</v>
      </c>
      <c r="N12" s="193">
        <v>50.774999999999999</v>
      </c>
      <c r="O12" s="193">
        <v>12.036</v>
      </c>
      <c r="P12" s="193">
        <v>63.131999999999998</v>
      </c>
      <c r="Q12" s="193">
        <v>-1.0069999999999999</v>
      </c>
      <c r="R12" s="193">
        <v>62.125</v>
      </c>
    </row>
    <row r="13" spans="2:18">
      <c r="B13" s="443" t="s">
        <v>224</v>
      </c>
      <c r="C13" s="194">
        <v>326.19099999999997</v>
      </c>
      <c r="D13" s="194">
        <v>927.94799999999998</v>
      </c>
      <c r="E13" s="193">
        <v>1254.1389999999999</v>
      </c>
      <c r="F13" s="193">
        <v>185.096</v>
      </c>
      <c r="G13" s="193">
        <v>151.167</v>
      </c>
      <c r="H13" s="193">
        <v>917.87599999999998</v>
      </c>
      <c r="I13" s="193">
        <v>1254.1389999999999</v>
      </c>
      <c r="J13" s="193">
        <v>285.27699999999999</v>
      </c>
      <c r="K13" s="193">
        <v>-74.927000000000007</v>
      </c>
      <c r="L13" s="193">
        <v>210.35</v>
      </c>
      <c r="M13" s="193">
        <v>157.774</v>
      </c>
      <c r="N13" s="193">
        <v>102.242</v>
      </c>
      <c r="O13" s="193">
        <v>112.78400000000001</v>
      </c>
      <c r="P13" s="193">
        <v>299.02199999999999</v>
      </c>
      <c r="Q13" s="193">
        <v>-54.043999999999997</v>
      </c>
      <c r="R13" s="193">
        <v>244.97800000000001</v>
      </c>
    </row>
    <row r="14" spans="2:18">
      <c r="B14" s="443" t="s">
        <v>225</v>
      </c>
      <c r="C14" s="194">
        <v>371.17399999999998</v>
      </c>
      <c r="D14" s="194">
        <v>5186.6729999999998</v>
      </c>
      <c r="E14" s="193">
        <v>5557.8469999999998</v>
      </c>
      <c r="F14" s="193">
        <v>145.721</v>
      </c>
      <c r="G14" s="193">
        <v>376.14</v>
      </c>
      <c r="H14" s="193">
        <v>5035.9859999999999</v>
      </c>
      <c r="I14" s="193">
        <v>5557.8469999999998</v>
      </c>
      <c r="J14" s="193">
        <v>0.97699999999999998</v>
      </c>
      <c r="K14" s="193">
        <v>-8.5000000000000006E-2</v>
      </c>
      <c r="L14" s="193">
        <v>0.89200000000000002</v>
      </c>
      <c r="M14" s="193">
        <v>-57.32</v>
      </c>
      <c r="N14" s="193">
        <v>-58.076000000000001</v>
      </c>
      <c r="O14" s="193">
        <v>-85.784000000000006</v>
      </c>
      <c r="P14" s="193">
        <v>88.858000000000004</v>
      </c>
      <c r="Q14" s="193">
        <v>15.025</v>
      </c>
      <c r="R14" s="193">
        <v>103.883</v>
      </c>
    </row>
    <row r="15" spans="2:18">
      <c r="B15" s="443" t="s">
        <v>226</v>
      </c>
      <c r="C15" s="194">
        <v>119.71899999999999</v>
      </c>
      <c r="D15" s="194">
        <v>193.43799999999999</v>
      </c>
      <c r="E15" s="193">
        <v>313.15699999999998</v>
      </c>
      <c r="F15" s="193">
        <v>108.806</v>
      </c>
      <c r="G15" s="193">
        <v>0.73699999999999999</v>
      </c>
      <c r="H15" s="193">
        <v>203.614</v>
      </c>
      <c r="I15" s="193">
        <v>313.15699999999998</v>
      </c>
      <c r="J15" s="193">
        <v>309.52499999999998</v>
      </c>
      <c r="K15" s="193">
        <v>-183.39400000000001</v>
      </c>
      <c r="L15" s="193">
        <v>126.131</v>
      </c>
      <c r="M15" s="193">
        <v>114.17</v>
      </c>
      <c r="N15" s="193">
        <v>99.94</v>
      </c>
      <c r="O15" s="193">
        <v>13.388999999999999</v>
      </c>
      <c r="P15" s="193">
        <v>113.32899999999999</v>
      </c>
      <c r="Q15" s="193">
        <v>-36.130000000000003</v>
      </c>
      <c r="R15" s="193">
        <v>77.198999999999998</v>
      </c>
    </row>
    <row r="16" spans="2:18">
      <c r="B16" s="443" t="s">
        <v>227</v>
      </c>
      <c r="C16" s="194">
        <v>213.20099999999999</v>
      </c>
      <c r="D16" s="194">
        <v>98.106999999999999</v>
      </c>
      <c r="E16" s="193">
        <v>311.30799999999999</v>
      </c>
      <c r="F16" s="193">
        <v>193.29499999999999</v>
      </c>
      <c r="G16" s="193">
        <v>3.28</v>
      </c>
      <c r="H16" s="193">
        <v>114.733</v>
      </c>
      <c r="I16" s="193">
        <v>311.30799999999999</v>
      </c>
      <c r="J16" s="193">
        <v>494.303</v>
      </c>
      <c r="K16" s="193">
        <v>-394.77600000000001</v>
      </c>
      <c r="L16" s="193">
        <v>99.527000000000001</v>
      </c>
      <c r="M16" s="193">
        <v>85.745999999999995</v>
      </c>
      <c r="N16" s="193">
        <v>79.064999999999998</v>
      </c>
      <c r="O16" s="193">
        <v>-0.1</v>
      </c>
      <c r="P16" s="193">
        <v>78.965000000000003</v>
      </c>
      <c r="Q16" s="193">
        <v>-25.670999999999999</v>
      </c>
      <c r="R16" s="193">
        <v>53.293999999999997</v>
      </c>
    </row>
    <row r="17" spans="2:18">
      <c r="B17" s="443" t="s">
        <v>257</v>
      </c>
      <c r="C17" s="194">
        <v>42.23</v>
      </c>
      <c r="D17" s="194">
        <v>345.70800000000003</v>
      </c>
      <c r="E17" s="193">
        <v>387.93799999999999</v>
      </c>
      <c r="F17" s="193">
        <v>29.751000000000001</v>
      </c>
      <c r="G17" s="193">
        <v>185.505</v>
      </c>
      <c r="H17" s="193">
        <v>172.68199999999999</v>
      </c>
      <c r="I17" s="193">
        <v>387.93799999999999</v>
      </c>
      <c r="J17" s="193">
        <v>106.792</v>
      </c>
      <c r="K17" s="193">
        <v>-42.895000000000003</v>
      </c>
      <c r="L17" s="193">
        <v>63.896999999999998</v>
      </c>
      <c r="M17" s="193">
        <v>59.631999999999998</v>
      </c>
      <c r="N17" s="193">
        <v>59.606999999999999</v>
      </c>
      <c r="O17" s="193">
        <v>-13.583</v>
      </c>
      <c r="P17" s="193">
        <v>46.024000000000001</v>
      </c>
      <c r="Q17" s="193">
        <v>-15.173</v>
      </c>
      <c r="R17" s="193">
        <v>30.850999999999999</v>
      </c>
    </row>
    <row r="18" spans="2:18">
      <c r="B18" s="443" t="s">
        <v>228</v>
      </c>
      <c r="C18" s="194">
        <v>113.996</v>
      </c>
      <c r="D18" s="194">
        <v>151.70699999999999</v>
      </c>
      <c r="E18" s="193">
        <v>265.70299999999997</v>
      </c>
      <c r="F18" s="193">
        <v>13.358000000000001</v>
      </c>
      <c r="G18" s="193">
        <v>16.239999999999998</v>
      </c>
      <c r="H18" s="193">
        <v>236.10499999999999</v>
      </c>
      <c r="I18" s="193">
        <v>265.70299999999997</v>
      </c>
      <c r="J18" s="193">
        <v>70.295000000000002</v>
      </c>
      <c r="K18" s="193">
        <v>-0.96699999999999997</v>
      </c>
      <c r="L18" s="193">
        <v>69.328000000000003</v>
      </c>
      <c r="M18" s="193">
        <v>61.375999999999998</v>
      </c>
      <c r="N18" s="193">
        <v>49.597999999999999</v>
      </c>
      <c r="O18" s="193">
        <v>19.722000000000001</v>
      </c>
      <c r="P18" s="193">
        <v>69.319999999999993</v>
      </c>
      <c r="Q18" s="193">
        <v>-39.773000000000003</v>
      </c>
      <c r="R18" s="193">
        <v>29.547000000000001</v>
      </c>
    </row>
    <row r="19" spans="2:18">
      <c r="B19" s="443" t="s">
        <v>229</v>
      </c>
      <c r="C19" s="194">
        <v>6.8559999999999999</v>
      </c>
      <c r="D19" s="194">
        <v>0.70099999999999996</v>
      </c>
      <c r="E19" s="193">
        <v>7.5570000000000004</v>
      </c>
      <c r="F19" s="193">
        <v>50.954000000000001</v>
      </c>
      <c r="G19" s="193">
        <v>8.0299999999999994</v>
      </c>
      <c r="H19" s="193">
        <v>-51.427</v>
      </c>
      <c r="I19" s="193">
        <v>7.5570000000000004</v>
      </c>
      <c r="J19" s="193">
        <v>1.1419999999999999</v>
      </c>
      <c r="K19" s="193">
        <v>0</v>
      </c>
      <c r="L19" s="193">
        <v>1.1419999999999999</v>
      </c>
      <c r="M19" s="193">
        <v>0.78900000000000003</v>
      </c>
      <c r="N19" s="193">
        <v>-0.53</v>
      </c>
      <c r="O19" s="193">
        <v>-10.468999999999999</v>
      </c>
      <c r="P19" s="193">
        <v>-10.999000000000001</v>
      </c>
      <c r="Q19" s="193">
        <v>0.29599999999999999</v>
      </c>
      <c r="R19" s="193">
        <v>-10.702999999999999</v>
      </c>
    </row>
    <row r="20" spans="2:18">
      <c r="B20" s="443" t="s">
        <v>230</v>
      </c>
      <c r="C20" s="194">
        <v>4.9139999999999997</v>
      </c>
      <c r="D20" s="194">
        <v>3.9239999999999999</v>
      </c>
      <c r="E20" s="193">
        <v>8.8379999999999992</v>
      </c>
      <c r="F20" s="193">
        <v>52.59</v>
      </c>
      <c r="G20" s="193">
        <v>9.2070000000000007</v>
      </c>
      <c r="H20" s="193">
        <v>-52.959000000000003</v>
      </c>
      <c r="I20" s="193">
        <v>8.8379999999999992</v>
      </c>
      <c r="J20" s="193">
        <v>1.1120000000000001</v>
      </c>
      <c r="K20" s="193">
        <v>0</v>
      </c>
      <c r="L20" s="193">
        <v>1.1120000000000001</v>
      </c>
      <c r="M20" s="193">
        <v>0.60099999999999998</v>
      </c>
      <c r="N20" s="193">
        <v>-0.92300000000000004</v>
      </c>
      <c r="O20" s="193">
        <v>-10.288</v>
      </c>
      <c r="P20" s="193">
        <v>-11.212</v>
      </c>
      <c r="Q20" s="193">
        <v>0.33300000000000002</v>
      </c>
      <c r="R20" s="193">
        <v>-10.879</v>
      </c>
    </row>
    <row r="21" spans="2:18">
      <c r="B21" s="443" t="s">
        <v>211</v>
      </c>
      <c r="C21" s="194">
        <v>629.65499999999997</v>
      </c>
      <c r="D21" s="194">
        <v>1624.665</v>
      </c>
      <c r="E21" s="193">
        <v>2254.3200000000002</v>
      </c>
      <c r="F21" s="193">
        <v>525.92100000000005</v>
      </c>
      <c r="G21" s="193">
        <v>902</v>
      </c>
      <c r="H21" s="193">
        <v>826.399</v>
      </c>
      <c r="I21" s="193">
        <v>2254.3200000000002</v>
      </c>
      <c r="J21" s="193">
        <v>1373.202</v>
      </c>
      <c r="K21" s="193">
        <v>-991.97900000000004</v>
      </c>
      <c r="L21" s="193">
        <v>381.22300000000001</v>
      </c>
      <c r="M21" s="193">
        <v>224.26599999999999</v>
      </c>
      <c r="N21" s="193">
        <v>140.69499999999999</v>
      </c>
      <c r="O21" s="193">
        <v>-18.245999999999999</v>
      </c>
      <c r="P21" s="193">
        <v>122.937</v>
      </c>
      <c r="Q21" s="193">
        <v>-19.875</v>
      </c>
      <c r="R21" s="193">
        <v>103.062</v>
      </c>
    </row>
    <row r="22" spans="2:18">
      <c r="B22" s="443" t="s">
        <v>231</v>
      </c>
      <c r="C22" s="194">
        <v>722.39400000000001</v>
      </c>
      <c r="D22" s="194">
        <v>1962.6079999999999</v>
      </c>
      <c r="E22" s="193">
        <v>2685.002</v>
      </c>
      <c r="F22" s="193">
        <v>910.50699999999995</v>
      </c>
      <c r="G22" s="193">
        <v>830.06899999999996</v>
      </c>
      <c r="H22" s="193">
        <v>944.42600000000004</v>
      </c>
      <c r="I22" s="193">
        <v>2685.002</v>
      </c>
      <c r="J22" s="193">
        <v>1514.836</v>
      </c>
      <c r="K22" s="193">
        <v>-1029.22</v>
      </c>
      <c r="L22" s="193">
        <v>485.61599999999999</v>
      </c>
      <c r="M22" s="193">
        <v>299.779</v>
      </c>
      <c r="N22" s="193">
        <v>163.82900000000001</v>
      </c>
      <c r="O22" s="193">
        <v>-55.984000000000002</v>
      </c>
      <c r="P22" s="193">
        <v>109.105</v>
      </c>
      <c r="Q22" s="193">
        <v>-37.009</v>
      </c>
      <c r="R22" s="193">
        <v>72.096000000000004</v>
      </c>
    </row>
    <row r="23" spans="2:18">
      <c r="B23" s="443" t="s">
        <v>271</v>
      </c>
      <c r="C23" s="194">
        <v>665.18700000000001</v>
      </c>
      <c r="D23" s="194">
        <v>2355.2460000000001</v>
      </c>
      <c r="E23" s="193">
        <v>3020.433</v>
      </c>
      <c r="F23" s="193">
        <v>795.56200000000001</v>
      </c>
      <c r="G23" s="193">
        <v>903.99699999999996</v>
      </c>
      <c r="H23" s="193">
        <v>1320.874</v>
      </c>
      <c r="I23" s="193">
        <v>3020.433</v>
      </c>
      <c r="J23" s="193">
        <v>1544.8989999999999</v>
      </c>
      <c r="K23" s="193">
        <v>-1100.077</v>
      </c>
      <c r="L23" s="193">
        <v>444.822</v>
      </c>
      <c r="M23" s="193">
        <v>220.03</v>
      </c>
      <c r="N23" s="193">
        <v>22.568000000000001</v>
      </c>
      <c r="O23" s="193">
        <v>-59.707999999999998</v>
      </c>
      <c r="P23" s="193">
        <v>-36.744</v>
      </c>
      <c r="Q23" s="193">
        <v>11.462</v>
      </c>
      <c r="R23" s="193">
        <v>-25.282</v>
      </c>
    </row>
    <row r="24" spans="2:18">
      <c r="B24" s="443" t="s">
        <v>259</v>
      </c>
      <c r="C24" s="194">
        <v>17.885999999999999</v>
      </c>
      <c r="D24" s="194">
        <v>15.089</v>
      </c>
      <c r="E24" s="193">
        <v>32.975000000000001</v>
      </c>
      <c r="F24" s="193">
        <v>13.676</v>
      </c>
      <c r="G24" s="193">
        <v>0.307</v>
      </c>
      <c r="H24" s="193">
        <v>18.992000000000001</v>
      </c>
      <c r="I24" s="193">
        <v>32.975000000000001</v>
      </c>
      <c r="J24" s="193">
        <v>19.359000000000002</v>
      </c>
      <c r="K24" s="193">
        <v>-6.4340000000000002</v>
      </c>
      <c r="L24" s="193">
        <v>12.925000000000001</v>
      </c>
      <c r="M24" s="193">
        <v>-1.373</v>
      </c>
      <c r="N24" s="193">
        <v>-4.6769999999999996</v>
      </c>
      <c r="O24" s="193">
        <v>-0.311</v>
      </c>
      <c r="P24" s="193">
        <v>-4.9880000000000004</v>
      </c>
      <c r="Q24" s="193">
        <v>0.53900000000000003</v>
      </c>
      <c r="R24" s="193">
        <v>-4.4489999999999998</v>
      </c>
    </row>
    <row r="25" spans="2:18">
      <c r="B25" s="443" t="s">
        <v>448</v>
      </c>
      <c r="C25" s="194">
        <v>1701.3</v>
      </c>
      <c r="D25" s="194">
        <v>6062.31</v>
      </c>
      <c r="E25" s="193">
        <v>7763.61</v>
      </c>
      <c r="F25" s="193">
        <v>1474.482</v>
      </c>
      <c r="G25" s="193">
        <v>4310.4949999999999</v>
      </c>
      <c r="H25" s="193">
        <v>1978.633</v>
      </c>
      <c r="I25" s="193">
        <v>7763.61</v>
      </c>
      <c r="J25" s="193">
        <v>3720.7820000000002</v>
      </c>
      <c r="K25" s="193">
        <v>-2699.1080000000002</v>
      </c>
      <c r="L25" s="193">
        <v>1021.674</v>
      </c>
      <c r="M25" s="193">
        <v>638.49599999999998</v>
      </c>
      <c r="N25" s="193">
        <v>378.59100000000001</v>
      </c>
      <c r="O25" s="193">
        <v>-100.83499999999999</v>
      </c>
      <c r="P25" s="193">
        <v>277.75599999999997</v>
      </c>
      <c r="Q25" s="193">
        <v>460.33499999999998</v>
      </c>
      <c r="R25" s="193">
        <v>738.09100000000001</v>
      </c>
    </row>
    <row r="26" spans="2:18">
      <c r="B26" s="443" t="s">
        <v>232</v>
      </c>
      <c r="C26" s="194">
        <v>4211.38</v>
      </c>
      <c r="D26" s="194">
        <v>13471.236000000001</v>
      </c>
      <c r="E26" s="193">
        <v>17682.616000000002</v>
      </c>
      <c r="F26" s="193">
        <v>3919.1219999999998</v>
      </c>
      <c r="G26" s="193">
        <v>7528.8</v>
      </c>
      <c r="H26" s="193">
        <v>6234.6940000000004</v>
      </c>
      <c r="I26" s="193">
        <v>17682.616000000002</v>
      </c>
      <c r="J26" s="193">
        <v>8611.1460000000006</v>
      </c>
      <c r="K26" s="193">
        <v>-5906.7349999999997</v>
      </c>
      <c r="L26" s="193">
        <v>2704.4110000000001</v>
      </c>
      <c r="M26" s="193">
        <v>1645.5160000000001</v>
      </c>
      <c r="N26" s="193">
        <v>928.952</v>
      </c>
      <c r="O26" s="193">
        <v>-356.94</v>
      </c>
      <c r="P26" s="193">
        <v>574.154</v>
      </c>
      <c r="Q26" s="193">
        <v>314.35899999999998</v>
      </c>
      <c r="R26" s="193">
        <v>888.51300000000003</v>
      </c>
    </row>
    <row r="27" spans="2:18">
      <c r="B27" s="443" t="s">
        <v>233</v>
      </c>
      <c r="C27" s="194">
        <v>251.41300000000001</v>
      </c>
      <c r="D27" s="194">
        <v>2524.0740000000001</v>
      </c>
      <c r="E27" s="193">
        <v>2775.4870000000001</v>
      </c>
      <c r="F27" s="193">
        <v>387.80399999999997</v>
      </c>
      <c r="G27" s="193">
        <v>943.88199999999995</v>
      </c>
      <c r="H27" s="193">
        <v>1443.8009999999999</v>
      </c>
      <c r="I27" s="193">
        <v>2775.4870000000001</v>
      </c>
      <c r="J27" s="193">
        <v>1246.989</v>
      </c>
      <c r="K27" s="193">
        <v>-465.76799999999997</v>
      </c>
      <c r="L27" s="193">
        <v>781.221</v>
      </c>
      <c r="M27" s="193">
        <v>710.32</v>
      </c>
      <c r="N27" s="193">
        <v>637.221</v>
      </c>
      <c r="O27" s="193">
        <v>-81.784999999999997</v>
      </c>
      <c r="P27" s="193">
        <v>555.67200000000003</v>
      </c>
      <c r="Q27" s="193">
        <v>-180.20699999999999</v>
      </c>
      <c r="R27" s="193">
        <v>375.46499999999997</v>
      </c>
    </row>
    <row r="28" spans="2:18">
      <c r="B28" s="443" t="s">
        <v>234</v>
      </c>
      <c r="C28" s="194">
        <v>363.83800000000002</v>
      </c>
      <c r="D28" s="194">
        <v>1842.8610000000001</v>
      </c>
      <c r="E28" s="193">
        <v>2206.6990000000001</v>
      </c>
      <c r="F28" s="193">
        <v>545.68899999999996</v>
      </c>
      <c r="G28" s="193">
        <v>704.52700000000004</v>
      </c>
      <c r="H28" s="193">
        <v>956.48299999999995</v>
      </c>
      <c r="I28" s="193">
        <v>2206.6990000000001</v>
      </c>
      <c r="J28" s="193">
        <v>1665.318</v>
      </c>
      <c r="K28" s="193">
        <v>-962.17399999999998</v>
      </c>
      <c r="L28" s="193">
        <v>703.14400000000001</v>
      </c>
      <c r="M28" s="193">
        <v>556.51300000000003</v>
      </c>
      <c r="N28" s="193">
        <v>431.00400000000002</v>
      </c>
      <c r="O28" s="193">
        <v>-58.396999999999998</v>
      </c>
      <c r="P28" s="193">
        <v>372.68</v>
      </c>
      <c r="Q28" s="193">
        <v>-122.066</v>
      </c>
      <c r="R28" s="193">
        <v>250.614</v>
      </c>
    </row>
    <row r="29" spans="2:18">
      <c r="B29" s="443" t="s">
        <v>235</v>
      </c>
      <c r="C29" s="194">
        <v>37.588999999999999</v>
      </c>
      <c r="D29" s="194">
        <v>1403.1890000000001</v>
      </c>
      <c r="E29" s="193">
        <v>1440.778</v>
      </c>
      <c r="F29" s="193">
        <v>41.359000000000002</v>
      </c>
      <c r="G29" s="193">
        <v>10.868</v>
      </c>
      <c r="H29" s="193">
        <v>1388.5509999999999</v>
      </c>
      <c r="I29" s="193">
        <v>1440.778</v>
      </c>
      <c r="J29" s="193">
        <v>1.0999999999999999E-2</v>
      </c>
      <c r="K29" s="193">
        <v>0</v>
      </c>
      <c r="L29" s="193">
        <v>1.0999999999999999E-2</v>
      </c>
      <c r="M29" s="193">
        <v>-1.155</v>
      </c>
      <c r="N29" s="193">
        <v>-1.155</v>
      </c>
      <c r="O29" s="193">
        <v>-1.4730000000000001</v>
      </c>
      <c r="P29" s="193">
        <v>127.289</v>
      </c>
      <c r="Q29" s="193">
        <v>-8.0000000000000002E-3</v>
      </c>
      <c r="R29" s="193">
        <v>127.28100000000001</v>
      </c>
    </row>
    <row r="30" spans="2:18">
      <c r="B30" s="443" t="s">
        <v>236</v>
      </c>
      <c r="C30" s="194">
        <v>361.697</v>
      </c>
      <c r="D30" s="194">
        <v>974.78399999999999</v>
      </c>
      <c r="E30" s="193">
        <v>1336.481</v>
      </c>
      <c r="F30" s="193">
        <v>172.15</v>
      </c>
      <c r="G30" s="193">
        <v>259.36700000000002</v>
      </c>
      <c r="H30" s="193">
        <v>904.96400000000006</v>
      </c>
      <c r="I30" s="193">
        <v>1336.481</v>
      </c>
      <c r="J30" s="193">
        <v>478.15499999999997</v>
      </c>
      <c r="K30" s="193">
        <v>-178.102</v>
      </c>
      <c r="L30" s="193">
        <v>300.053</v>
      </c>
      <c r="M30" s="193">
        <v>243.35900000000001</v>
      </c>
      <c r="N30" s="193">
        <v>191.69</v>
      </c>
      <c r="O30" s="193">
        <v>-4.8860000000000001</v>
      </c>
      <c r="P30" s="193">
        <v>200.977</v>
      </c>
      <c r="Q30" s="193">
        <v>-56.34</v>
      </c>
      <c r="R30" s="193">
        <v>144.637</v>
      </c>
    </row>
    <row r="31" spans="2:18">
      <c r="B31" s="443" t="s">
        <v>237</v>
      </c>
      <c r="C31" s="194">
        <v>6.3460000000000001</v>
      </c>
      <c r="D31" s="194">
        <v>153.37</v>
      </c>
      <c r="E31" s="193">
        <v>159.71600000000001</v>
      </c>
      <c r="F31" s="193">
        <v>6.3490000000000002</v>
      </c>
      <c r="G31" s="193">
        <v>38.765999999999998</v>
      </c>
      <c r="H31" s="193">
        <v>114.601</v>
      </c>
      <c r="I31" s="193">
        <v>159.71600000000001</v>
      </c>
      <c r="J31" s="193">
        <v>45.03</v>
      </c>
      <c r="K31" s="193">
        <v>-5.0810000000000004</v>
      </c>
      <c r="L31" s="193">
        <v>39.948999999999998</v>
      </c>
      <c r="M31" s="193">
        <v>34.113</v>
      </c>
      <c r="N31" s="193">
        <v>29.867999999999999</v>
      </c>
      <c r="O31" s="193">
        <v>-0.72299999999999998</v>
      </c>
      <c r="P31" s="193">
        <v>29.145</v>
      </c>
      <c r="Q31" s="193">
        <v>-8.6850000000000005</v>
      </c>
      <c r="R31" s="193">
        <v>20.46</v>
      </c>
    </row>
    <row r="32" spans="2:18">
      <c r="B32" s="443" t="s">
        <v>238</v>
      </c>
      <c r="C32" s="194">
        <v>75.117999999999995</v>
      </c>
      <c r="D32" s="194">
        <v>180.36500000000001</v>
      </c>
      <c r="E32" s="193">
        <v>255.483</v>
      </c>
      <c r="F32" s="193">
        <v>64.558999999999997</v>
      </c>
      <c r="G32" s="193">
        <v>33.668999999999997</v>
      </c>
      <c r="H32" s="193">
        <v>157.255</v>
      </c>
      <c r="I32" s="193">
        <v>255.483</v>
      </c>
      <c r="J32" s="193">
        <v>82.155000000000001</v>
      </c>
      <c r="K32" s="193">
        <v>-27.861000000000001</v>
      </c>
      <c r="L32" s="193">
        <v>54.293999999999997</v>
      </c>
      <c r="M32" s="193">
        <v>44.073999999999998</v>
      </c>
      <c r="N32" s="193">
        <v>32.902000000000001</v>
      </c>
      <c r="O32" s="193">
        <v>-0.317</v>
      </c>
      <c r="P32" s="193">
        <v>32.594999999999999</v>
      </c>
      <c r="Q32" s="193">
        <v>-9.2750000000000004</v>
      </c>
      <c r="R32" s="193">
        <v>23.32</v>
      </c>
    </row>
    <row r="33" spans="2:18">
      <c r="B33" s="443" t="s">
        <v>239</v>
      </c>
      <c r="C33" s="194">
        <v>153.38200000000001</v>
      </c>
      <c r="D33" s="194">
        <v>1305.567</v>
      </c>
      <c r="E33" s="193">
        <v>1458.9490000000001</v>
      </c>
      <c r="F33" s="193">
        <v>272.26799999999997</v>
      </c>
      <c r="G33" s="193">
        <v>467.92399999999998</v>
      </c>
      <c r="H33" s="193">
        <v>718.75699999999995</v>
      </c>
      <c r="I33" s="193">
        <v>1458.9490000000001</v>
      </c>
      <c r="J33" s="193">
        <v>950.35</v>
      </c>
      <c r="K33" s="193">
        <v>-619.18100000000004</v>
      </c>
      <c r="L33" s="193">
        <v>331.16899999999998</v>
      </c>
      <c r="M33" s="193">
        <v>257.47300000000001</v>
      </c>
      <c r="N33" s="193">
        <v>196.43600000000001</v>
      </c>
      <c r="O33" s="193">
        <v>-22.937999999999999</v>
      </c>
      <c r="P33" s="193">
        <v>184.15299999999999</v>
      </c>
      <c r="Q33" s="193">
        <v>-55.649000000000001</v>
      </c>
      <c r="R33" s="193">
        <v>128.50399999999999</v>
      </c>
    </row>
    <row r="34" spans="2:18">
      <c r="B34" s="443" t="s">
        <v>240</v>
      </c>
      <c r="C34" s="194">
        <v>551.84400000000005</v>
      </c>
      <c r="D34" s="194">
        <v>2562.0830000000001</v>
      </c>
      <c r="E34" s="193">
        <v>3113.9270000000001</v>
      </c>
      <c r="F34" s="193">
        <v>482.47699999999998</v>
      </c>
      <c r="G34" s="193">
        <v>805.16800000000001</v>
      </c>
      <c r="H34" s="193">
        <v>1826.2819999999999</v>
      </c>
      <c r="I34" s="193">
        <v>3113.9270000000001</v>
      </c>
      <c r="J34" s="193">
        <v>1382.941</v>
      </c>
      <c r="K34" s="193">
        <v>-676.173</v>
      </c>
      <c r="L34" s="193">
        <v>706.76800000000003</v>
      </c>
      <c r="M34" s="193">
        <v>561.49400000000003</v>
      </c>
      <c r="N34" s="193">
        <v>433.36799999999999</v>
      </c>
      <c r="O34" s="193">
        <v>-30.553000000000001</v>
      </c>
      <c r="P34" s="193">
        <v>413.48</v>
      </c>
      <c r="Q34" s="193">
        <v>-125.187</v>
      </c>
      <c r="R34" s="193">
        <v>288.29300000000001</v>
      </c>
    </row>
    <row r="39" spans="2:18">
      <c r="B39" s="224"/>
      <c r="C39" s="542" t="s">
        <v>396</v>
      </c>
      <c r="D39" s="543"/>
      <c r="E39" s="543"/>
      <c r="F39" s="543"/>
      <c r="G39" s="543"/>
      <c r="H39" s="543"/>
      <c r="I39" s="543"/>
      <c r="J39" s="543"/>
      <c r="K39" s="543"/>
      <c r="L39" s="543"/>
      <c r="M39" s="543"/>
      <c r="N39" s="543"/>
      <c r="O39" s="543"/>
      <c r="P39" s="543"/>
      <c r="Q39" s="543"/>
      <c r="R39" s="544"/>
    </row>
    <row r="40" spans="2:18" ht="33.75">
      <c r="B40" s="189"/>
      <c r="C40" s="436" t="s">
        <v>63</v>
      </c>
      <c r="D40" s="436" t="s">
        <v>241</v>
      </c>
      <c r="E40" s="436" t="s">
        <v>64</v>
      </c>
      <c r="F40" s="436" t="s">
        <v>65</v>
      </c>
      <c r="G40" s="436" t="s">
        <v>66</v>
      </c>
      <c r="H40" s="436" t="s">
        <v>242</v>
      </c>
      <c r="I40" s="437" t="s">
        <v>196</v>
      </c>
      <c r="J40" s="437" t="s">
        <v>117</v>
      </c>
      <c r="K40" s="437" t="s">
        <v>243</v>
      </c>
      <c r="L40" s="437" t="s">
        <v>125</v>
      </c>
      <c r="M40" s="437" t="s">
        <v>33</v>
      </c>
      <c r="N40" s="437" t="s">
        <v>244</v>
      </c>
      <c r="O40" s="437" t="s">
        <v>245</v>
      </c>
      <c r="P40" s="437" t="s">
        <v>246</v>
      </c>
      <c r="Q40" s="437" t="s">
        <v>115</v>
      </c>
      <c r="R40" s="437" t="s">
        <v>116</v>
      </c>
    </row>
    <row r="41" spans="2:18">
      <c r="B41" s="189"/>
      <c r="C41" s="190" t="s">
        <v>449</v>
      </c>
      <c r="D41" s="190" t="s">
        <v>449</v>
      </c>
      <c r="E41" s="190" t="s">
        <v>449</v>
      </c>
      <c r="F41" s="190" t="s">
        <v>449</v>
      </c>
      <c r="G41" s="190" t="s">
        <v>449</v>
      </c>
      <c r="H41" s="190" t="s">
        <v>449</v>
      </c>
      <c r="I41" s="190" t="s">
        <v>449</v>
      </c>
      <c r="J41" s="190" t="s">
        <v>449</v>
      </c>
      <c r="K41" s="190" t="s">
        <v>449</v>
      </c>
      <c r="L41" s="190" t="s">
        <v>449</v>
      </c>
      <c r="M41" s="190" t="s">
        <v>449</v>
      </c>
      <c r="N41" s="190" t="s">
        <v>449</v>
      </c>
      <c r="O41" s="190" t="s">
        <v>449</v>
      </c>
      <c r="P41" s="190" t="s">
        <v>449</v>
      </c>
      <c r="Q41" s="190" t="s">
        <v>449</v>
      </c>
      <c r="R41" s="190" t="s">
        <v>449</v>
      </c>
    </row>
    <row r="42" spans="2:18">
      <c r="B42" s="191"/>
      <c r="C42" s="192"/>
      <c r="D42" s="192"/>
      <c r="E42" s="192"/>
      <c r="F42" s="192"/>
      <c r="G42" s="192"/>
      <c r="H42" s="192"/>
      <c r="I42" s="192"/>
      <c r="J42" s="192"/>
      <c r="K42" s="192"/>
      <c r="L42" s="192"/>
      <c r="M42" s="192"/>
      <c r="N42" s="192"/>
      <c r="O42" s="192"/>
      <c r="P42" s="192"/>
      <c r="Q42" s="192"/>
      <c r="R42" s="192"/>
    </row>
    <row r="43" spans="2:18">
      <c r="B43" s="444" t="s">
        <v>219</v>
      </c>
      <c r="C43" s="194">
        <v>6.657</v>
      </c>
      <c r="D43" s="194">
        <v>139.50800000000001</v>
      </c>
      <c r="E43" s="193">
        <v>146.16499999999999</v>
      </c>
      <c r="F43" s="193">
        <v>0.77600000000000002</v>
      </c>
      <c r="G43" s="193">
        <v>0</v>
      </c>
      <c r="H43" s="193">
        <v>145.38900000000001</v>
      </c>
      <c r="I43" s="193">
        <v>146.16499999999999</v>
      </c>
      <c r="J43" s="193">
        <v>0</v>
      </c>
      <c r="K43" s="193">
        <v>0</v>
      </c>
      <c r="L43" s="193">
        <v>0</v>
      </c>
      <c r="M43" s="193">
        <v>-0.61799999999999999</v>
      </c>
      <c r="N43" s="193">
        <v>-0.61799999999999999</v>
      </c>
      <c r="O43" s="193">
        <v>2.8119999999999998</v>
      </c>
      <c r="P43" s="193">
        <v>3.657</v>
      </c>
      <c r="Q43" s="193">
        <v>-0.66900000000000004</v>
      </c>
      <c r="R43" s="193">
        <v>2.988</v>
      </c>
    </row>
    <row r="44" spans="2:18">
      <c r="B44" s="445" t="s">
        <v>220</v>
      </c>
      <c r="C44" s="194">
        <v>132.613</v>
      </c>
      <c r="D44" s="194">
        <v>267.952</v>
      </c>
      <c r="E44" s="193">
        <v>400.565</v>
      </c>
      <c r="F44" s="193">
        <v>136.446</v>
      </c>
      <c r="G44" s="193">
        <v>99.308999999999997</v>
      </c>
      <c r="H44" s="193">
        <v>164.81</v>
      </c>
      <c r="I44" s="193">
        <v>400.565</v>
      </c>
      <c r="J44" s="193">
        <v>162.89400000000001</v>
      </c>
      <c r="K44" s="193">
        <v>-15.271000000000001</v>
      </c>
      <c r="L44" s="193">
        <v>147.62299999999999</v>
      </c>
      <c r="M44" s="193">
        <v>103.43</v>
      </c>
      <c r="N44" s="193">
        <v>89.234999999999999</v>
      </c>
      <c r="O44" s="193">
        <v>19.25</v>
      </c>
      <c r="P44" s="193">
        <v>108.96299999999999</v>
      </c>
      <c r="Q44" s="193">
        <v>-17.344999999999999</v>
      </c>
      <c r="R44" s="193">
        <v>91.617999999999995</v>
      </c>
    </row>
    <row r="45" spans="2:18">
      <c r="B45" s="445" t="s">
        <v>221</v>
      </c>
      <c r="C45" s="194">
        <v>95.054000000000002</v>
      </c>
      <c r="D45" s="194">
        <v>370.64499999999998</v>
      </c>
      <c r="E45" s="193">
        <v>465.69900000000001</v>
      </c>
      <c r="F45" s="193">
        <v>82.599000000000004</v>
      </c>
      <c r="G45" s="193">
        <v>85.399000000000001</v>
      </c>
      <c r="H45" s="193">
        <v>297.70100000000002</v>
      </c>
      <c r="I45" s="193">
        <v>465.69900000000001</v>
      </c>
      <c r="J45" s="193">
        <v>67.134</v>
      </c>
      <c r="K45" s="193">
        <v>-4.6749999999999998</v>
      </c>
      <c r="L45" s="193">
        <v>62.459000000000003</v>
      </c>
      <c r="M45" s="193">
        <v>53.087000000000003</v>
      </c>
      <c r="N45" s="193">
        <v>32.994</v>
      </c>
      <c r="O45" s="193">
        <v>106.96899999999999</v>
      </c>
      <c r="P45" s="193">
        <v>141.61699999999999</v>
      </c>
      <c r="Q45" s="193">
        <v>-51.466000000000001</v>
      </c>
      <c r="R45" s="193">
        <v>90.150999999999996</v>
      </c>
    </row>
    <row r="46" spans="2:18">
      <c r="B46" s="445" t="s">
        <v>222</v>
      </c>
      <c r="C46" s="194">
        <v>312.12799999999999</v>
      </c>
      <c r="D46" s="194">
        <v>1381.972</v>
      </c>
      <c r="E46" s="193">
        <v>1694.1</v>
      </c>
      <c r="F46" s="193">
        <v>710.70699999999999</v>
      </c>
      <c r="G46" s="193">
        <v>347.65300000000002</v>
      </c>
      <c r="H46" s="193">
        <v>635.74</v>
      </c>
      <c r="I46" s="193">
        <v>1694.1</v>
      </c>
      <c r="J46" s="193">
        <v>1189.95</v>
      </c>
      <c r="K46" s="193">
        <v>-729.22299999999996</v>
      </c>
      <c r="L46" s="193">
        <v>460.72699999999998</v>
      </c>
      <c r="M46" s="193">
        <v>179.203</v>
      </c>
      <c r="N46" s="193">
        <v>77.989999999999995</v>
      </c>
      <c r="O46" s="193">
        <v>127.247</v>
      </c>
      <c r="P46" s="193">
        <v>205.078</v>
      </c>
      <c r="Q46" s="193">
        <v>-101.101</v>
      </c>
      <c r="R46" s="193">
        <v>103.977</v>
      </c>
    </row>
    <row r="47" spans="2:18">
      <c r="B47" s="445" t="s">
        <v>223</v>
      </c>
      <c r="C47" s="194">
        <v>14.55</v>
      </c>
      <c r="D47" s="194">
        <v>1.008</v>
      </c>
      <c r="E47" s="193">
        <v>15.558</v>
      </c>
      <c r="F47" s="193">
        <v>13.94</v>
      </c>
      <c r="G47" s="193">
        <v>0</v>
      </c>
      <c r="H47" s="193">
        <v>1.6180000000000001</v>
      </c>
      <c r="I47" s="193">
        <v>15.558</v>
      </c>
      <c r="J47" s="193">
        <v>4.7380000000000004</v>
      </c>
      <c r="K47" s="193">
        <v>-0.30499999999999999</v>
      </c>
      <c r="L47" s="193">
        <v>4.4329999999999998</v>
      </c>
      <c r="M47" s="193">
        <v>1.357</v>
      </c>
      <c r="N47" s="193">
        <v>1.083</v>
      </c>
      <c r="O47" s="193">
        <v>-2.456</v>
      </c>
      <c r="P47" s="193">
        <v>-1.37</v>
      </c>
      <c r="Q47" s="193">
        <v>-0.40799999999999997</v>
      </c>
      <c r="R47" s="193">
        <v>-1.778</v>
      </c>
    </row>
    <row r="48" spans="2:18">
      <c r="B48" s="445" t="s">
        <v>401</v>
      </c>
      <c r="C48" s="194">
        <v>55.920999999999999</v>
      </c>
      <c r="D48" s="194">
        <v>263.65899999999999</v>
      </c>
      <c r="E48" s="193">
        <v>319.58</v>
      </c>
      <c r="F48" s="193">
        <v>63.756</v>
      </c>
      <c r="G48" s="193">
        <v>55.24</v>
      </c>
      <c r="H48" s="193">
        <v>200.584</v>
      </c>
      <c r="I48" s="193">
        <v>319.58</v>
      </c>
      <c r="J48" s="193">
        <v>94.769000000000005</v>
      </c>
      <c r="K48" s="193">
        <v>-20.986000000000001</v>
      </c>
      <c r="L48" s="193">
        <v>73.783000000000001</v>
      </c>
      <c r="M48" s="193">
        <v>58.725000000000001</v>
      </c>
      <c r="N48" s="193">
        <v>33.999000000000002</v>
      </c>
      <c r="O48" s="193">
        <v>35.743000000000002</v>
      </c>
      <c r="P48" s="193">
        <v>69.849999999999994</v>
      </c>
      <c r="Q48" s="193">
        <v>-29.79</v>
      </c>
      <c r="R48" s="193">
        <v>40.06</v>
      </c>
    </row>
    <row r="49" spans="2:18">
      <c r="B49" s="445" t="s">
        <v>224</v>
      </c>
      <c r="C49" s="194">
        <v>263.34500000000003</v>
      </c>
      <c r="D49" s="194">
        <v>916.274</v>
      </c>
      <c r="E49" s="193">
        <v>1179.6189999999999</v>
      </c>
      <c r="F49" s="193">
        <v>221.53399999999999</v>
      </c>
      <c r="G49" s="193">
        <v>182.16900000000001</v>
      </c>
      <c r="H49" s="193">
        <v>775.91600000000005</v>
      </c>
      <c r="I49" s="193">
        <v>1179.6189999999999</v>
      </c>
      <c r="J49" s="193">
        <v>229.458</v>
      </c>
      <c r="K49" s="193">
        <v>-19.945</v>
      </c>
      <c r="L49" s="193">
        <v>209.51300000000001</v>
      </c>
      <c r="M49" s="193">
        <v>155.46700000000001</v>
      </c>
      <c r="N49" s="193">
        <v>121.179</v>
      </c>
      <c r="O49" s="193">
        <v>140.459</v>
      </c>
      <c r="P49" s="193">
        <v>307.88299999999998</v>
      </c>
      <c r="Q49" s="193">
        <v>-72.221000000000004</v>
      </c>
      <c r="R49" s="193">
        <v>235.66200000000001</v>
      </c>
    </row>
    <row r="50" spans="2:18">
      <c r="B50" s="445" t="s">
        <v>225</v>
      </c>
      <c r="C50" s="194">
        <v>1681.4739999999999</v>
      </c>
      <c r="D50" s="194">
        <v>3892.1120000000001</v>
      </c>
      <c r="E50" s="193">
        <v>5573.5860000000002</v>
      </c>
      <c r="F50" s="193">
        <v>2720.6410000000001</v>
      </c>
      <c r="G50" s="193">
        <v>225.31200000000001</v>
      </c>
      <c r="H50" s="193">
        <v>2627.6329999999998</v>
      </c>
      <c r="I50" s="193">
        <v>5573.5860000000002</v>
      </c>
      <c r="J50" s="193">
        <v>0.17399999999999999</v>
      </c>
      <c r="K50" s="193">
        <v>-9.6000000000000002E-2</v>
      </c>
      <c r="L50" s="193">
        <v>7.8E-2</v>
      </c>
      <c r="M50" s="193">
        <v>-46.334000000000003</v>
      </c>
      <c r="N50" s="193">
        <v>-46.374000000000002</v>
      </c>
      <c r="O50" s="193">
        <v>-119.9</v>
      </c>
      <c r="P50" s="193">
        <v>-106.575</v>
      </c>
      <c r="Q50" s="193">
        <v>44.863999999999997</v>
      </c>
      <c r="R50" s="193">
        <v>-61.710999999999999</v>
      </c>
    </row>
    <row r="51" spans="2:18">
      <c r="B51" s="445" t="s">
        <v>226</v>
      </c>
      <c r="C51" s="194">
        <v>140.483</v>
      </c>
      <c r="D51" s="194">
        <v>189.91200000000001</v>
      </c>
      <c r="E51" s="193">
        <v>330.39499999999998</v>
      </c>
      <c r="F51" s="193">
        <v>123.85</v>
      </c>
      <c r="G51" s="193">
        <v>60.96</v>
      </c>
      <c r="H51" s="193">
        <v>145.58500000000001</v>
      </c>
      <c r="I51" s="193">
        <v>330.39499999999998</v>
      </c>
      <c r="J51" s="193">
        <v>211.536</v>
      </c>
      <c r="K51" s="193">
        <v>-207.47499999999999</v>
      </c>
      <c r="L51" s="193">
        <v>4.0609999999999999</v>
      </c>
      <c r="M51" s="193">
        <v>-6.8520000000000003</v>
      </c>
      <c r="N51" s="193">
        <v>-16.483000000000001</v>
      </c>
      <c r="O51" s="193">
        <v>-5.8570000000000002</v>
      </c>
      <c r="P51" s="193">
        <v>-22.34</v>
      </c>
      <c r="Q51" s="193">
        <v>7.3090000000000002</v>
      </c>
      <c r="R51" s="193">
        <v>-15.031000000000001</v>
      </c>
    </row>
    <row r="52" spans="2:18">
      <c r="B52" s="445" t="s">
        <v>227</v>
      </c>
      <c r="C52" s="194">
        <v>301.315</v>
      </c>
      <c r="D52" s="194">
        <v>103.97499999999999</v>
      </c>
      <c r="E52" s="193">
        <v>405.29</v>
      </c>
      <c r="F52" s="193">
        <v>244.41800000000001</v>
      </c>
      <c r="G52" s="193">
        <v>3.0750000000000002</v>
      </c>
      <c r="H52" s="193">
        <v>157.797</v>
      </c>
      <c r="I52" s="193">
        <v>405.29</v>
      </c>
      <c r="J52" s="193">
        <v>540.34400000000005</v>
      </c>
      <c r="K52" s="193">
        <v>-417.50599999999997</v>
      </c>
      <c r="L52" s="193">
        <v>122.83799999999999</v>
      </c>
      <c r="M52" s="193">
        <v>109.04900000000001</v>
      </c>
      <c r="N52" s="193">
        <v>102.351</v>
      </c>
      <c r="O52" s="193">
        <v>7.9589999999999996</v>
      </c>
      <c r="P52" s="193">
        <v>110.31100000000001</v>
      </c>
      <c r="Q52" s="193">
        <v>-37.719000000000001</v>
      </c>
      <c r="R52" s="193">
        <v>72.591999999999999</v>
      </c>
    </row>
    <row r="53" spans="2:18">
      <c r="B53" s="445" t="s">
        <v>402</v>
      </c>
      <c r="C53" s="194">
        <v>94.17</v>
      </c>
      <c r="D53" s="194">
        <v>355.666</v>
      </c>
      <c r="E53" s="193">
        <v>449.83600000000001</v>
      </c>
      <c r="F53" s="193">
        <v>274.01499999999999</v>
      </c>
      <c r="G53" s="193">
        <v>0</v>
      </c>
      <c r="H53" s="193">
        <v>175.821</v>
      </c>
      <c r="I53" s="193">
        <v>449.83600000000001</v>
      </c>
      <c r="J53" s="193">
        <v>81.938999999999993</v>
      </c>
      <c r="K53" s="193">
        <v>-10.644</v>
      </c>
      <c r="L53" s="193">
        <v>71.295000000000002</v>
      </c>
      <c r="M53" s="193">
        <v>68.653999999999996</v>
      </c>
      <c r="N53" s="193">
        <v>68.653000000000006</v>
      </c>
      <c r="O53" s="193">
        <v>-15.031000000000001</v>
      </c>
      <c r="P53" s="193">
        <v>53.622</v>
      </c>
      <c r="Q53" s="193">
        <v>-18.731999999999999</v>
      </c>
      <c r="R53" s="193">
        <v>34.89</v>
      </c>
    </row>
    <row r="54" spans="2:18">
      <c r="B54" s="445" t="s">
        <v>228</v>
      </c>
      <c r="C54" s="194">
        <v>120.89700000000001</v>
      </c>
      <c r="D54" s="194">
        <v>183.601</v>
      </c>
      <c r="E54" s="193">
        <v>304.49799999999999</v>
      </c>
      <c r="F54" s="193">
        <v>9.4030000000000005</v>
      </c>
      <c r="G54" s="193">
        <v>18.423999999999999</v>
      </c>
      <c r="H54" s="193">
        <v>276.67099999999999</v>
      </c>
      <c r="I54" s="193">
        <v>304.49799999999999</v>
      </c>
      <c r="J54" s="193">
        <v>82.608000000000004</v>
      </c>
      <c r="K54" s="193">
        <v>-1.6259999999999999</v>
      </c>
      <c r="L54" s="193">
        <v>80.981999999999999</v>
      </c>
      <c r="M54" s="193">
        <v>72.831000000000003</v>
      </c>
      <c r="N54" s="193">
        <v>56.219000000000001</v>
      </c>
      <c r="O54" s="193">
        <v>31.686</v>
      </c>
      <c r="P54" s="193">
        <v>87.905000000000001</v>
      </c>
      <c r="Q54" s="193">
        <v>-29.728999999999999</v>
      </c>
      <c r="R54" s="193">
        <v>58.176000000000002</v>
      </c>
    </row>
    <row r="55" spans="2:18">
      <c r="B55" s="445" t="s">
        <v>229</v>
      </c>
      <c r="C55" s="194">
        <v>9.0969999999999995</v>
      </c>
      <c r="D55" s="194">
        <v>2.1960000000000002</v>
      </c>
      <c r="E55" s="193">
        <v>11.292999999999999</v>
      </c>
      <c r="F55" s="193">
        <v>50.94</v>
      </c>
      <c r="G55" s="193">
        <v>2.4929999999999999</v>
      </c>
      <c r="H55" s="193">
        <v>-42.14</v>
      </c>
      <c r="I55" s="193">
        <v>11.292999999999999</v>
      </c>
      <c r="J55" s="193">
        <v>1.1930000000000001</v>
      </c>
      <c r="K55" s="193">
        <v>0</v>
      </c>
      <c r="L55" s="193">
        <v>1.1930000000000001</v>
      </c>
      <c r="M55" s="193">
        <v>0.71599999999999997</v>
      </c>
      <c r="N55" s="193">
        <v>-0.65</v>
      </c>
      <c r="O55" s="193">
        <v>-21.535</v>
      </c>
      <c r="P55" s="193">
        <v>-22.184999999999999</v>
      </c>
      <c r="Q55" s="193">
        <v>4.3999999999999997E-2</v>
      </c>
      <c r="R55" s="193">
        <v>-22.140999999999998</v>
      </c>
    </row>
    <row r="56" spans="2:18">
      <c r="B56" s="445" t="s">
        <v>230</v>
      </c>
      <c r="C56" s="194">
        <v>6.9119999999999999</v>
      </c>
      <c r="D56" s="194">
        <v>5.7549999999999999</v>
      </c>
      <c r="E56" s="193">
        <v>12.667</v>
      </c>
      <c r="F56" s="193">
        <v>50.78</v>
      </c>
      <c r="G56" s="193">
        <v>5.431</v>
      </c>
      <c r="H56" s="193">
        <v>-43.543999999999997</v>
      </c>
      <c r="I56" s="193">
        <v>12.667</v>
      </c>
      <c r="J56" s="193">
        <v>1.1399999999999999</v>
      </c>
      <c r="K56" s="193">
        <v>0</v>
      </c>
      <c r="L56" s="193">
        <v>1.1399999999999999</v>
      </c>
      <c r="M56" s="193">
        <v>0.59099999999999997</v>
      </c>
      <c r="N56" s="193">
        <v>-0.98599999999999999</v>
      </c>
      <c r="O56" s="193">
        <v>-21.518999999999998</v>
      </c>
      <c r="P56" s="193">
        <v>-22.506</v>
      </c>
      <c r="Q56" s="193">
        <v>-0.17599999999999999</v>
      </c>
      <c r="R56" s="193">
        <v>-22.681999999999999</v>
      </c>
    </row>
    <row r="57" spans="2:18">
      <c r="B57" s="445" t="s">
        <v>211</v>
      </c>
      <c r="C57" s="194">
        <v>538.21600000000001</v>
      </c>
      <c r="D57" s="194">
        <v>1209.9949999999999</v>
      </c>
      <c r="E57" s="193">
        <v>1748.211</v>
      </c>
      <c r="F57" s="193">
        <v>517.76099999999997</v>
      </c>
      <c r="G57" s="193">
        <v>440.495</v>
      </c>
      <c r="H57" s="193">
        <v>789.95500000000004</v>
      </c>
      <c r="I57" s="193">
        <v>1748.211</v>
      </c>
      <c r="J57" s="193">
        <v>1410.6020000000001</v>
      </c>
      <c r="K57" s="193">
        <v>-1037.0150000000001</v>
      </c>
      <c r="L57" s="193">
        <v>373.58699999999999</v>
      </c>
      <c r="M57" s="193">
        <v>213.75399999999999</v>
      </c>
      <c r="N57" s="193">
        <v>140.035</v>
      </c>
      <c r="O57" s="193">
        <v>-17.507000000000001</v>
      </c>
      <c r="P57" s="193">
        <v>122.52800000000001</v>
      </c>
      <c r="Q57" s="193">
        <v>-22.091999999999999</v>
      </c>
      <c r="R57" s="193">
        <v>100.43600000000001</v>
      </c>
    </row>
    <row r="58" spans="2:18">
      <c r="B58" s="445" t="s">
        <v>231</v>
      </c>
      <c r="C58" s="194">
        <v>611.45000000000005</v>
      </c>
      <c r="D58" s="194">
        <v>1964.7539999999999</v>
      </c>
      <c r="E58" s="193">
        <v>2576.2040000000002</v>
      </c>
      <c r="F58" s="193">
        <v>865.34900000000005</v>
      </c>
      <c r="G58" s="193">
        <v>781.21100000000001</v>
      </c>
      <c r="H58" s="193">
        <v>929.64400000000001</v>
      </c>
      <c r="I58" s="193">
        <v>2576.2040000000002</v>
      </c>
      <c r="J58" s="193">
        <v>1510.6759999999999</v>
      </c>
      <c r="K58" s="193">
        <v>-1026.864</v>
      </c>
      <c r="L58" s="193">
        <v>483.81200000000001</v>
      </c>
      <c r="M58" s="193">
        <v>294.17700000000002</v>
      </c>
      <c r="N58" s="193">
        <v>172.577</v>
      </c>
      <c r="O58" s="193">
        <v>-96.634</v>
      </c>
      <c r="P58" s="193">
        <v>75.942999999999998</v>
      </c>
      <c r="Q58" s="193">
        <v>-27.646000000000001</v>
      </c>
      <c r="R58" s="193">
        <v>48.296999999999997</v>
      </c>
    </row>
    <row r="59" spans="2:18">
      <c r="B59" s="445" t="s">
        <v>258</v>
      </c>
      <c r="C59" s="194">
        <v>694.88499999999999</v>
      </c>
      <c r="D59" s="194">
        <v>2478.86</v>
      </c>
      <c r="E59" s="193">
        <v>3173.7449999999999</v>
      </c>
      <c r="F59" s="193">
        <v>613.69200000000001</v>
      </c>
      <c r="G59" s="193">
        <v>1154.3</v>
      </c>
      <c r="H59" s="193">
        <v>1405.7529999999999</v>
      </c>
      <c r="I59" s="193">
        <v>3173.7449999999999</v>
      </c>
      <c r="J59" s="193">
        <v>1541.9380000000001</v>
      </c>
      <c r="K59" s="193">
        <v>-1106.1510000000001</v>
      </c>
      <c r="L59" s="193">
        <v>435.78699999999998</v>
      </c>
      <c r="M59" s="193">
        <v>254.48099999999999</v>
      </c>
      <c r="N59" s="193">
        <v>157.911</v>
      </c>
      <c r="O59" s="193">
        <v>-51.253</v>
      </c>
      <c r="P59" s="193">
        <v>107.044</v>
      </c>
      <c r="Q59" s="193">
        <v>318.30700000000002</v>
      </c>
      <c r="R59" s="193">
        <v>425.351</v>
      </c>
    </row>
    <row r="60" spans="2:18">
      <c r="B60" s="445" t="s">
        <v>259</v>
      </c>
      <c r="C60" s="194">
        <v>14.153</v>
      </c>
      <c r="D60" s="194">
        <v>9.18</v>
      </c>
      <c r="E60" s="193">
        <v>23.332999999999998</v>
      </c>
      <c r="F60" s="193">
        <v>5.5119999999999996</v>
      </c>
      <c r="G60" s="193">
        <v>4.2000000000000003E-2</v>
      </c>
      <c r="H60" s="193">
        <v>17.779</v>
      </c>
      <c r="I60" s="193">
        <v>23.332999999999998</v>
      </c>
      <c r="J60" s="193">
        <v>17.882000000000001</v>
      </c>
      <c r="K60" s="193">
        <v>-8.1359999999999992</v>
      </c>
      <c r="L60" s="193">
        <v>9.7460000000000004</v>
      </c>
      <c r="M60" s="193">
        <v>-0.55900000000000005</v>
      </c>
      <c r="N60" s="193">
        <v>-1.4119999999999999</v>
      </c>
      <c r="O60" s="193">
        <v>-0.16900000000000001</v>
      </c>
      <c r="P60" s="193">
        <v>-1.581</v>
      </c>
      <c r="Q60" s="193">
        <v>0.39400000000000002</v>
      </c>
      <c r="R60" s="193">
        <v>-1.1870000000000001</v>
      </c>
    </row>
    <row r="61" spans="2:18">
      <c r="B61" s="445" t="s">
        <v>400</v>
      </c>
      <c r="C61" s="194">
        <v>1535.4939999999999</v>
      </c>
      <c r="D61" s="194">
        <v>4426.8980000000001</v>
      </c>
      <c r="E61" s="193">
        <v>5962.3919999999998</v>
      </c>
      <c r="F61" s="193">
        <v>1438.355</v>
      </c>
      <c r="G61" s="193">
        <v>2871.1579999999999</v>
      </c>
      <c r="H61" s="193">
        <v>1652.8789999999999</v>
      </c>
      <c r="I61" s="193">
        <v>5962.3919999999998</v>
      </c>
      <c r="J61" s="193">
        <v>2459.201</v>
      </c>
      <c r="K61" s="193">
        <v>-1914.222</v>
      </c>
      <c r="L61" s="193">
        <v>544.97900000000004</v>
      </c>
      <c r="M61" s="193">
        <v>243.78899999999999</v>
      </c>
      <c r="N61" s="193">
        <v>137.73599999999999</v>
      </c>
      <c r="O61" s="193">
        <v>-98.509</v>
      </c>
      <c r="P61" s="193">
        <v>39.226999999999997</v>
      </c>
      <c r="Q61" s="193">
        <v>-17.209</v>
      </c>
      <c r="R61" s="193">
        <v>22.018000000000001</v>
      </c>
    </row>
    <row r="62" spans="2:18">
      <c r="B62" s="445" t="s">
        <v>232</v>
      </c>
      <c r="C62" s="194">
        <v>4112.1130000000003</v>
      </c>
      <c r="D62" s="194">
        <v>11587.157999999999</v>
      </c>
      <c r="E62" s="193">
        <v>15699.271000000001</v>
      </c>
      <c r="F62" s="193">
        <v>6524.5020000000004</v>
      </c>
      <c r="G62" s="193">
        <v>5555.6949999999997</v>
      </c>
      <c r="H62" s="193">
        <v>3619.0740000000001</v>
      </c>
      <c r="I62" s="193">
        <v>15699.271000000001</v>
      </c>
      <c r="J62" s="193">
        <v>7492.0919999999996</v>
      </c>
      <c r="K62" s="193">
        <v>-5366.6930000000002</v>
      </c>
      <c r="L62" s="193">
        <v>2125.3989999999999</v>
      </c>
      <c r="M62" s="193">
        <v>1201.2860000000001</v>
      </c>
      <c r="N62" s="193">
        <v>766.56500000000005</v>
      </c>
      <c r="O62" s="193">
        <v>-435.46699999999998</v>
      </c>
      <c r="P62" s="193">
        <v>331.48399999999998</v>
      </c>
      <c r="Q62" s="193">
        <v>217.61500000000001</v>
      </c>
      <c r="R62" s="193">
        <v>549.09900000000005</v>
      </c>
    </row>
    <row r="63" spans="2:18">
      <c r="B63" s="445" t="s">
        <v>233</v>
      </c>
      <c r="C63" s="194">
        <v>336.791</v>
      </c>
      <c r="D63" s="194">
        <v>2511.3649999999998</v>
      </c>
      <c r="E63" s="193">
        <v>2848.1559999999999</v>
      </c>
      <c r="F63" s="193">
        <v>510.84399999999999</v>
      </c>
      <c r="G63" s="193">
        <v>1032.1010000000001</v>
      </c>
      <c r="H63" s="193">
        <v>1305.211</v>
      </c>
      <c r="I63" s="193">
        <v>2848.1559999999999</v>
      </c>
      <c r="J63" s="193">
        <v>1259.471</v>
      </c>
      <c r="K63" s="193">
        <v>-478.26400000000001</v>
      </c>
      <c r="L63" s="193">
        <v>781.20699999999999</v>
      </c>
      <c r="M63" s="193">
        <v>707.149</v>
      </c>
      <c r="N63" s="193">
        <v>633.07500000000005</v>
      </c>
      <c r="O63" s="193">
        <v>-101.98099999999999</v>
      </c>
      <c r="P63" s="193">
        <v>531.11800000000005</v>
      </c>
      <c r="Q63" s="193">
        <v>-185.554</v>
      </c>
      <c r="R63" s="193">
        <v>345.56400000000002</v>
      </c>
    </row>
    <row r="64" spans="2:18">
      <c r="B64" s="445" t="s">
        <v>234</v>
      </c>
      <c r="C64" s="194">
        <v>414.71100000000001</v>
      </c>
      <c r="D64" s="194">
        <v>1686.7829999999999</v>
      </c>
      <c r="E64" s="193">
        <v>2101.4940000000001</v>
      </c>
      <c r="F64" s="193">
        <v>650.76</v>
      </c>
      <c r="G64" s="193">
        <v>598.45500000000004</v>
      </c>
      <c r="H64" s="193">
        <v>852.279</v>
      </c>
      <c r="I64" s="193">
        <v>2101.4940000000001</v>
      </c>
      <c r="J64" s="193">
        <v>1713.8009999999999</v>
      </c>
      <c r="K64" s="193">
        <v>-1032.452</v>
      </c>
      <c r="L64" s="193">
        <v>681.34900000000005</v>
      </c>
      <c r="M64" s="193">
        <v>522.96900000000005</v>
      </c>
      <c r="N64" s="193">
        <v>389.00200000000001</v>
      </c>
      <c r="O64" s="193">
        <v>-57.795000000000002</v>
      </c>
      <c r="P64" s="193">
        <v>331.37200000000001</v>
      </c>
      <c r="Q64" s="193">
        <v>-125.242</v>
      </c>
      <c r="R64" s="193">
        <v>206.13</v>
      </c>
    </row>
    <row r="65" spans="2:18">
      <c r="B65" s="445" t="s">
        <v>235</v>
      </c>
      <c r="C65" s="194">
        <v>36.807000000000002</v>
      </c>
      <c r="D65" s="194">
        <v>1376.1030000000001</v>
      </c>
      <c r="E65" s="193">
        <v>1412.91</v>
      </c>
      <c r="F65" s="193">
        <v>69.295000000000002</v>
      </c>
      <c r="G65" s="193">
        <v>10.46</v>
      </c>
      <c r="H65" s="193">
        <v>1333.155</v>
      </c>
      <c r="I65" s="193">
        <v>1412.91</v>
      </c>
      <c r="J65" s="193">
        <v>0</v>
      </c>
      <c r="K65" s="193">
        <v>0</v>
      </c>
      <c r="L65" s="193">
        <v>0</v>
      </c>
      <c r="M65" s="193">
        <v>0.33700000000000002</v>
      </c>
      <c r="N65" s="193">
        <v>0.33700000000000002</v>
      </c>
      <c r="O65" s="193">
        <v>-4.8520000000000003</v>
      </c>
      <c r="P65" s="193">
        <v>185.51900000000001</v>
      </c>
      <c r="Q65" s="193">
        <v>0</v>
      </c>
      <c r="R65" s="193">
        <v>185.51900000000001</v>
      </c>
    </row>
    <row r="66" spans="2:18">
      <c r="B66" s="445" t="s">
        <v>236</v>
      </c>
      <c r="C66" s="194">
        <v>333.46800000000002</v>
      </c>
      <c r="D66" s="194">
        <v>914.28700000000003</v>
      </c>
      <c r="E66" s="193">
        <v>1247.7550000000001</v>
      </c>
      <c r="F66" s="193">
        <v>169.57900000000001</v>
      </c>
      <c r="G66" s="193">
        <v>234.38300000000001</v>
      </c>
      <c r="H66" s="193">
        <v>843.79300000000001</v>
      </c>
      <c r="I66" s="193">
        <v>1247.7550000000001</v>
      </c>
      <c r="J66" s="193">
        <v>653.27599999999995</v>
      </c>
      <c r="K66" s="193">
        <v>-336.61500000000001</v>
      </c>
      <c r="L66" s="193">
        <v>316.661</v>
      </c>
      <c r="M66" s="193">
        <v>257.625</v>
      </c>
      <c r="N66" s="193">
        <v>209.49</v>
      </c>
      <c r="O66" s="193">
        <v>13.324999999999999</v>
      </c>
      <c r="P66" s="193">
        <v>263.97500000000002</v>
      </c>
      <c r="Q66" s="193">
        <v>-69.105000000000004</v>
      </c>
      <c r="R66" s="193">
        <v>194.87</v>
      </c>
    </row>
    <row r="67" spans="2:18">
      <c r="B67" s="195" t="s">
        <v>237</v>
      </c>
      <c r="C67" s="194">
        <v>5.798</v>
      </c>
      <c r="D67" s="194">
        <v>137.059</v>
      </c>
      <c r="E67" s="193">
        <v>142.857</v>
      </c>
      <c r="F67" s="193">
        <v>7.9459999999999997</v>
      </c>
      <c r="G67" s="193">
        <v>25.562000000000001</v>
      </c>
      <c r="H67" s="193">
        <v>109.349</v>
      </c>
      <c r="I67" s="193">
        <v>142.857</v>
      </c>
      <c r="J67" s="193">
        <v>54.433999999999997</v>
      </c>
      <c r="K67" s="193">
        <v>-15.468999999999999</v>
      </c>
      <c r="L67" s="193">
        <v>38.965000000000003</v>
      </c>
      <c r="M67" s="193">
        <v>33.909999999999997</v>
      </c>
      <c r="N67" s="193">
        <v>29.643000000000001</v>
      </c>
      <c r="O67" s="193">
        <v>-0.255</v>
      </c>
      <c r="P67" s="193">
        <v>29.388000000000002</v>
      </c>
      <c r="Q67" s="193">
        <v>-8.5619999999999994</v>
      </c>
      <c r="R67" s="193">
        <v>20.826000000000001</v>
      </c>
    </row>
    <row r="68" spans="2:18">
      <c r="B68" s="195" t="s">
        <v>238</v>
      </c>
      <c r="C68" s="194">
        <v>85.08</v>
      </c>
      <c r="D68" s="194">
        <v>175.196</v>
      </c>
      <c r="E68" s="193">
        <v>260.27600000000001</v>
      </c>
      <c r="F68" s="193">
        <v>51.045999999999999</v>
      </c>
      <c r="G68" s="193">
        <v>68.376999999999995</v>
      </c>
      <c r="H68" s="193">
        <v>140.85300000000001</v>
      </c>
      <c r="I68" s="193">
        <v>260.27600000000001</v>
      </c>
      <c r="J68" s="193">
        <v>89.394999999999996</v>
      </c>
      <c r="K68" s="193">
        <v>-37.265999999999998</v>
      </c>
      <c r="L68" s="193">
        <v>52.128999999999998</v>
      </c>
      <c r="M68" s="193">
        <v>42.112000000000002</v>
      </c>
      <c r="N68" s="193">
        <v>30.027999999999999</v>
      </c>
      <c r="O68" s="193">
        <v>-4.3680000000000003</v>
      </c>
      <c r="P68" s="193">
        <v>25.684999999999999</v>
      </c>
      <c r="Q68" s="193">
        <v>-8.0030000000000001</v>
      </c>
      <c r="R68" s="193">
        <v>17.681999999999999</v>
      </c>
    </row>
    <row r="69" spans="2:18">
      <c r="B69" s="195" t="s">
        <v>239</v>
      </c>
      <c r="C69" s="194">
        <v>112.28700000000001</v>
      </c>
      <c r="D69" s="194">
        <v>1210.4290000000001</v>
      </c>
      <c r="E69" s="193">
        <v>1322.7159999999999</v>
      </c>
      <c r="F69" s="193">
        <v>268.88299999999998</v>
      </c>
      <c r="G69" s="193">
        <v>431.85599999999999</v>
      </c>
      <c r="H69" s="193">
        <v>621.97699999999998</v>
      </c>
      <c r="I69" s="193">
        <v>1322.7159999999999</v>
      </c>
      <c r="J69" s="193">
        <v>912.95</v>
      </c>
      <c r="K69" s="193">
        <v>-610.70100000000002</v>
      </c>
      <c r="L69" s="193">
        <v>302.24900000000002</v>
      </c>
      <c r="M69" s="193">
        <v>232.137</v>
      </c>
      <c r="N69" s="193">
        <v>175.84800000000001</v>
      </c>
      <c r="O69" s="193">
        <v>-22.15</v>
      </c>
      <c r="P69" s="193">
        <v>153.69300000000001</v>
      </c>
      <c r="Q69" s="193">
        <v>-49.024000000000001</v>
      </c>
      <c r="R69" s="193">
        <v>104.669</v>
      </c>
    </row>
    <row r="70" spans="2:18">
      <c r="B70" s="195" t="s">
        <v>240</v>
      </c>
      <c r="C70" s="194">
        <v>488.82400000000001</v>
      </c>
      <c r="D70" s="194">
        <v>2401.6849999999999</v>
      </c>
      <c r="E70" s="193">
        <v>2890.509</v>
      </c>
      <c r="F70" s="193">
        <v>490.06799999999998</v>
      </c>
      <c r="G70" s="193">
        <v>770.02099999999996</v>
      </c>
      <c r="H70" s="193">
        <v>1630.42</v>
      </c>
      <c r="I70" s="193">
        <v>2890.509</v>
      </c>
      <c r="J70" s="193">
        <v>1505.635</v>
      </c>
      <c r="K70" s="193">
        <v>-798.33</v>
      </c>
      <c r="L70" s="193">
        <v>707.30499999999995</v>
      </c>
      <c r="M70" s="193">
        <v>564.02</v>
      </c>
      <c r="N70" s="193">
        <v>443.24599999999998</v>
      </c>
      <c r="O70" s="193">
        <v>-18.582999999999998</v>
      </c>
      <c r="P70" s="193">
        <v>451.68099999999998</v>
      </c>
      <c r="Q70" s="193">
        <v>-134.059</v>
      </c>
      <c r="R70" s="193">
        <v>317.62200000000001</v>
      </c>
    </row>
  </sheetData>
  <mergeCells count="3">
    <mergeCell ref="B1:R1"/>
    <mergeCell ref="C3:R3"/>
    <mergeCell ref="C39:R39"/>
  </mergeCells>
  <pageMargins left="0.7" right="0.7" top="0.75" bottom="0.75" header="0.3" footer="0.3"/>
  <customProperties>
    <customPr name="_pios_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S203"/>
  <sheetViews>
    <sheetView zoomScale="84" zoomScaleNormal="84" workbookViewId="0"/>
  </sheetViews>
  <sheetFormatPr baseColWidth="10" defaultRowHeight="12.75"/>
  <cols>
    <col min="1" max="1" width="12.140625" customWidth="1"/>
    <col min="2" max="2" width="69.85546875" customWidth="1"/>
    <col min="3" max="3" width="13.140625" bestFit="1" customWidth="1"/>
    <col min="4" max="4" width="16.42578125" customWidth="1"/>
    <col min="5" max="5" width="17.7109375" customWidth="1"/>
    <col min="6" max="6" width="13.7109375" customWidth="1"/>
    <col min="7" max="7" width="19.7109375" customWidth="1"/>
    <col min="8" max="8" width="18.85546875" customWidth="1"/>
    <col min="9" max="9" width="15.28515625" customWidth="1"/>
    <col min="10" max="10" width="17.7109375" customWidth="1"/>
    <col min="11" max="11" width="20.5703125" customWidth="1"/>
    <col min="12" max="12" width="20.28515625" customWidth="1"/>
    <col min="13" max="13" width="19.140625" customWidth="1"/>
    <col min="14" max="14" width="14.5703125" customWidth="1"/>
    <col min="15" max="15" width="18" customWidth="1"/>
    <col min="16" max="16" width="18.5703125" customWidth="1"/>
    <col min="17" max="175" width="11.42578125" style="323"/>
  </cols>
  <sheetData>
    <row r="1" spans="1:175" s="323" customFormat="1"/>
    <row r="2" spans="1:175">
      <c r="A2" s="552" t="s">
        <v>93</v>
      </c>
      <c r="B2" s="553"/>
      <c r="C2" s="557" t="s">
        <v>372</v>
      </c>
      <c r="D2" s="558"/>
      <c r="E2" s="557" t="s">
        <v>10</v>
      </c>
      <c r="F2" s="558"/>
      <c r="G2" s="557" t="s">
        <v>54</v>
      </c>
      <c r="H2" s="558"/>
      <c r="I2" s="557" t="s">
        <v>14</v>
      </c>
      <c r="J2" s="558"/>
      <c r="K2" s="557" t="s">
        <v>55</v>
      </c>
      <c r="L2" s="558"/>
      <c r="M2" s="557" t="s">
        <v>374</v>
      </c>
      <c r="N2" s="558"/>
      <c r="O2" s="557" t="s">
        <v>20</v>
      </c>
      <c r="P2" s="558"/>
    </row>
    <row r="3" spans="1:175">
      <c r="A3" s="559" t="s">
        <v>345</v>
      </c>
      <c r="B3" s="560"/>
      <c r="C3" s="341" t="s">
        <v>426</v>
      </c>
      <c r="D3" s="342" t="s">
        <v>396</v>
      </c>
      <c r="E3" s="341" t="str">
        <f>C3</f>
        <v>12/31/2019</v>
      </c>
      <c r="F3" s="342" t="s">
        <v>396</v>
      </c>
      <c r="G3" s="341" t="str">
        <f>C3</f>
        <v>12/31/2019</v>
      </c>
      <c r="H3" s="342" t="s">
        <v>396</v>
      </c>
      <c r="I3" s="341" t="str">
        <f>C3</f>
        <v>12/31/2019</v>
      </c>
      <c r="J3" s="342" t="s">
        <v>396</v>
      </c>
      <c r="K3" s="341" t="str">
        <f>E3</f>
        <v>12/31/2019</v>
      </c>
      <c r="L3" s="342" t="s">
        <v>396</v>
      </c>
      <c r="M3" s="341" t="str">
        <f>I3</f>
        <v>12/31/2019</v>
      </c>
      <c r="N3" s="342" t="s">
        <v>396</v>
      </c>
      <c r="O3" s="341" t="str">
        <f>K3</f>
        <v>12/31/2019</v>
      </c>
      <c r="P3" s="342" t="s">
        <v>396</v>
      </c>
    </row>
    <row r="4" spans="1:175">
      <c r="A4" s="561"/>
      <c r="B4" s="562"/>
      <c r="C4" s="343" t="s">
        <v>449</v>
      </c>
      <c r="D4" s="344" t="s">
        <v>449</v>
      </c>
      <c r="E4" s="343" t="s">
        <v>449</v>
      </c>
      <c r="F4" s="344" t="s">
        <v>449</v>
      </c>
      <c r="G4" s="343" t="s">
        <v>449</v>
      </c>
      <c r="H4" s="344" t="s">
        <v>449</v>
      </c>
      <c r="I4" s="343" t="s">
        <v>449</v>
      </c>
      <c r="J4" s="344" t="s">
        <v>449</v>
      </c>
      <c r="K4" s="343" t="s">
        <v>449</v>
      </c>
      <c r="L4" s="344" t="s">
        <v>449</v>
      </c>
      <c r="M4" s="343" t="s">
        <v>449</v>
      </c>
      <c r="N4" s="344" t="s">
        <v>449</v>
      </c>
      <c r="O4" s="343" t="s">
        <v>449</v>
      </c>
      <c r="P4" s="344" t="s">
        <v>449</v>
      </c>
    </row>
    <row r="5" spans="1:175" s="454" customFormat="1">
      <c r="A5" s="336" t="s">
        <v>346</v>
      </c>
      <c r="B5" s="469"/>
      <c r="C5" s="349">
        <v>709.46199999999999</v>
      </c>
      <c r="D5" s="350">
        <v>526.41</v>
      </c>
      <c r="E5" s="349">
        <v>626.43899999999996</v>
      </c>
      <c r="F5" s="350">
        <v>644.91600000000005</v>
      </c>
      <c r="G5" s="349">
        <v>4304.0360000000001</v>
      </c>
      <c r="H5" s="350">
        <v>4198.4620000000004</v>
      </c>
      <c r="I5" s="349">
        <v>560.01700000000005</v>
      </c>
      <c r="J5" s="350">
        <v>710.10500000000002</v>
      </c>
      <c r="K5" s="349">
        <v>551.84299999999996</v>
      </c>
      <c r="L5" s="350">
        <v>488.82499999999999</v>
      </c>
      <c r="M5" s="349">
        <v>-170.54300000000001</v>
      </c>
      <c r="N5" s="350">
        <v>-184.732</v>
      </c>
      <c r="O5" s="349">
        <v>6581.2539999999999</v>
      </c>
      <c r="P5" s="352">
        <v>6383.9859999999999</v>
      </c>
      <c r="Q5" s="451"/>
      <c r="R5" s="451"/>
      <c r="S5" s="451"/>
      <c r="T5" s="451"/>
      <c r="U5" s="451"/>
      <c r="V5" s="451"/>
      <c r="W5" s="451"/>
      <c r="X5" s="451"/>
      <c r="Y5" s="451"/>
      <c r="Z5" s="451"/>
      <c r="AA5" s="451"/>
      <c r="AB5" s="451"/>
      <c r="AC5" s="451"/>
      <c r="AD5" s="451"/>
      <c r="AE5" s="451"/>
      <c r="AF5" s="451"/>
      <c r="AG5" s="451"/>
      <c r="AH5" s="451"/>
      <c r="AI5" s="451"/>
      <c r="AJ5" s="451"/>
      <c r="AK5" s="451"/>
      <c r="AL5" s="451"/>
      <c r="AM5" s="451"/>
      <c r="AN5" s="451"/>
      <c r="AO5" s="451"/>
      <c r="AP5" s="451"/>
      <c r="AQ5" s="451"/>
      <c r="AR5" s="451"/>
      <c r="AS5" s="451"/>
      <c r="AT5" s="451"/>
      <c r="AU5" s="451"/>
      <c r="AV5" s="451"/>
      <c r="AW5" s="451"/>
      <c r="AX5" s="451"/>
      <c r="AY5" s="451"/>
      <c r="AZ5" s="451"/>
      <c r="BA5" s="451"/>
      <c r="BB5" s="451"/>
      <c r="BC5" s="451"/>
      <c r="BD5" s="451"/>
      <c r="BE5" s="451"/>
      <c r="BF5" s="451"/>
      <c r="BG5" s="451"/>
      <c r="BH5" s="451"/>
      <c r="BI5" s="451"/>
      <c r="BJ5" s="451"/>
      <c r="BK5" s="451"/>
      <c r="BL5" s="451"/>
      <c r="BM5" s="451"/>
      <c r="BN5" s="451"/>
      <c r="BO5" s="451"/>
      <c r="BP5" s="451"/>
      <c r="BQ5" s="451"/>
      <c r="BR5" s="451"/>
      <c r="BS5" s="451"/>
      <c r="BT5" s="451"/>
      <c r="BU5" s="451"/>
      <c r="BV5" s="451"/>
      <c r="BW5" s="451"/>
      <c r="BX5" s="451"/>
      <c r="BY5" s="451"/>
      <c r="BZ5" s="451"/>
      <c r="CA5" s="451"/>
      <c r="CB5" s="451"/>
      <c r="CC5" s="451"/>
      <c r="CD5" s="451"/>
      <c r="CE5" s="451"/>
      <c r="CF5" s="451"/>
      <c r="CG5" s="451"/>
      <c r="CH5" s="451"/>
      <c r="CI5" s="451"/>
      <c r="CJ5" s="451"/>
      <c r="CK5" s="451"/>
      <c r="CL5" s="451"/>
      <c r="CM5" s="451"/>
      <c r="CN5" s="451"/>
      <c r="CO5" s="451"/>
      <c r="CP5" s="451"/>
      <c r="CQ5" s="451"/>
      <c r="CR5" s="451"/>
      <c r="CS5" s="451"/>
      <c r="CT5" s="451"/>
      <c r="CU5" s="451"/>
      <c r="CV5" s="451"/>
      <c r="CW5" s="451"/>
      <c r="CX5" s="451"/>
      <c r="CY5" s="451"/>
      <c r="CZ5" s="451"/>
      <c r="DA5" s="451"/>
      <c r="DB5" s="451"/>
      <c r="DC5" s="451"/>
      <c r="DD5" s="451"/>
      <c r="DE5" s="451"/>
      <c r="DF5" s="451"/>
      <c r="DG5" s="451"/>
      <c r="DH5" s="451"/>
      <c r="DI5" s="451"/>
      <c r="DJ5" s="451"/>
      <c r="DK5" s="451"/>
      <c r="DL5" s="451"/>
      <c r="DM5" s="451"/>
      <c r="DN5" s="451"/>
      <c r="DO5" s="451"/>
      <c r="DP5" s="451"/>
      <c r="DQ5" s="451"/>
      <c r="DR5" s="451"/>
      <c r="DS5" s="451"/>
      <c r="DT5" s="451"/>
      <c r="DU5" s="451"/>
      <c r="DV5" s="451"/>
      <c r="DW5" s="451"/>
      <c r="DX5" s="451"/>
      <c r="DY5" s="451"/>
      <c r="DZ5" s="451"/>
      <c r="EA5" s="451"/>
      <c r="EB5" s="451"/>
      <c r="EC5" s="451"/>
      <c r="ED5" s="451"/>
      <c r="EE5" s="451"/>
      <c r="EF5" s="451"/>
      <c r="EG5" s="451"/>
      <c r="EH5" s="451"/>
      <c r="EI5" s="451"/>
      <c r="EJ5" s="451"/>
      <c r="EK5" s="451"/>
      <c r="EL5" s="451"/>
      <c r="EM5" s="451"/>
      <c r="EN5" s="451"/>
      <c r="EO5" s="451"/>
      <c r="EP5" s="451"/>
      <c r="EQ5" s="451"/>
      <c r="ER5" s="451"/>
      <c r="ES5" s="451"/>
      <c r="ET5" s="451"/>
      <c r="EU5" s="451"/>
      <c r="EV5" s="451"/>
      <c r="EW5" s="451"/>
      <c r="EX5" s="451"/>
      <c r="EY5" s="451"/>
      <c r="EZ5" s="451"/>
      <c r="FA5" s="451"/>
      <c r="FB5" s="451"/>
      <c r="FC5" s="451"/>
      <c r="FD5" s="451"/>
      <c r="FE5" s="451"/>
      <c r="FF5" s="451"/>
      <c r="FG5" s="451"/>
      <c r="FH5" s="451"/>
      <c r="FI5" s="451"/>
      <c r="FJ5" s="451"/>
      <c r="FK5" s="451"/>
      <c r="FL5" s="451"/>
      <c r="FM5" s="451"/>
      <c r="FN5" s="451"/>
      <c r="FO5" s="451"/>
      <c r="FP5" s="451"/>
      <c r="FQ5" s="451"/>
      <c r="FR5" s="451"/>
      <c r="FS5" s="451"/>
    </row>
    <row r="6" spans="1:175">
      <c r="A6" s="335"/>
      <c r="B6" s="325" t="s">
        <v>281</v>
      </c>
      <c r="C6" s="345">
        <v>634.221</v>
      </c>
      <c r="D6" s="348">
        <v>441.04500000000002</v>
      </c>
      <c r="E6" s="345">
        <v>130.85599999999999</v>
      </c>
      <c r="F6" s="348">
        <v>182.82900000000001</v>
      </c>
      <c r="G6" s="345">
        <v>699.524</v>
      </c>
      <c r="H6" s="348">
        <v>633.69200000000001</v>
      </c>
      <c r="I6" s="345">
        <v>186.762</v>
      </c>
      <c r="J6" s="348">
        <v>394.48399999999998</v>
      </c>
      <c r="K6" s="345">
        <v>287.63400000000001</v>
      </c>
      <c r="L6" s="348">
        <v>252.23500000000001</v>
      </c>
      <c r="M6" s="345">
        <v>0</v>
      </c>
      <c r="N6" s="348">
        <v>0</v>
      </c>
      <c r="O6" s="349">
        <v>1938.9970000000001</v>
      </c>
      <c r="P6" s="352">
        <v>1904.2850000000001</v>
      </c>
    </row>
    <row r="7" spans="1:175">
      <c r="A7" s="335"/>
      <c r="B7" s="325" t="s">
        <v>282</v>
      </c>
      <c r="C7" s="345">
        <v>1.637</v>
      </c>
      <c r="D7" s="348">
        <v>7.4669999999999996</v>
      </c>
      <c r="E7" s="345">
        <v>0</v>
      </c>
      <c r="F7" s="348">
        <v>0</v>
      </c>
      <c r="G7" s="345">
        <v>115.002</v>
      </c>
      <c r="H7" s="348">
        <v>178.49199999999999</v>
      </c>
      <c r="I7" s="345">
        <v>3.512</v>
      </c>
      <c r="J7" s="348">
        <v>24.434000000000001</v>
      </c>
      <c r="K7" s="345">
        <v>0.23200000000000001</v>
      </c>
      <c r="L7" s="348">
        <v>0</v>
      </c>
      <c r="M7" s="345">
        <v>0</v>
      </c>
      <c r="N7" s="348">
        <v>0</v>
      </c>
      <c r="O7" s="349">
        <v>120.383</v>
      </c>
      <c r="P7" s="352">
        <v>210.393</v>
      </c>
    </row>
    <row r="8" spans="1:175">
      <c r="A8" s="335"/>
      <c r="B8" s="325" t="s">
        <v>283</v>
      </c>
      <c r="C8" s="345">
        <v>3.8109999999999999</v>
      </c>
      <c r="D8" s="348">
        <v>5.5439999999999996</v>
      </c>
      <c r="E8" s="345">
        <v>47.707999999999998</v>
      </c>
      <c r="F8" s="348">
        <v>26.228000000000002</v>
      </c>
      <c r="G8" s="345">
        <v>376.85700000000003</v>
      </c>
      <c r="H8" s="348">
        <v>220.71899999999999</v>
      </c>
      <c r="I8" s="345">
        <v>12.941000000000001</v>
      </c>
      <c r="J8" s="348">
        <v>8.85</v>
      </c>
      <c r="K8" s="345">
        <v>44.844999999999999</v>
      </c>
      <c r="L8" s="348">
        <v>46.390999999999998</v>
      </c>
      <c r="M8" s="345">
        <v>0</v>
      </c>
      <c r="N8" s="348">
        <v>0</v>
      </c>
      <c r="O8" s="349">
        <v>486.16199999999998</v>
      </c>
      <c r="P8" s="352">
        <v>307.73200000000003</v>
      </c>
    </row>
    <row r="9" spans="1:175">
      <c r="A9" s="335"/>
      <c r="B9" s="325" t="s">
        <v>284</v>
      </c>
      <c r="C9" s="345">
        <v>0.83899999999999997</v>
      </c>
      <c r="D9" s="348">
        <v>0.95599999999999996</v>
      </c>
      <c r="E9" s="345">
        <v>386.31700000000001</v>
      </c>
      <c r="F9" s="348">
        <v>389.56299999999999</v>
      </c>
      <c r="G9" s="345">
        <v>2691.5859999999998</v>
      </c>
      <c r="H9" s="348">
        <v>2801.4070000000002</v>
      </c>
      <c r="I9" s="345">
        <v>260.13200000000001</v>
      </c>
      <c r="J9" s="348">
        <v>217.98699999999999</v>
      </c>
      <c r="K9" s="345">
        <v>164.63</v>
      </c>
      <c r="L9" s="348">
        <v>140.65299999999999</v>
      </c>
      <c r="M9" s="345">
        <v>0.95299999999999996</v>
      </c>
      <c r="N9" s="348">
        <v>0.45600000000000002</v>
      </c>
      <c r="O9" s="349">
        <v>3504.4569999999999</v>
      </c>
      <c r="P9" s="352">
        <v>3551.0219999999999</v>
      </c>
    </row>
    <row r="10" spans="1:175">
      <c r="A10" s="335"/>
      <c r="B10" s="325" t="s">
        <v>285</v>
      </c>
      <c r="C10" s="345">
        <v>59.808</v>
      </c>
      <c r="D10" s="348">
        <v>71.183999999999997</v>
      </c>
      <c r="E10" s="345">
        <v>12.368</v>
      </c>
      <c r="F10" s="348">
        <v>16.513000000000002</v>
      </c>
      <c r="G10" s="345">
        <v>109.39400000000001</v>
      </c>
      <c r="H10" s="348">
        <v>106.693</v>
      </c>
      <c r="I10" s="345">
        <v>2.0720000000000001</v>
      </c>
      <c r="J10" s="348">
        <v>1.403</v>
      </c>
      <c r="K10" s="345">
        <v>4.2229999999999999</v>
      </c>
      <c r="L10" s="348">
        <v>3.7320000000000002</v>
      </c>
      <c r="M10" s="345">
        <v>-171.49600000000001</v>
      </c>
      <c r="N10" s="348">
        <v>-185.18799999999999</v>
      </c>
      <c r="O10" s="349">
        <v>16.369</v>
      </c>
      <c r="P10" s="352">
        <v>14.337</v>
      </c>
    </row>
    <row r="11" spans="1:175">
      <c r="A11" s="335"/>
      <c r="B11" s="325" t="s">
        <v>286</v>
      </c>
      <c r="C11" s="345">
        <v>0</v>
      </c>
      <c r="D11" s="348">
        <v>0</v>
      </c>
      <c r="E11" s="345">
        <v>31.074999999999999</v>
      </c>
      <c r="F11" s="348">
        <v>29.623000000000001</v>
      </c>
      <c r="G11" s="345">
        <v>236.48500000000001</v>
      </c>
      <c r="H11" s="348">
        <v>209.125</v>
      </c>
      <c r="I11" s="345">
        <v>83.152000000000001</v>
      </c>
      <c r="J11" s="348">
        <v>57.118000000000002</v>
      </c>
      <c r="K11" s="345">
        <v>45.527000000000001</v>
      </c>
      <c r="L11" s="348">
        <v>43.531999999999996</v>
      </c>
      <c r="M11" s="345">
        <v>0</v>
      </c>
      <c r="N11" s="348">
        <v>0</v>
      </c>
      <c r="O11" s="349">
        <v>396.23899999999998</v>
      </c>
      <c r="P11" s="352">
        <v>339.39800000000002</v>
      </c>
    </row>
    <row r="12" spans="1:175">
      <c r="A12" s="335"/>
      <c r="B12" s="325" t="s">
        <v>287</v>
      </c>
      <c r="C12" s="345">
        <v>9.1460000000000008</v>
      </c>
      <c r="D12" s="348">
        <v>0.214</v>
      </c>
      <c r="E12" s="345">
        <v>18.114999999999998</v>
      </c>
      <c r="F12" s="348">
        <v>9.5000000000000005E-5</v>
      </c>
      <c r="G12" s="345">
        <v>75.188000000000002</v>
      </c>
      <c r="H12" s="348">
        <v>48.334000000000003</v>
      </c>
      <c r="I12" s="345">
        <v>0.12</v>
      </c>
      <c r="J12" s="348">
        <v>4.0000000000000001E-3</v>
      </c>
      <c r="K12" s="345">
        <v>4.7519999999999998</v>
      </c>
      <c r="L12" s="348">
        <v>2.282</v>
      </c>
      <c r="M12" s="345">
        <v>0</v>
      </c>
      <c r="N12" s="348">
        <v>0</v>
      </c>
      <c r="O12" s="349">
        <v>107.321</v>
      </c>
      <c r="P12" s="352">
        <v>50.994</v>
      </c>
    </row>
    <row r="13" spans="1:175">
      <c r="A13" s="326"/>
      <c r="B13" s="326"/>
      <c r="C13" s="326"/>
      <c r="D13" s="326"/>
      <c r="E13" s="326"/>
      <c r="F13" s="326"/>
      <c r="G13" s="326"/>
      <c r="H13" s="326"/>
      <c r="I13" s="326"/>
      <c r="J13" s="326"/>
      <c r="K13" s="326"/>
      <c r="L13" s="326"/>
      <c r="M13" s="326"/>
      <c r="N13" s="326"/>
      <c r="O13" s="326"/>
      <c r="P13" s="326"/>
      <c r="Q13" s="326"/>
      <c r="R13" s="326"/>
      <c r="S13" s="326"/>
      <c r="T13" s="326"/>
      <c r="U13" s="326"/>
      <c r="V13" s="326"/>
      <c r="W13" s="326"/>
      <c r="X13" s="326"/>
      <c r="Y13" s="326"/>
    </row>
    <row r="14" spans="1:175">
      <c r="A14" s="335"/>
      <c r="B14" s="325" t="s">
        <v>288</v>
      </c>
      <c r="C14" s="345">
        <v>0</v>
      </c>
      <c r="D14" s="348">
        <v>0</v>
      </c>
      <c r="E14" s="345">
        <v>0</v>
      </c>
      <c r="F14" s="348">
        <v>0</v>
      </c>
      <c r="G14" s="345">
        <v>0</v>
      </c>
      <c r="H14" s="348">
        <v>0</v>
      </c>
      <c r="I14" s="345">
        <v>11.326000000000001</v>
      </c>
      <c r="J14" s="348">
        <v>5.8250000000000002</v>
      </c>
      <c r="K14" s="345">
        <v>0</v>
      </c>
      <c r="L14" s="348">
        <v>0</v>
      </c>
      <c r="M14" s="345">
        <v>0</v>
      </c>
      <c r="N14" s="348">
        <v>0</v>
      </c>
      <c r="O14" s="349">
        <v>11.326000000000001</v>
      </c>
      <c r="P14" s="352">
        <v>5.8250000000000002</v>
      </c>
    </row>
    <row r="15" spans="1:175">
      <c r="A15" s="326"/>
      <c r="B15" s="326"/>
      <c r="C15" s="326"/>
      <c r="D15" s="326"/>
      <c r="E15" s="326"/>
      <c r="F15" s="326"/>
      <c r="G15" s="326"/>
      <c r="H15" s="326"/>
      <c r="I15" s="326"/>
      <c r="J15" s="326"/>
      <c r="K15" s="326"/>
      <c r="L15" s="326"/>
      <c r="M15" s="326"/>
      <c r="N15" s="326"/>
      <c r="O15" s="326"/>
      <c r="P15" s="326"/>
    </row>
    <row r="16" spans="1:175" s="454" customFormat="1">
      <c r="A16" s="336" t="s">
        <v>347</v>
      </c>
      <c r="B16" s="469"/>
      <c r="C16" s="349">
        <v>10105.798000000001</v>
      </c>
      <c r="D16" s="350">
        <v>7491.7150000000001</v>
      </c>
      <c r="E16" s="349">
        <v>2622.7170000000001</v>
      </c>
      <c r="F16" s="350">
        <v>2585.6869999999999</v>
      </c>
      <c r="G16" s="349">
        <v>13482.703</v>
      </c>
      <c r="H16" s="350">
        <v>11585.460999999999</v>
      </c>
      <c r="I16" s="349">
        <v>4371.2439999999997</v>
      </c>
      <c r="J16" s="350">
        <v>4200.8419999999996</v>
      </c>
      <c r="K16" s="349">
        <v>2561.433</v>
      </c>
      <c r="L16" s="350">
        <v>3828.62</v>
      </c>
      <c r="M16" s="349">
        <v>-9948.7649999999994</v>
      </c>
      <c r="N16" s="350">
        <v>-8679.9549999999999</v>
      </c>
      <c r="O16" s="349">
        <v>23195.13</v>
      </c>
      <c r="P16" s="352">
        <v>21012.37</v>
      </c>
      <c r="Q16" s="451"/>
      <c r="R16" s="451"/>
      <c r="S16" s="451"/>
      <c r="T16" s="451"/>
      <c r="U16" s="451"/>
      <c r="V16" s="451"/>
      <c r="W16" s="451"/>
      <c r="X16" s="451"/>
      <c r="Y16" s="451"/>
      <c r="Z16" s="451"/>
      <c r="AA16" s="451"/>
      <c r="AB16" s="451"/>
      <c r="AC16" s="451"/>
      <c r="AD16" s="451"/>
      <c r="AE16" s="451"/>
      <c r="AF16" s="451"/>
      <c r="AG16" s="451"/>
      <c r="AH16" s="451"/>
      <c r="AI16" s="451"/>
      <c r="AJ16" s="451"/>
      <c r="AK16" s="451"/>
      <c r="AL16" s="451"/>
      <c r="AM16" s="451"/>
      <c r="AN16" s="451"/>
      <c r="AO16" s="451"/>
      <c r="AP16" s="451"/>
      <c r="AQ16" s="451"/>
      <c r="AR16" s="451"/>
      <c r="AS16" s="451"/>
      <c r="AT16" s="451"/>
      <c r="AU16" s="451"/>
      <c r="AV16" s="451"/>
      <c r="AW16" s="451"/>
      <c r="AX16" s="451"/>
      <c r="AY16" s="451"/>
      <c r="AZ16" s="451"/>
      <c r="BA16" s="451"/>
      <c r="BB16" s="451"/>
      <c r="BC16" s="451"/>
      <c r="BD16" s="451"/>
      <c r="BE16" s="451"/>
      <c r="BF16" s="451"/>
      <c r="BG16" s="451"/>
      <c r="BH16" s="451"/>
      <c r="BI16" s="451"/>
      <c r="BJ16" s="451"/>
      <c r="BK16" s="451"/>
      <c r="BL16" s="451"/>
      <c r="BM16" s="451"/>
      <c r="BN16" s="451"/>
      <c r="BO16" s="451"/>
      <c r="BP16" s="451"/>
      <c r="BQ16" s="451"/>
      <c r="BR16" s="451"/>
      <c r="BS16" s="451"/>
      <c r="BT16" s="451"/>
      <c r="BU16" s="451"/>
      <c r="BV16" s="451"/>
      <c r="BW16" s="451"/>
      <c r="BX16" s="451"/>
      <c r="BY16" s="451"/>
      <c r="BZ16" s="451"/>
      <c r="CA16" s="451"/>
      <c r="CB16" s="451"/>
      <c r="CC16" s="451"/>
      <c r="CD16" s="451"/>
      <c r="CE16" s="451"/>
      <c r="CF16" s="451"/>
      <c r="CG16" s="451"/>
      <c r="CH16" s="451"/>
      <c r="CI16" s="451"/>
      <c r="CJ16" s="451"/>
      <c r="CK16" s="451"/>
      <c r="CL16" s="451"/>
      <c r="CM16" s="451"/>
      <c r="CN16" s="451"/>
      <c r="CO16" s="451"/>
      <c r="CP16" s="451"/>
      <c r="CQ16" s="451"/>
      <c r="CR16" s="451"/>
      <c r="CS16" s="451"/>
      <c r="CT16" s="451"/>
      <c r="CU16" s="451"/>
      <c r="CV16" s="451"/>
      <c r="CW16" s="451"/>
      <c r="CX16" s="451"/>
      <c r="CY16" s="451"/>
      <c r="CZ16" s="451"/>
      <c r="DA16" s="451"/>
      <c r="DB16" s="451"/>
      <c r="DC16" s="451"/>
      <c r="DD16" s="451"/>
      <c r="DE16" s="451"/>
      <c r="DF16" s="451"/>
      <c r="DG16" s="451"/>
      <c r="DH16" s="451"/>
      <c r="DI16" s="451"/>
      <c r="DJ16" s="451"/>
      <c r="DK16" s="451"/>
      <c r="DL16" s="451"/>
      <c r="DM16" s="451"/>
      <c r="DN16" s="451"/>
      <c r="DO16" s="451"/>
      <c r="DP16" s="451"/>
      <c r="DQ16" s="451"/>
      <c r="DR16" s="451"/>
      <c r="DS16" s="451"/>
      <c r="DT16" s="451"/>
      <c r="DU16" s="451"/>
      <c r="DV16" s="451"/>
      <c r="DW16" s="451"/>
      <c r="DX16" s="451"/>
      <c r="DY16" s="451"/>
      <c r="DZ16" s="451"/>
      <c r="EA16" s="451"/>
      <c r="EB16" s="451"/>
      <c r="EC16" s="451"/>
      <c r="ED16" s="451"/>
      <c r="EE16" s="451"/>
      <c r="EF16" s="451"/>
      <c r="EG16" s="451"/>
      <c r="EH16" s="451"/>
      <c r="EI16" s="451"/>
      <c r="EJ16" s="451"/>
      <c r="EK16" s="451"/>
      <c r="EL16" s="451"/>
      <c r="EM16" s="451"/>
      <c r="EN16" s="451"/>
      <c r="EO16" s="451"/>
      <c r="EP16" s="451"/>
      <c r="EQ16" s="451"/>
      <c r="ER16" s="451"/>
      <c r="ES16" s="451"/>
      <c r="ET16" s="451"/>
      <c r="EU16" s="451"/>
      <c r="EV16" s="451"/>
      <c r="EW16" s="451"/>
      <c r="EX16" s="451"/>
      <c r="EY16" s="451"/>
      <c r="EZ16" s="451"/>
      <c r="FA16" s="451"/>
      <c r="FB16" s="451"/>
      <c r="FC16" s="451"/>
      <c r="FD16" s="451"/>
      <c r="FE16" s="451"/>
      <c r="FF16" s="451"/>
      <c r="FG16" s="451"/>
      <c r="FH16" s="451"/>
      <c r="FI16" s="451"/>
      <c r="FJ16" s="451"/>
      <c r="FK16" s="451"/>
      <c r="FL16" s="451"/>
      <c r="FM16" s="451"/>
      <c r="FN16" s="451"/>
      <c r="FO16" s="451"/>
      <c r="FP16" s="451"/>
      <c r="FQ16" s="451"/>
      <c r="FR16" s="451"/>
      <c r="FS16" s="451"/>
    </row>
    <row r="17" spans="1:175">
      <c r="A17" s="335"/>
      <c r="B17" s="325" t="s">
        <v>289</v>
      </c>
      <c r="C17" s="345">
        <v>0</v>
      </c>
      <c r="D17" s="348">
        <v>0</v>
      </c>
      <c r="E17" s="345">
        <v>3.2090000000000001</v>
      </c>
      <c r="F17" s="348">
        <v>1.4E-2</v>
      </c>
      <c r="G17" s="345">
        <v>3046.431</v>
      </c>
      <c r="H17" s="348">
        <v>2795.8629999999998</v>
      </c>
      <c r="I17" s="345">
        <v>0.17100000000000001</v>
      </c>
      <c r="J17" s="348">
        <v>0.59799999999999998</v>
      </c>
      <c r="K17" s="345">
        <v>0</v>
      </c>
      <c r="L17" s="348">
        <v>0</v>
      </c>
      <c r="M17" s="345">
        <v>0</v>
      </c>
      <c r="N17" s="348">
        <v>0</v>
      </c>
      <c r="O17" s="349">
        <v>3049.8110000000001</v>
      </c>
      <c r="P17" s="352">
        <v>2796.4749999999999</v>
      </c>
    </row>
    <row r="18" spans="1:175">
      <c r="A18" s="335"/>
      <c r="B18" s="325" t="s">
        <v>290</v>
      </c>
      <c r="C18" s="345">
        <v>3.125</v>
      </c>
      <c r="D18" s="348">
        <v>3.4140000000000001</v>
      </c>
      <c r="E18" s="345">
        <v>3.3540000000000001</v>
      </c>
      <c r="F18" s="348">
        <v>0.92700000000000005</v>
      </c>
      <c r="G18" s="345">
        <v>2690.6390000000001</v>
      </c>
      <c r="H18" s="348">
        <v>1127.643</v>
      </c>
      <c r="I18" s="345">
        <v>21.844000000000001</v>
      </c>
      <c r="J18" s="348">
        <v>8.7530000000000001</v>
      </c>
      <c r="K18" s="345">
        <v>16.760000000000002</v>
      </c>
      <c r="L18" s="348">
        <v>0</v>
      </c>
      <c r="M18" s="345">
        <v>0.16800000000000001</v>
      </c>
      <c r="N18" s="348">
        <v>-2.9000000000000001E-2</v>
      </c>
      <c r="O18" s="349">
        <v>2735.89</v>
      </c>
      <c r="P18" s="352">
        <v>1140.7080000000001</v>
      </c>
    </row>
    <row r="19" spans="1:175">
      <c r="A19" s="335"/>
      <c r="B19" s="325" t="s">
        <v>291</v>
      </c>
      <c r="C19" s="345">
        <v>0.126</v>
      </c>
      <c r="D19" s="348">
        <v>5.8000000000000003E-2</v>
      </c>
      <c r="E19" s="345">
        <v>308.73</v>
      </c>
      <c r="F19" s="348">
        <v>409.28500000000003</v>
      </c>
      <c r="G19" s="345">
        <v>236.55500000000001</v>
      </c>
      <c r="H19" s="348">
        <v>457.16199999999998</v>
      </c>
      <c r="I19" s="345">
        <v>42.545999999999999</v>
      </c>
      <c r="J19" s="348">
        <v>40.003</v>
      </c>
      <c r="K19" s="345">
        <v>0</v>
      </c>
      <c r="L19" s="348">
        <v>0</v>
      </c>
      <c r="M19" s="345">
        <v>0</v>
      </c>
      <c r="N19" s="348">
        <v>0</v>
      </c>
      <c r="O19" s="349">
        <v>587.95699999999999</v>
      </c>
      <c r="P19" s="352">
        <v>906.50800000000004</v>
      </c>
    </row>
    <row r="20" spans="1:175">
      <c r="A20" s="335"/>
      <c r="B20" s="325" t="s">
        <v>292</v>
      </c>
      <c r="C20" s="345">
        <v>375</v>
      </c>
      <c r="D20" s="348">
        <v>375</v>
      </c>
      <c r="E20" s="345">
        <v>6.8000000000000005E-2</v>
      </c>
      <c r="F20" s="348">
        <v>0.108</v>
      </c>
      <c r="G20" s="345">
        <v>17.039000000000001</v>
      </c>
      <c r="H20" s="348">
        <v>7.7679999999999998</v>
      </c>
      <c r="I20" s="345">
        <v>0</v>
      </c>
      <c r="J20" s="348">
        <v>0</v>
      </c>
      <c r="K20" s="345">
        <v>0</v>
      </c>
      <c r="L20" s="348">
        <v>0</v>
      </c>
      <c r="M20" s="345">
        <v>-391.26</v>
      </c>
      <c r="N20" s="348">
        <v>-381.22399999999999</v>
      </c>
      <c r="O20" s="349">
        <v>0.84699999999999998</v>
      </c>
      <c r="P20" s="352">
        <v>1.6519999999999999</v>
      </c>
    </row>
    <row r="21" spans="1:175">
      <c r="A21" s="335"/>
      <c r="B21" s="325" t="s">
        <v>293</v>
      </c>
      <c r="C21" s="345">
        <v>9726.0589999999993</v>
      </c>
      <c r="D21" s="348">
        <v>7113.2430000000004</v>
      </c>
      <c r="E21" s="345">
        <v>357.96300000000002</v>
      </c>
      <c r="F21" s="348">
        <v>292.07900000000001</v>
      </c>
      <c r="G21" s="345">
        <v>0</v>
      </c>
      <c r="H21" s="348">
        <v>0</v>
      </c>
      <c r="I21" s="345">
        <v>0.14099999999999999</v>
      </c>
      <c r="J21" s="348">
        <v>0.13700000000000001</v>
      </c>
      <c r="K21" s="345">
        <v>0</v>
      </c>
      <c r="L21" s="348">
        <v>1428.462</v>
      </c>
      <c r="M21" s="345">
        <v>-10082.184999999999</v>
      </c>
      <c r="N21" s="348">
        <v>-8831.3250000000007</v>
      </c>
      <c r="O21" s="349">
        <v>1.978</v>
      </c>
      <c r="P21" s="352">
        <v>2.5960000000000001</v>
      </c>
    </row>
    <row r="22" spans="1:175">
      <c r="A22" s="335"/>
      <c r="B22" s="325" t="s">
        <v>294</v>
      </c>
      <c r="C22" s="345">
        <v>0</v>
      </c>
      <c r="D22" s="348">
        <v>0</v>
      </c>
      <c r="E22" s="345">
        <v>30.518999999999998</v>
      </c>
      <c r="F22" s="348">
        <v>22.17</v>
      </c>
      <c r="G22" s="345">
        <v>5306.2730000000001</v>
      </c>
      <c r="H22" s="348">
        <v>5653.8249999999998</v>
      </c>
      <c r="I22" s="345">
        <v>125.795</v>
      </c>
      <c r="J22" s="348">
        <v>95.094999999999999</v>
      </c>
      <c r="K22" s="345">
        <v>65.292000000000002</v>
      </c>
      <c r="L22" s="348">
        <v>56.198999999999998</v>
      </c>
      <c r="M22" s="345">
        <v>0</v>
      </c>
      <c r="N22" s="348">
        <v>0</v>
      </c>
      <c r="O22" s="349">
        <v>5527.8789999999999</v>
      </c>
      <c r="P22" s="352">
        <v>5827.2889999999998</v>
      </c>
    </row>
    <row r="23" spans="1:175">
      <c r="A23" s="335"/>
      <c r="B23" s="325" t="s">
        <v>295</v>
      </c>
      <c r="C23" s="345">
        <v>0</v>
      </c>
      <c r="D23" s="348">
        <v>0</v>
      </c>
      <c r="E23" s="345">
        <v>4.665</v>
      </c>
      <c r="F23" s="348">
        <v>4.827</v>
      </c>
      <c r="G23" s="345">
        <v>638.03099999999995</v>
      </c>
      <c r="H23" s="348">
        <v>662.21799999999996</v>
      </c>
      <c r="I23" s="345">
        <v>5.835</v>
      </c>
      <c r="J23" s="348">
        <v>5.9020000000000001</v>
      </c>
      <c r="K23" s="345">
        <v>0</v>
      </c>
      <c r="L23" s="348">
        <v>0</v>
      </c>
      <c r="M23" s="345">
        <v>524.51199999999994</v>
      </c>
      <c r="N23" s="348">
        <v>532.62300000000005</v>
      </c>
      <c r="O23" s="349">
        <v>1173.0429999999999</v>
      </c>
      <c r="P23" s="352">
        <v>1205.57</v>
      </c>
    </row>
    <row r="24" spans="1:175">
      <c r="A24" s="335"/>
      <c r="B24" s="325" t="s">
        <v>296</v>
      </c>
      <c r="C24" s="345">
        <v>1.9E-2</v>
      </c>
      <c r="D24" s="348">
        <v>0</v>
      </c>
      <c r="E24" s="345">
        <v>1888.319</v>
      </c>
      <c r="F24" s="348">
        <v>1856.2670000000001</v>
      </c>
      <c r="G24" s="345">
        <v>476.60899999999998</v>
      </c>
      <c r="H24" s="348">
        <v>436.24799999999999</v>
      </c>
      <c r="I24" s="345">
        <v>4174.9120000000003</v>
      </c>
      <c r="J24" s="348">
        <v>4050.3530000000001</v>
      </c>
      <c r="K24" s="345">
        <v>2479.3780000000002</v>
      </c>
      <c r="L24" s="348">
        <v>2343.9589999999998</v>
      </c>
      <c r="M24" s="345">
        <v>0</v>
      </c>
      <c r="N24" s="348">
        <v>0</v>
      </c>
      <c r="O24" s="349">
        <v>9019.2369999999992</v>
      </c>
      <c r="P24" s="352">
        <v>8686.8269999999993</v>
      </c>
    </row>
    <row r="25" spans="1:175">
      <c r="A25" s="335"/>
      <c r="B25" s="325" t="s">
        <v>297</v>
      </c>
      <c r="C25" s="345">
        <v>0</v>
      </c>
      <c r="D25" s="348">
        <v>0</v>
      </c>
      <c r="E25" s="345">
        <v>0</v>
      </c>
      <c r="F25" s="348">
        <v>0</v>
      </c>
      <c r="G25" s="345">
        <v>10.254</v>
      </c>
      <c r="H25" s="348">
        <v>11.708</v>
      </c>
      <c r="I25" s="345">
        <v>0</v>
      </c>
      <c r="J25" s="348">
        <v>0</v>
      </c>
      <c r="K25" s="345">
        <v>0</v>
      </c>
      <c r="L25" s="348">
        <v>0</v>
      </c>
      <c r="M25" s="345">
        <v>0</v>
      </c>
      <c r="N25" s="348">
        <v>0</v>
      </c>
      <c r="O25" s="349">
        <v>10.254</v>
      </c>
      <c r="P25" s="352">
        <v>11.708</v>
      </c>
    </row>
    <row r="26" spans="1:175">
      <c r="A26" s="335"/>
      <c r="B26" s="325" t="s">
        <v>298</v>
      </c>
      <c r="C26" s="345">
        <v>1.4690000000000001</v>
      </c>
      <c r="D26" s="348">
        <v>0</v>
      </c>
      <c r="E26" s="345">
        <v>25.89</v>
      </c>
      <c r="F26" s="348">
        <v>0.01</v>
      </c>
      <c r="G26" s="345">
        <v>1060.8720000000001</v>
      </c>
      <c r="H26" s="348">
        <v>433.02600000000001</v>
      </c>
      <c r="I26" s="345">
        <v>0</v>
      </c>
      <c r="J26" s="348">
        <v>1E-3</v>
      </c>
      <c r="K26" s="345">
        <v>3.0000000000000001E-3</v>
      </c>
      <c r="L26" s="348">
        <v>0</v>
      </c>
      <c r="M26" s="345">
        <v>0</v>
      </c>
      <c r="N26" s="348">
        <v>0</v>
      </c>
      <c r="O26" s="349">
        <v>1088.2339999999999</v>
      </c>
      <c r="P26" s="352">
        <v>433.03699999999998</v>
      </c>
    </row>
    <row r="27" spans="1:175">
      <c r="A27" s="326"/>
      <c r="B27" s="326"/>
      <c r="C27" s="326"/>
      <c r="D27" s="326"/>
      <c r="E27" s="326"/>
      <c r="F27" s="326"/>
      <c r="G27" s="326"/>
      <c r="H27" s="326"/>
      <c r="I27" s="326"/>
      <c r="J27" s="326"/>
      <c r="K27" s="326"/>
      <c r="L27" s="326"/>
      <c r="M27" s="326"/>
      <c r="N27" s="326"/>
      <c r="O27" s="326"/>
      <c r="P27" s="326"/>
    </row>
    <row r="28" spans="1:175" s="454" customFormat="1">
      <c r="A28" s="336" t="s">
        <v>348</v>
      </c>
      <c r="B28" s="469"/>
      <c r="C28" s="349">
        <v>10815.26</v>
      </c>
      <c r="D28" s="350">
        <v>8018.125</v>
      </c>
      <c r="E28" s="349">
        <v>3249.1559999999999</v>
      </c>
      <c r="F28" s="350">
        <v>3230.6030000000001</v>
      </c>
      <c r="G28" s="349">
        <v>17786.739000000001</v>
      </c>
      <c r="H28" s="350">
        <v>15783.923000000001</v>
      </c>
      <c r="I28" s="349">
        <v>4931.2610000000004</v>
      </c>
      <c r="J28" s="350">
        <v>4910.9470000000001</v>
      </c>
      <c r="K28" s="349">
        <v>3113.2759999999998</v>
      </c>
      <c r="L28" s="350">
        <v>4317.4449999999997</v>
      </c>
      <c r="M28" s="349">
        <v>-10119.308000000001</v>
      </c>
      <c r="N28" s="350">
        <v>-8864.6869999999999</v>
      </c>
      <c r="O28" s="349">
        <v>29776.383999999998</v>
      </c>
      <c r="P28" s="352">
        <v>27396.356</v>
      </c>
      <c r="Q28" s="451"/>
      <c r="R28" s="451"/>
      <c r="S28" s="451"/>
      <c r="T28" s="451"/>
      <c r="U28" s="451"/>
      <c r="V28" s="451"/>
      <c r="W28" s="451"/>
      <c r="X28" s="451"/>
      <c r="Y28" s="451"/>
      <c r="Z28" s="451"/>
      <c r="AA28" s="451"/>
      <c r="AB28" s="451"/>
      <c r="AC28" s="451"/>
      <c r="AD28" s="451"/>
      <c r="AE28" s="451"/>
      <c r="AF28" s="451"/>
      <c r="AG28" s="451"/>
      <c r="AH28" s="451"/>
      <c r="AI28" s="451"/>
      <c r="AJ28" s="451"/>
      <c r="AK28" s="451"/>
      <c r="AL28" s="451"/>
      <c r="AM28" s="451"/>
      <c r="AN28" s="451"/>
      <c r="AO28" s="451"/>
      <c r="AP28" s="451"/>
      <c r="AQ28" s="451"/>
      <c r="AR28" s="451"/>
      <c r="AS28" s="451"/>
      <c r="AT28" s="451"/>
      <c r="AU28" s="451"/>
      <c r="AV28" s="451"/>
      <c r="AW28" s="451"/>
      <c r="AX28" s="451"/>
      <c r="AY28" s="451"/>
      <c r="AZ28" s="451"/>
      <c r="BA28" s="451"/>
      <c r="BB28" s="451"/>
      <c r="BC28" s="451"/>
      <c r="BD28" s="451"/>
      <c r="BE28" s="451"/>
      <c r="BF28" s="451"/>
      <c r="BG28" s="451"/>
      <c r="BH28" s="451"/>
      <c r="BI28" s="451"/>
      <c r="BJ28" s="451"/>
      <c r="BK28" s="451"/>
      <c r="BL28" s="451"/>
      <c r="BM28" s="451"/>
      <c r="BN28" s="451"/>
      <c r="BO28" s="451"/>
      <c r="BP28" s="451"/>
      <c r="BQ28" s="451"/>
      <c r="BR28" s="451"/>
      <c r="BS28" s="451"/>
      <c r="BT28" s="451"/>
      <c r="BU28" s="451"/>
      <c r="BV28" s="451"/>
      <c r="BW28" s="451"/>
      <c r="BX28" s="451"/>
      <c r="BY28" s="451"/>
      <c r="BZ28" s="451"/>
      <c r="CA28" s="451"/>
      <c r="CB28" s="451"/>
      <c r="CC28" s="451"/>
      <c r="CD28" s="451"/>
      <c r="CE28" s="451"/>
      <c r="CF28" s="451"/>
      <c r="CG28" s="451"/>
      <c r="CH28" s="451"/>
      <c r="CI28" s="451"/>
      <c r="CJ28" s="451"/>
      <c r="CK28" s="451"/>
      <c r="CL28" s="451"/>
      <c r="CM28" s="451"/>
      <c r="CN28" s="451"/>
      <c r="CO28" s="451"/>
      <c r="CP28" s="451"/>
      <c r="CQ28" s="451"/>
      <c r="CR28" s="451"/>
      <c r="CS28" s="451"/>
      <c r="CT28" s="451"/>
      <c r="CU28" s="451"/>
      <c r="CV28" s="451"/>
      <c r="CW28" s="451"/>
      <c r="CX28" s="451"/>
      <c r="CY28" s="451"/>
      <c r="CZ28" s="451"/>
      <c r="DA28" s="451"/>
      <c r="DB28" s="451"/>
      <c r="DC28" s="451"/>
      <c r="DD28" s="451"/>
      <c r="DE28" s="451"/>
      <c r="DF28" s="451"/>
      <c r="DG28" s="451"/>
      <c r="DH28" s="451"/>
      <c r="DI28" s="451"/>
      <c r="DJ28" s="451"/>
      <c r="DK28" s="451"/>
      <c r="DL28" s="451"/>
      <c r="DM28" s="451"/>
      <c r="DN28" s="451"/>
      <c r="DO28" s="451"/>
      <c r="DP28" s="451"/>
      <c r="DQ28" s="451"/>
      <c r="DR28" s="451"/>
      <c r="DS28" s="451"/>
      <c r="DT28" s="451"/>
      <c r="DU28" s="451"/>
      <c r="DV28" s="451"/>
      <c r="DW28" s="451"/>
      <c r="DX28" s="451"/>
      <c r="DY28" s="451"/>
      <c r="DZ28" s="451"/>
      <c r="EA28" s="451"/>
      <c r="EB28" s="451"/>
      <c r="EC28" s="451"/>
      <c r="ED28" s="451"/>
      <c r="EE28" s="451"/>
      <c r="EF28" s="451"/>
      <c r="EG28" s="451"/>
      <c r="EH28" s="451"/>
      <c r="EI28" s="451"/>
      <c r="EJ28" s="451"/>
      <c r="EK28" s="451"/>
      <c r="EL28" s="451"/>
      <c r="EM28" s="451"/>
      <c r="EN28" s="451"/>
      <c r="EO28" s="451"/>
      <c r="EP28" s="451"/>
      <c r="EQ28" s="451"/>
      <c r="ER28" s="451"/>
      <c r="ES28" s="451"/>
      <c r="ET28" s="451"/>
      <c r="EU28" s="451"/>
      <c r="EV28" s="451"/>
      <c r="EW28" s="451"/>
      <c r="EX28" s="451"/>
      <c r="EY28" s="451"/>
      <c r="EZ28" s="451"/>
      <c r="FA28" s="451"/>
      <c r="FB28" s="451"/>
      <c r="FC28" s="451"/>
      <c r="FD28" s="451"/>
      <c r="FE28" s="451"/>
      <c r="FF28" s="451"/>
      <c r="FG28" s="451"/>
      <c r="FH28" s="451"/>
      <c r="FI28" s="451"/>
      <c r="FJ28" s="451"/>
      <c r="FK28" s="451"/>
      <c r="FL28" s="451"/>
      <c r="FM28" s="451"/>
      <c r="FN28" s="451"/>
      <c r="FO28" s="451"/>
      <c r="FP28" s="451"/>
      <c r="FQ28" s="451"/>
      <c r="FR28" s="451"/>
      <c r="FS28" s="451"/>
    </row>
    <row r="29" spans="1:175">
      <c r="A29" s="326"/>
      <c r="B29" s="326"/>
      <c r="C29" s="326"/>
      <c r="D29" s="375"/>
      <c r="E29" s="326"/>
      <c r="F29" s="326"/>
      <c r="G29" s="326"/>
      <c r="H29" s="326"/>
      <c r="I29" s="326"/>
      <c r="J29" s="326"/>
      <c r="K29" s="326"/>
      <c r="L29" s="326"/>
      <c r="M29" s="326"/>
      <c r="N29" s="326"/>
      <c r="O29" s="326"/>
      <c r="P29" s="326"/>
    </row>
    <row r="30" spans="1:175">
      <c r="A30" s="326"/>
      <c r="B30" s="326"/>
      <c r="C30" s="326"/>
      <c r="D30" s="375"/>
      <c r="E30" s="326"/>
      <c r="F30" s="326"/>
      <c r="G30" s="326"/>
      <c r="H30" s="326"/>
      <c r="I30" s="326"/>
      <c r="J30" s="326"/>
      <c r="K30" s="326"/>
      <c r="L30" s="326"/>
      <c r="M30" s="326"/>
      <c r="N30" s="326"/>
      <c r="O30" s="326"/>
      <c r="P30" s="326"/>
    </row>
    <row r="31" spans="1:175">
      <c r="A31" s="326"/>
      <c r="B31" s="326"/>
      <c r="C31" s="326"/>
      <c r="D31" s="375"/>
      <c r="E31" s="326"/>
      <c r="F31" s="326"/>
      <c r="G31" s="326"/>
      <c r="H31" s="326"/>
      <c r="I31" s="326"/>
      <c r="J31" s="326"/>
      <c r="K31" s="326"/>
      <c r="L31" s="326"/>
      <c r="M31" s="326"/>
      <c r="N31" s="326"/>
      <c r="O31" s="326"/>
      <c r="P31" s="326"/>
    </row>
    <row r="32" spans="1:175">
      <c r="A32" s="326"/>
      <c r="B32" s="326"/>
      <c r="C32" s="326"/>
      <c r="D32" s="375"/>
      <c r="E32" s="326"/>
      <c r="F32" s="326"/>
      <c r="G32" s="326"/>
      <c r="H32" s="326"/>
      <c r="I32" s="326"/>
      <c r="J32" s="326"/>
      <c r="K32" s="326"/>
      <c r="L32" s="326"/>
      <c r="M32" s="326"/>
      <c r="N32" s="326"/>
      <c r="O32" s="326"/>
      <c r="P32" s="326"/>
    </row>
    <row r="33" spans="1:175">
      <c r="A33" s="552" t="s">
        <v>93</v>
      </c>
      <c r="B33" s="553"/>
      <c r="C33" s="557" t="s">
        <v>372</v>
      </c>
      <c r="D33" s="558"/>
      <c r="E33" s="557" t="s">
        <v>10</v>
      </c>
      <c r="F33" s="558"/>
      <c r="G33" s="557" t="s">
        <v>54</v>
      </c>
      <c r="H33" s="558"/>
      <c r="I33" s="557" t="s">
        <v>14</v>
      </c>
      <c r="J33" s="558"/>
      <c r="K33" s="557" t="s">
        <v>55</v>
      </c>
      <c r="L33" s="558"/>
      <c r="M33" s="557" t="s">
        <v>374</v>
      </c>
      <c r="N33" s="558"/>
      <c r="O33" s="557" t="s">
        <v>20</v>
      </c>
      <c r="P33" s="558"/>
    </row>
    <row r="34" spans="1:175">
      <c r="A34" s="545" t="s">
        <v>349</v>
      </c>
      <c r="B34" s="549"/>
      <c r="C34" s="341" t="str">
        <f>C3</f>
        <v>12/31/2019</v>
      </c>
      <c r="D34" s="342" t="str">
        <f>D3</f>
        <v>12/31/2018</v>
      </c>
      <c r="E34" s="341" t="str">
        <f>C3</f>
        <v>12/31/2019</v>
      </c>
      <c r="F34" s="342" t="str">
        <f>D3</f>
        <v>12/31/2018</v>
      </c>
      <c r="G34" s="341" t="str">
        <f>C3</f>
        <v>12/31/2019</v>
      </c>
      <c r="H34" s="342" t="str">
        <f>D3</f>
        <v>12/31/2018</v>
      </c>
      <c r="I34" s="341" t="str">
        <f>C34</f>
        <v>12/31/2019</v>
      </c>
      <c r="J34" s="342" t="str">
        <f>D34</f>
        <v>12/31/2018</v>
      </c>
      <c r="K34" s="341" t="str">
        <f t="shared" ref="K34:P34" si="0">I34</f>
        <v>12/31/2019</v>
      </c>
      <c r="L34" s="342" t="str">
        <f t="shared" si="0"/>
        <v>12/31/2018</v>
      </c>
      <c r="M34" s="341" t="str">
        <f t="shared" si="0"/>
        <v>12/31/2019</v>
      </c>
      <c r="N34" s="342" t="str">
        <f t="shared" si="0"/>
        <v>12/31/2018</v>
      </c>
      <c r="O34" s="341" t="str">
        <f t="shared" si="0"/>
        <v>12/31/2019</v>
      </c>
      <c r="P34" s="342" t="str">
        <f t="shared" si="0"/>
        <v>12/31/2018</v>
      </c>
    </row>
    <row r="35" spans="1:175">
      <c r="A35" s="550"/>
      <c r="B35" s="551"/>
      <c r="C35" s="343" t="s">
        <v>449</v>
      </c>
      <c r="D35" s="344" t="s">
        <v>449</v>
      </c>
      <c r="E35" s="343" t="s">
        <v>449</v>
      </c>
      <c r="F35" s="344" t="s">
        <v>449</v>
      </c>
      <c r="G35" s="343" t="s">
        <v>449</v>
      </c>
      <c r="H35" s="344" t="s">
        <v>449</v>
      </c>
      <c r="I35" s="343" t="s">
        <v>449</v>
      </c>
      <c r="J35" s="344" t="s">
        <v>449</v>
      </c>
      <c r="K35" s="343" t="s">
        <v>449</v>
      </c>
      <c r="L35" s="344" t="s">
        <v>449</v>
      </c>
      <c r="M35" s="343" t="s">
        <v>449</v>
      </c>
      <c r="N35" s="344" t="s">
        <v>449</v>
      </c>
      <c r="O35" s="343" t="s">
        <v>449</v>
      </c>
      <c r="P35" s="344" t="s">
        <v>449</v>
      </c>
    </row>
    <row r="36" spans="1:175" s="454" customFormat="1">
      <c r="A36" s="336" t="s">
        <v>349</v>
      </c>
      <c r="B36" s="469"/>
      <c r="C36" s="349">
        <v>508.79899999999998</v>
      </c>
      <c r="D36" s="350">
        <v>461.31400000000002</v>
      </c>
      <c r="E36" s="349">
        <v>746.90099999999995</v>
      </c>
      <c r="F36" s="350">
        <v>1094.163</v>
      </c>
      <c r="G36" s="349">
        <v>3918.8890000000001</v>
      </c>
      <c r="H36" s="350">
        <v>6524.1909999999998</v>
      </c>
      <c r="I36" s="349">
        <v>876.23099999999999</v>
      </c>
      <c r="J36" s="350">
        <v>1116.652</v>
      </c>
      <c r="K36" s="349">
        <v>482.47699999999998</v>
      </c>
      <c r="L36" s="350">
        <v>490.06599999999997</v>
      </c>
      <c r="M36" s="349">
        <v>202.63499999999999</v>
      </c>
      <c r="N36" s="350">
        <v>-35.630000000000003</v>
      </c>
      <c r="O36" s="349">
        <v>6735.9319999999998</v>
      </c>
      <c r="P36" s="352">
        <v>9650.7559999999994</v>
      </c>
      <c r="Q36" s="451"/>
      <c r="R36" s="451"/>
      <c r="S36" s="451"/>
      <c r="T36" s="451"/>
      <c r="U36" s="451"/>
      <c r="V36" s="451"/>
      <c r="W36" s="451"/>
      <c r="X36" s="451"/>
      <c r="Y36" s="451"/>
      <c r="Z36" s="451"/>
      <c r="AA36" s="451"/>
      <c r="AB36" s="451"/>
      <c r="AC36" s="451"/>
      <c r="AD36" s="451"/>
      <c r="AE36" s="451"/>
      <c r="AF36" s="451"/>
      <c r="AG36" s="451"/>
      <c r="AH36" s="451"/>
      <c r="AI36" s="451"/>
      <c r="AJ36" s="451"/>
      <c r="AK36" s="451"/>
      <c r="AL36" s="451"/>
      <c r="AM36" s="451"/>
      <c r="AN36" s="451"/>
      <c r="AO36" s="451"/>
      <c r="AP36" s="451"/>
      <c r="AQ36" s="451"/>
      <c r="AR36" s="451"/>
      <c r="AS36" s="451"/>
      <c r="AT36" s="451"/>
      <c r="AU36" s="451"/>
      <c r="AV36" s="451"/>
      <c r="AW36" s="451"/>
      <c r="AX36" s="451"/>
      <c r="AY36" s="451"/>
      <c r="AZ36" s="451"/>
      <c r="BA36" s="451"/>
      <c r="BB36" s="451"/>
      <c r="BC36" s="451"/>
      <c r="BD36" s="451"/>
      <c r="BE36" s="451"/>
      <c r="BF36" s="451"/>
      <c r="BG36" s="451"/>
      <c r="BH36" s="451"/>
      <c r="BI36" s="451"/>
      <c r="BJ36" s="451"/>
      <c r="BK36" s="451"/>
      <c r="BL36" s="451"/>
      <c r="BM36" s="451"/>
      <c r="BN36" s="451"/>
      <c r="BO36" s="451"/>
      <c r="BP36" s="451"/>
      <c r="BQ36" s="451"/>
      <c r="BR36" s="451"/>
      <c r="BS36" s="451"/>
      <c r="BT36" s="451"/>
      <c r="BU36" s="451"/>
      <c r="BV36" s="451"/>
      <c r="BW36" s="451"/>
      <c r="BX36" s="451"/>
      <c r="BY36" s="451"/>
      <c r="BZ36" s="451"/>
      <c r="CA36" s="451"/>
      <c r="CB36" s="451"/>
      <c r="CC36" s="451"/>
      <c r="CD36" s="451"/>
      <c r="CE36" s="451"/>
      <c r="CF36" s="451"/>
      <c r="CG36" s="451"/>
      <c r="CH36" s="451"/>
      <c r="CI36" s="451"/>
      <c r="CJ36" s="451"/>
      <c r="CK36" s="451"/>
      <c r="CL36" s="451"/>
      <c r="CM36" s="451"/>
      <c r="CN36" s="451"/>
      <c r="CO36" s="451"/>
      <c r="CP36" s="451"/>
      <c r="CQ36" s="451"/>
      <c r="CR36" s="451"/>
      <c r="CS36" s="451"/>
      <c r="CT36" s="451"/>
      <c r="CU36" s="451"/>
      <c r="CV36" s="451"/>
      <c r="CW36" s="451"/>
      <c r="CX36" s="451"/>
      <c r="CY36" s="451"/>
      <c r="CZ36" s="451"/>
      <c r="DA36" s="451"/>
      <c r="DB36" s="451"/>
      <c r="DC36" s="451"/>
      <c r="DD36" s="451"/>
      <c r="DE36" s="451"/>
      <c r="DF36" s="451"/>
      <c r="DG36" s="451"/>
      <c r="DH36" s="451"/>
      <c r="DI36" s="451"/>
      <c r="DJ36" s="451"/>
      <c r="DK36" s="451"/>
      <c r="DL36" s="451"/>
      <c r="DM36" s="451"/>
      <c r="DN36" s="451"/>
      <c r="DO36" s="451"/>
      <c r="DP36" s="451"/>
      <c r="DQ36" s="451"/>
      <c r="DR36" s="451"/>
      <c r="DS36" s="451"/>
      <c r="DT36" s="451"/>
      <c r="DU36" s="451"/>
      <c r="DV36" s="451"/>
      <c r="DW36" s="451"/>
      <c r="DX36" s="451"/>
      <c r="DY36" s="451"/>
      <c r="DZ36" s="451"/>
      <c r="EA36" s="451"/>
      <c r="EB36" s="451"/>
      <c r="EC36" s="451"/>
      <c r="ED36" s="451"/>
      <c r="EE36" s="451"/>
      <c r="EF36" s="451"/>
      <c r="EG36" s="451"/>
      <c r="EH36" s="451"/>
      <c r="EI36" s="451"/>
      <c r="EJ36" s="451"/>
      <c r="EK36" s="451"/>
      <c r="EL36" s="451"/>
      <c r="EM36" s="451"/>
      <c r="EN36" s="451"/>
      <c r="EO36" s="451"/>
      <c r="EP36" s="451"/>
      <c r="EQ36" s="451"/>
      <c r="ER36" s="451"/>
      <c r="ES36" s="451"/>
      <c r="ET36" s="451"/>
      <c r="EU36" s="451"/>
      <c r="EV36" s="451"/>
      <c r="EW36" s="451"/>
      <c r="EX36" s="451"/>
      <c r="EY36" s="451"/>
      <c r="EZ36" s="451"/>
      <c r="FA36" s="451"/>
      <c r="FB36" s="451"/>
      <c r="FC36" s="451"/>
      <c r="FD36" s="451"/>
      <c r="FE36" s="451"/>
      <c r="FF36" s="451"/>
      <c r="FG36" s="451"/>
      <c r="FH36" s="451"/>
      <c r="FI36" s="451"/>
      <c r="FJ36" s="451"/>
      <c r="FK36" s="451"/>
      <c r="FL36" s="451"/>
      <c r="FM36" s="451"/>
      <c r="FN36" s="451"/>
      <c r="FO36" s="451"/>
      <c r="FP36" s="451"/>
      <c r="FQ36" s="451"/>
      <c r="FR36" s="451"/>
      <c r="FS36" s="451"/>
    </row>
    <row r="37" spans="1:175">
      <c r="A37" s="335"/>
      <c r="B37" s="325" t="s">
        <v>299</v>
      </c>
      <c r="C37" s="345">
        <v>362.53100000000001</v>
      </c>
      <c r="D37" s="348">
        <v>363.05700000000002</v>
      </c>
      <c r="E37" s="345">
        <v>7.2889999999999997</v>
      </c>
      <c r="F37" s="348">
        <v>14.321999999999999</v>
      </c>
      <c r="G37" s="345">
        <v>839.48299999999995</v>
      </c>
      <c r="H37" s="348">
        <v>748.85900000000004</v>
      </c>
      <c r="I37" s="345">
        <v>175.54499999999999</v>
      </c>
      <c r="J37" s="348">
        <v>390.762</v>
      </c>
      <c r="K37" s="345">
        <v>105.203</v>
      </c>
      <c r="L37" s="348">
        <v>131.09899999999999</v>
      </c>
      <c r="M37" s="345">
        <v>0</v>
      </c>
      <c r="N37" s="348">
        <v>0</v>
      </c>
      <c r="O37" s="349">
        <v>1490.0509999999999</v>
      </c>
      <c r="P37" s="352">
        <v>1648.0989999999999</v>
      </c>
    </row>
    <row r="38" spans="1:175">
      <c r="A38" s="335"/>
      <c r="B38" s="325" t="s">
        <v>300</v>
      </c>
      <c r="C38" s="345">
        <v>62.072000000000003</v>
      </c>
      <c r="D38" s="348">
        <v>43.722999999999999</v>
      </c>
      <c r="E38" s="345">
        <v>438.22699999999998</v>
      </c>
      <c r="F38" s="348">
        <v>716.89200000000005</v>
      </c>
      <c r="G38" s="345">
        <v>2569.0320000000002</v>
      </c>
      <c r="H38" s="348">
        <v>2461.54</v>
      </c>
      <c r="I38" s="345">
        <v>460.44200000000001</v>
      </c>
      <c r="J38" s="348">
        <v>535.18299999999999</v>
      </c>
      <c r="K38" s="345">
        <v>235.24</v>
      </c>
      <c r="L38" s="348">
        <v>222.16399999999999</v>
      </c>
      <c r="M38" s="345">
        <v>155.03200000000001</v>
      </c>
      <c r="N38" s="348">
        <v>136.745</v>
      </c>
      <c r="O38" s="349">
        <v>3920.0450000000001</v>
      </c>
      <c r="P38" s="352">
        <v>4116.2470000000003</v>
      </c>
    </row>
    <row r="39" spans="1:175">
      <c r="A39" s="335"/>
      <c r="B39" s="325" t="s">
        <v>301</v>
      </c>
      <c r="C39" s="345">
        <v>83.445999999999998</v>
      </c>
      <c r="D39" s="348">
        <v>53.177999999999997</v>
      </c>
      <c r="E39" s="345">
        <v>119.40300000000001</v>
      </c>
      <c r="F39" s="348">
        <v>114.938</v>
      </c>
      <c r="G39" s="345">
        <v>134.90600000000001</v>
      </c>
      <c r="H39" s="348">
        <v>2912.5239999999999</v>
      </c>
      <c r="I39" s="345">
        <v>62.468000000000004</v>
      </c>
      <c r="J39" s="348">
        <v>53.265000000000001</v>
      </c>
      <c r="K39" s="345">
        <v>46.685000000000002</v>
      </c>
      <c r="L39" s="348">
        <v>35.137999999999998</v>
      </c>
      <c r="M39" s="345">
        <v>47.603000000000002</v>
      </c>
      <c r="N39" s="348">
        <v>-172.375</v>
      </c>
      <c r="O39" s="349">
        <v>494.51100000000002</v>
      </c>
      <c r="P39" s="352">
        <v>2996.6680000000001</v>
      </c>
    </row>
    <row r="40" spans="1:175">
      <c r="A40" s="335"/>
      <c r="B40" s="325" t="s">
        <v>302</v>
      </c>
      <c r="C40" s="345">
        <v>0.56100000000000005</v>
      </c>
      <c r="D40" s="348">
        <v>1.1639999999999999</v>
      </c>
      <c r="E40" s="345">
        <v>44.825000000000003</v>
      </c>
      <c r="F40" s="348">
        <v>131.59299999999999</v>
      </c>
      <c r="G40" s="345">
        <v>144.977</v>
      </c>
      <c r="H40" s="348">
        <v>194.94200000000001</v>
      </c>
      <c r="I40" s="345">
        <v>38.296999999999997</v>
      </c>
      <c r="J40" s="348">
        <v>35.841000000000001</v>
      </c>
      <c r="K40" s="345">
        <v>57.392000000000003</v>
      </c>
      <c r="L40" s="348">
        <v>59.323</v>
      </c>
      <c r="M40" s="345">
        <v>0</v>
      </c>
      <c r="N40" s="348">
        <v>0</v>
      </c>
      <c r="O40" s="349">
        <v>286.05200000000002</v>
      </c>
      <c r="P40" s="352">
        <v>422.863</v>
      </c>
    </row>
    <row r="41" spans="1:175" ht="14.25" customHeight="1">
      <c r="A41" s="335"/>
      <c r="B41" s="325" t="s">
        <v>303</v>
      </c>
      <c r="C41" s="345">
        <v>0</v>
      </c>
      <c r="D41" s="348">
        <v>0</v>
      </c>
      <c r="E41" s="345">
        <v>92.08</v>
      </c>
      <c r="F41" s="348">
        <v>89.622</v>
      </c>
      <c r="G41" s="345">
        <v>6.7409999999999997</v>
      </c>
      <c r="H41" s="348">
        <v>15.965</v>
      </c>
      <c r="I41" s="345">
        <v>108.167</v>
      </c>
      <c r="J41" s="348">
        <v>73.902000000000001</v>
      </c>
      <c r="K41" s="345">
        <v>13.739000000000001</v>
      </c>
      <c r="L41" s="348">
        <v>13.435</v>
      </c>
      <c r="M41" s="345">
        <v>0</v>
      </c>
      <c r="N41" s="348">
        <v>0</v>
      </c>
      <c r="O41" s="349">
        <v>220.727</v>
      </c>
      <c r="P41" s="352">
        <v>192.92400000000001</v>
      </c>
    </row>
    <row r="42" spans="1:175">
      <c r="A42" s="335"/>
      <c r="B42" s="325" t="s">
        <v>304</v>
      </c>
      <c r="C42" s="345">
        <v>0</v>
      </c>
      <c r="D42" s="348">
        <v>0</v>
      </c>
      <c r="E42" s="345">
        <v>0</v>
      </c>
      <c r="F42" s="348">
        <v>0</v>
      </c>
      <c r="G42" s="345">
        <v>0</v>
      </c>
      <c r="H42" s="348">
        <v>0</v>
      </c>
      <c r="I42" s="345">
        <v>0</v>
      </c>
      <c r="J42" s="348">
        <v>0</v>
      </c>
      <c r="K42" s="345">
        <v>0</v>
      </c>
      <c r="L42" s="348">
        <v>0</v>
      </c>
      <c r="M42" s="345">
        <v>0</v>
      </c>
      <c r="N42" s="348">
        <v>0</v>
      </c>
      <c r="O42" s="349">
        <v>0</v>
      </c>
      <c r="P42" s="352">
        <v>0</v>
      </c>
    </row>
    <row r="43" spans="1:175">
      <c r="A43" s="335"/>
      <c r="B43" s="325" t="s">
        <v>305</v>
      </c>
      <c r="C43" s="345">
        <v>0.189</v>
      </c>
      <c r="D43" s="348">
        <v>0.192</v>
      </c>
      <c r="E43" s="345">
        <v>45.076999999999998</v>
      </c>
      <c r="F43" s="348">
        <v>26.795999999999999</v>
      </c>
      <c r="G43" s="345">
        <v>223.75</v>
      </c>
      <c r="H43" s="348">
        <v>190.36099999999999</v>
      </c>
      <c r="I43" s="345">
        <v>27.521000000000001</v>
      </c>
      <c r="J43" s="348">
        <v>23.864000000000001</v>
      </c>
      <c r="K43" s="345">
        <v>24.218</v>
      </c>
      <c r="L43" s="348">
        <v>28.907</v>
      </c>
      <c r="M43" s="345">
        <v>0</v>
      </c>
      <c r="N43" s="348">
        <v>0</v>
      </c>
      <c r="O43" s="349">
        <v>320.755</v>
      </c>
      <c r="P43" s="352">
        <v>270.12</v>
      </c>
    </row>
    <row r="44" spans="1:175">
      <c r="A44" s="326"/>
      <c r="B44" s="326"/>
      <c r="C44" s="326"/>
      <c r="D44" s="326"/>
      <c r="E44" s="326"/>
      <c r="F44" s="326"/>
      <c r="G44" s="326"/>
      <c r="H44" s="326"/>
      <c r="I44" s="326"/>
      <c r="J44" s="326"/>
      <c r="K44" s="326"/>
      <c r="L44" s="326"/>
      <c r="M44" s="326"/>
      <c r="N44" s="326"/>
      <c r="O44" s="326"/>
      <c r="P44" s="326"/>
    </row>
    <row r="45" spans="1:175">
      <c r="A45" s="335"/>
      <c r="B45" s="325" t="s">
        <v>306</v>
      </c>
      <c r="C45" s="345">
        <v>0</v>
      </c>
      <c r="D45" s="348">
        <v>0</v>
      </c>
      <c r="E45" s="345">
        <v>0</v>
      </c>
      <c r="F45" s="348">
        <v>0</v>
      </c>
      <c r="G45" s="345">
        <v>0</v>
      </c>
      <c r="H45" s="348">
        <v>0</v>
      </c>
      <c r="I45" s="345">
        <v>3.7909999999999999</v>
      </c>
      <c r="J45" s="348">
        <v>3.835</v>
      </c>
      <c r="K45" s="345">
        <v>0</v>
      </c>
      <c r="L45" s="348">
        <v>0</v>
      </c>
      <c r="M45" s="345">
        <v>0</v>
      </c>
      <c r="N45" s="348">
        <v>0</v>
      </c>
      <c r="O45" s="349">
        <v>3.7909999999999999</v>
      </c>
      <c r="P45" s="352">
        <v>3.835</v>
      </c>
    </row>
    <row r="46" spans="1:175">
      <c r="A46" s="326"/>
      <c r="B46" s="326"/>
      <c r="C46" s="326"/>
      <c r="D46" s="326"/>
      <c r="E46" s="326"/>
      <c r="F46" s="326"/>
      <c r="G46" s="326"/>
      <c r="H46" s="326"/>
      <c r="I46" s="326"/>
      <c r="J46" s="326"/>
      <c r="K46" s="326"/>
      <c r="L46" s="326"/>
      <c r="M46" s="326"/>
      <c r="N46" s="326"/>
      <c r="O46" s="326"/>
      <c r="P46" s="326"/>
    </row>
    <row r="47" spans="1:175" s="454" customFormat="1">
      <c r="A47" s="336" t="s">
        <v>351</v>
      </c>
      <c r="B47" s="469"/>
      <c r="C47" s="349">
        <v>598.97699999999998</v>
      </c>
      <c r="D47" s="350">
        <v>612.00099999999998</v>
      </c>
      <c r="E47" s="349">
        <v>616.23900000000003</v>
      </c>
      <c r="F47" s="350">
        <v>592.98400000000004</v>
      </c>
      <c r="G47" s="349">
        <v>7528.77</v>
      </c>
      <c r="H47" s="350">
        <v>5554.9769999999999</v>
      </c>
      <c r="I47" s="349">
        <v>1648.41</v>
      </c>
      <c r="J47" s="350">
        <v>1630.556</v>
      </c>
      <c r="K47" s="349">
        <v>805.16800000000001</v>
      </c>
      <c r="L47" s="350">
        <v>770.02300000000002</v>
      </c>
      <c r="M47" s="349">
        <v>-403.298</v>
      </c>
      <c r="N47" s="350">
        <v>-246.84100000000001</v>
      </c>
      <c r="O47" s="349">
        <v>10794.266</v>
      </c>
      <c r="P47" s="352">
        <v>8913.7000000000007</v>
      </c>
      <c r="Q47" s="451"/>
      <c r="R47" s="451"/>
      <c r="S47" s="451"/>
      <c r="T47" s="451"/>
      <c r="U47" s="451"/>
      <c r="V47" s="451"/>
      <c r="W47" s="451"/>
      <c r="X47" s="451"/>
      <c r="Y47" s="451"/>
      <c r="Z47" s="451"/>
      <c r="AA47" s="451"/>
      <c r="AB47" s="451"/>
      <c r="AC47" s="451"/>
      <c r="AD47" s="451"/>
      <c r="AE47" s="451"/>
      <c r="AF47" s="451"/>
      <c r="AG47" s="451"/>
      <c r="AH47" s="451"/>
      <c r="AI47" s="451"/>
      <c r="AJ47" s="451"/>
      <c r="AK47" s="451"/>
      <c r="AL47" s="451"/>
      <c r="AM47" s="451"/>
      <c r="AN47" s="451"/>
      <c r="AO47" s="451"/>
      <c r="AP47" s="451"/>
      <c r="AQ47" s="451"/>
      <c r="AR47" s="451"/>
      <c r="AS47" s="451"/>
      <c r="AT47" s="451"/>
      <c r="AU47" s="451"/>
      <c r="AV47" s="451"/>
      <c r="AW47" s="451"/>
      <c r="AX47" s="451"/>
      <c r="AY47" s="451"/>
      <c r="AZ47" s="451"/>
      <c r="BA47" s="451"/>
      <c r="BB47" s="451"/>
      <c r="BC47" s="451"/>
      <c r="BD47" s="451"/>
      <c r="BE47" s="451"/>
      <c r="BF47" s="451"/>
      <c r="BG47" s="451"/>
      <c r="BH47" s="451"/>
      <c r="BI47" s="451"/>
      <c r="BJ47" s="451"/>
      <c r="BK47" s="451"/>
      <c r="BL47" s="451"/>
      <c r="BM47" s="451"/>
      <c r="BN47" s="451"/>
      <c r="BO47" s="451"/>
      <c r="BP47" s="451"/>
      <c r="BQ47" s="451"/>
      <c r="BR47" s="451"/>
      <c r="BS47" s="451"/>
      <c r="BT47" s="451"/>
      <c r="BU47" s="451"/>
      <c r="BV47" s="451"/>
      <c r="BW47" s="451"/>
      <c r="BX47" s="451"/>
      <c r="BY47" s="451"/>
      <c r="BZ47" s="451"/>
      <c r="CA47" s="451"/>
      <c r="CB47" s="451"/>
      <c r="CC47" s="451"/>
      <c r="CD47" s="451"/>
      <c r="CE47" s="451"/>
      <c r="CF47" s="451"/>
      <c r="CG47" s="451"/>
      <c r="CH47" s="451"/>
      <c r="CI47" s="451"/>
      <c r="CJ47" s="451"/>
      <c r="CK47" s="451"/>
      <c r="CL47" s="451"/>
      <c r="CM47" s="451"/>
      <c r="CN47" s="451"/>
      <c r="CO47" s="451"/>
      <c r="CP47" s="451"/>
      <c r="CQ47" s="451"/>
      <c r="CR47" s="451"/>
      <c r="CS47" s="451"/>
      <c r="CT47" s="451"/>
      <c r="CU47" s="451"/>
      <c r="CV47" s="451"/>
      <c r="CW47" s="451"/>
      <c r="CX47" s="451"/>
      <c r="CY47" s="451"/>
      <c r="CZ47" s="451"/>
      <c r="DA47" s="451"/>
      <c r="DB47" s="451"/>
      <c r="DC47" s="451"/>
      <c r="DD47" s="451"/>
      <c r="DE47" s="451"/>
      <c r="DF47" s="451"/>
      <c r="DG47" s="451"/>
      <c r="DH47" s="451"/>
      <c r="DI47" s="451"/>
      <c r="DJ47" s="451"/>
      <c r="DK47" s="451"/>
      <c r="DL47" s="451"/>
      <c r="DM47" s="451"/>
      <c r="DN47" s="451"/>
      <c r="DO47" s="451"/>
      <c r="DP47" s="451"/>
      <c r="DQ47" s="451"/>
      <c r="DR47" s="451"/>
      <c r="DS47" s="451"/>
      <c r="DT47" s="451"/>
      <c r="DU47" s="451"/>
      <c r="DV47" s="451"/>
      <c r="DW47" s="451"/>
      <c r="DX47" s="451"/>
      <c r="DY47" s="451"/>
      <c r="DZ47" s="451"/>
      <c r="EA47" s="451"/>
      <c r="EB47" s="451"/>
      <c r="EC47" s="451"/>
      <c r="ED47" s="451"/>
      <c r="EE47" s="451"/>
      <c r="EF47" s="451"/>
      <c r="EG47" s="451"/>
      <c r="EH47" s="451"/>
      <c r="EI47" s="451"/>
      <c r="EJ47" s="451"/>
      <c r="EK47" s="451"/>
      <c r="EL47" s="451"/>
      <c r="EM47" s="451"/>
      <c r="EN47" s="451"/>
      <c r="EO47" s="451"/>
      <c r="EP47" s="451"/>
      <c r="EQ47" s="451"/>
      <c r="ER47" s="451"/>
      <c r="ES47" s="451"/>
      <c r="ET47" s="451"/>
      <c r="EU47" s="451"/>
      <c r="EV47" s="451"/>
      <c r="EW47" s="451"/>
      <c r="EX47" s="451"/>
      <c r="EY47" s="451"/>
      <c r="EZ47" s="451"/>
      <c r="FA47" s="451"/>
      <c r="FB47" s="451"/>
      <c r="FC47" s="451"/>
      <c r="FD47" s="451"/>
      <c r="FE47" s="451"/>
      <c r="FF47" s="451"/>
      <c r="FG47" s="451"/>
      <c r="FH47" s="451"/>
      <c r="FI47" s="451"/>
      <c r="FJ47" s="451"/>
      <c r="FK47" s="451"/>
      <c r="FL47" s="451"/>
      <c r="FM47" s="451"/>
      <c r="FN47" s="451"/>
      <c r="FO47" s="451"/>
      <c r="FP47" s="451"/>
      <c r="FQ47" s="451"/>
      <c r="FR47" s="451"/>
      <c r="FS47" s="451"/>
    </row>
    <row r="48" spans="1:175">
      <c r="A48" s="335"/>
      <c r="B48" s="325" t="s">
        <v>299</v>
      </c>
      <c r="C48" s="345">
        <v>595.99800000000005</v>
      </c>
      <c r="D48" s="348">
        <v>601.01400000000001</v>
      </c>
      <c r="E48" s="345">
        <v>40.655999999999999</v>
      </c>
      <c r="F48" s="348">
        <v>40.228999999999999</v>
      </c>
      <c r="G48" s="345">
        <v>2389.194</v>
      </c>
      <c r="H48" s="348">
        <v>2093.4050000000002</v>
      </c>
      <c r="I48" s="345">
        <v>1410.597</v>
      </c>
      <c r="J48" s="348">
        <v>1428.5509999999999</v>
      </c>
      <c r="K48" s="345">
        <v>454.01299999999998</v>
      </c>
      <c r="L48" s="348">
        <v>458.66899999999998</v>
      </c>
      <c r="M48" s="345">
        <v>0</v>
      </c>
      <c r="N48" s="348">
        <v>0</v>
      </c>
      <c r="O48" s="349">
        <v>4890.4579999999996</v>
      </c>
      <c r="P48" s="352">
        <v>4621.8680000000004</v>
      </c>
    </row>
    <row r="49" spans="1:175">
      <c r="A49" s="335"/>
      <c r="B49" s="325" t="s">
        <v>300</v>
      </c>
      <c r="C49" s="345">
        <v>0</v>
      </c>
      <c r="D49" s="348">
        <v>0</v>
      </c>
      <c r="E49" s="345">
        <v>152.24</v>
      </c>
      <c r="F49" s="348">
        <v>195.38499999999999</v>
      </c>
      <c r="G49" s="345">
        <v>2171.886</v>
      </c>
      <c r="H49" s="348">
        <v>727.21100000000001</v>
      </c>
      <c r="I49" s="345">
        <v>0.997</v>
      </c>
      <c r="J49" s="348">
        <v>0</v>
      </c>
      <c r="K49" s="345">
        <v>10.868</v>
      </c>
      <c r="L49" s="348">
        <v>10.46</v>
      </c>
      <c r="M49" s="345">
        <v>6.0000000000000001E-3</v>
      </c>
      <c r="N49" s="348">
        <v>0</v>
      </c>
      <c r="O49" s="349">
        <v>2335.9969999999998</v>
      </c>
      <c r="P49" s="352">
        <v>933.05600000000004</v>
      </c>
    </row>
    <row r="50" spans="1:175">
      <c r="A50" s="335"/>
      <c r="B50" s="325" t="s">
        <v>307</v>
      </c>
      <c r="C50" s="345">
        <v>0</v>
      </c>
      <c r="D50" s="348">
        <v>0</v>
      </c>
      <c r="E50" s="345">
        <v>16.228000000000002</v>
      </c>
      <c r="F50" s="348">
        <v>6.23</v>
      </c>
      <c r="G50" s="345">
        <v>387.07600000000002</v>
      </c>
      <c r="H50" s="348">
        <v>240.61099999999999</v>
      </c>
      <c r="I50" s="345">
        <v>0</v>
      </c>
      <c r="J50" s="348">
        <v>0</v>
      </c>
      <c r="K50" s="345">
        <v>0</v>
      </c>
      <c r="L50" s="348">
        <v>0</v>
      </c>
      <c r="M50" s="345">
        <v>-403.30399999999997</v>
      </c>
      <c r="N50" s="348">
        <v>-246.84100000000001</v>
      </c>
      <c r="O50" s="349">
        <v>0</v>
      </c>
      <c r="P50" s="352">
        <v>0</v>
      </c>
    </row>
    <row r="51" spans="1:175">
      <c r="A51" s="335"/>
      <c r="B51" s="325" t="s">
        <v>308</v>
      </c>
      <c r="C51" s="345">
        <v>0</v>
      </c>
      <c r="D51" s="348">
        <v>0</v>
      </c>
      <c r="E51" s="345">
        <v>23.71</v>
      </c>
      <c r="F51" s="348">
        <v>23.143999999999998</v>
      </c>
      <c r="G51" s="345">
        <v>848.18299999999999</v>
      </c>
      <c r="H51" s="348">
        <v>1279.877</v>
      </c>
      <c r="I51" s="345">
        <v>49.658999999999999</v>
      </c>
      <c r="J51" s="348">
        <v>40.340000000000003</v>
      </c>
      <c r="K51" s="345">
        <v>54.774999999999999</v>
      </c>
      <c r="L51" s="348">
        <v>20.614999999999998</v>
      </c>
      <c r="M51" s="345">
        <v>0</v>
      </c>
      <c r="N51" s="348">
        <v>0</v>
      </c>
      <c r="O51" s="349">
        <v>976.327</v>
      </c>
      <c r="P51" s="352">
        <v>1363.9760000000001</v>
      </c>
    </row>
    <row r="52" spans="1:175">
      <c r="A52" s="335"/>
      <c r="B52" s="325" t="s">
        <v>309</v>
      </c>
      <c r="C52" s="345">
        <v>0</v>
      </c>
      <c r="D52" s="348">
        <v>8.3740000000000006</v>
      </c>
      <c r="E52" s="345">
        <v>311.50299999999999</v>
      </c>
      <c r="F52" s="348">
        <v>244.255</v>
      </c>
      <c r="G52" s="345">
        <v>26.428000000000001</v>
      </c>
      <c r="H52" s="348">
        <v>11.188000000000001</v>
      </c>
      <c r="I52" s="345">
        <v>51.332000000000001</v>
      </c>
      <c r="J52" s="348">
        <v>32.622</v>
      </c>
      <c r="K52" s="345">
        <v>254.59100000000001</v>
      </c>
      <c r="L52" s="348">
        <v>249.631</v>
      </c>
      <c r="M52" s="345">
        <v>0</v>
      </c>
      <c r="N52" s="348">
        <v>0</v>
      </c>
      <c r="O52" s="349">
        <v>643.85400000000004</v>
      </c>
      <c r="P52" s="352">
        <v>546.07000000000005</v>
      </c>
    </row>
    <row r="53" spans="1:175">
      <c r="A53" s="335"/>
      <c r="B53" s="325" t="s">
        <v>310</v>
      </c>
      <c r="C53" s="345">
        <v>2.9790000000000001</v>
      </c>
      <c r="D53" s="348">
        <v>2.613</v>
      </c>
      <c r="E53" s="345">
        <v>14.178000000000001</v>
      </c>
      <c r="F53" s="348">
        <v>14.599</v>
      </c>
      <c r="G53" s="345">
        <v>1683.453</v>
      </c>
      <c r="H53" s="348">
        <v>1198.0139999999999</v>
      </c>
      <c r="I53" s="345">
        <v>129.50700000000001</v>
      </c>
      <c r="J53" s="348">
        <v>123.151</v>
      </c>
      <c r="K53" s="345">
        <v>6.2450000000000001</v>
      </c>
      <c r="L53" s="348">
        <v>5.13</v>
      </c>
      <c r="M53" s="345">
        <v>0</v>
      </c>
      <c r="N53" s="348">
        <v>0</v>
      </c>
      <c r="O53" s="349">
        <v>1836.3620000000001</v>
      </c>
      <c r="P53" s="352">
        <v>1343.5070000000001</v>
      </c>
    </row>
    <row r="54" spans="1:175">
      <c r="A54" s="335"/>
      <c r="B54" s="325" t="s">
        <v>311</v>
      </c>
      <c r="C54" s="345">
        <v>0</v>
      </c>
      <c r="D54" s="348">
        <v>0</v>
      </c>
      <c r="E54" s="345">
        <v>57.723999999999997</v>
      </c>
      <c r="F54" s="348">
        <v>69.141999999999996</v>
      </c>
      <c r="G54" s="345">
        <v>22.55</v>
      </c>
      <c r="H54" s="348">
        <v>4.6710000000000003</v>
      </c>
      <c r="I54" s="345">
        <v>6.3179999999999996</v>
      </c>
      <c r="J54" s="348">
        <v>5.8920000000000003</v>
      </c>
      <c r="K54" s="345">
        <v>24.675999999999998</v>
      </c>
      <c r="L54" s="348">
        <v>25.518000000000001</v>
      </c>
      <c r="M54" s="345">
        <v>0</v>
      </c>
      <c r="N54" s="348">
        <v>0</v>
      </c>
      <c r="O54" s="349">
        <v>111.268</v>
      </c>
      <c r="P54" s="352">
        <v>105.223</v>
      </c>
    </row>
    <row r="55" spans="1:175">
      <c r="A55" s="326"/>
      <c r="B55" s="326"/>
      <c r="C55" s="326"/>
      <c r="D55" s="326"/>
      <c r="E55" s="326"/>
      <c r="F55" s="326"/>
      <c r="G55" s="326"/>
      <c r="H55" s="326"/>
      <c r="I55" s="326"/>
      <c r="J55" s="326"/>
      <c r="K55" s="326"/>
      <c r="L55" s="326"/>
      <c r="M55" s="326"/>
      <c r="N55" s="326"/>
      <c r="O55" s="326"/>
      <c r="P55" s="326"/>
    </row>
    <row r="56" spans="1:175" s="454" customFormat="1">
      <c r="A56" s="336" t="s">
        <v>352</v>
      </c>
      <c r="B56" s="469"/>
      <c r="C56" s="349">
        <v>9707.4840000000004</v>
      </c>
      <c r="D56" s="350">
        <v>6944.81</v>
      </c>
      <c r="E56" s="349">
        <v>1886.0160000000001</v>
      </c>
      <c r="F56" s="350">
        <v>1543.4559999999999</v>
      </c>
      <c r="G56" s="349">
        <v>6339.08</v>
      </c>
      <c r="H56" s="350">
        <v>3704.7550000000001</v>
      </c>
      <c r="I56" s="349">
        <v>2406.62</v>
      </c>
      <c r="J56" s="350">
        <v>2163.739</v>
      </c>
      <c r="K56" s="349">
        <v>1825.6310000000001</v>
      </c>
      <c r="L56" s="350">
        <v>3057.3560000000002</v>
      </c>
      <c r="M56" s="349">
        <v>-9918.6450000000004</v>
      </c>
      <c r="N56" s="350">
        <v>-8582.2160000000003</v>
      </c>
      <c r="O56" s="349">
        <v>12246.186</v>
      </c>
      <c r="P56" s="352">
        <v>8831.9</v>
      </c>
      <c r="Q56" s="451"/>
      <c r="R56" s="451"/>
      <c r="S56" s="451"/>
      <c r="T56" s="451"/>
      <c r="U56" s="451"/>
      <c r="V56" s="451"/>
      <c r="W56" s="451"/>
      <c r="X56" s="451"/>
      <c r="Y56" s="451"/>
      <c r="Z56" s="451"/>
      <c r="AA56" s="451"/>
      <c r="AB56" s="451"/>
      <c r="AC56" s="451"/>
      <c r="AD56" s="451"/>
      <c r="AE56" s="451"/>
      <c r="AF56" s="451"/>
      <c r="AG56" s="451"/>
      <c r="AH56" s="451"/>
      <c r="AI56" s="451"/>
      <c r="AJ56" s="451"/>
      <c r="AK56" s="451"/>
      <c r="AL56" s="451"/>
      <c r="AM56" s="451"/>
      <c r="AN56" s="451"/>
      <c r="AO56" s="451"/>
      <c r="AP56" s="451"/>
      <c r="AQ56" s="451"/>
      <c r="AR56" s="451"/>
      <c r="AS56" s="451"/>
      <c r="AT56" s="451"/>
      <c r="AU56" s="451"/>
      <c r="AV56" s="451"/>
      <c r="AW56" s="451"/>
      <c r="AX56" s="451"/>
      <c r="AY56" s="451"/>
      <c r="AZ56" s="451"/>
      <c r="BA56" s="451"/>
      <c r="BB56" s="451"/>
      <c r="BC56" s="451"/>
      <c r="BD56" s="451"/>
      <c r="BE56" s="451"/>
      <c r="BF56" s="451"/>
      <c r="BG56" s="451"/>
      <c r="BH56" s="451"/>
      <c r="BI56" s="451"/>
      <c r="BJ56" s="451"/>
      <c r="BK56" s="451"/>
      <c r="BL56" s="451"/>
      <c r="BM56" s="451"/>
      <c r="BN56" s="451"/>
      <c r="BO56" s="451"/>
      <c r="BP56" s="451"/>
      <c r="BQ56" s="451"/>
      <c r="BR56" s="451"/>
      <c r="BS56" s="451"/>
      <c r="BT56" s="451"/>
      <c r="BU56" s="451"/>
      <c r="BV56" s="451"/>
      <c r="BW56" s="451"/>
      <c r="BX56" s="451"/>
      <c r="BY56" s="451"/>
      <c r="BZ56" s="451"/>
      <c r="CA56" s="451"/>
      <c r="CB56" s="451"/>
      <c r="CC56" s="451"/>
      <c r="CD56" s="451"/>
      <c r="CE56" s="451"/>
      <c r="CF56" s="451"/>
      <c r="CG56" s="451"/>
      <c r="CH56" s="451"/>
      <c r="CI56" s="451"/>
      <c r="CJ56" s="451"/>
      <c r="CK56" s="451"/>
      <c r="CL56" s="451"/>
      <c r="CM56" s="451"/>
      <c r="CN56" s="451"/>
      <c r="CO56" s="451"/>
      <c r="CP56" s="451"/>
      <c r="CQ56" s="451"/>
      <c r="CR56" s="451"/>
      <c r="CS56" s="451"/>
      <c r="CT56" s="451"/>
      <c r="CU56" s="451"/>
      <c r="CV56" s="451"/>
      <c r="CW56" s="451"/>
      <c r="CX56" s="451"/>
      <c r="CY56" s="451"/>
      <c r="CZ56" s="451"/>
      <c r="DA56" s="451"/>
      <c r="DB56" s="451"/>
      <c r="DC56" s="451"/>
      <c r="DD56" s="451"/>
      <c r="DE56" s="451"/>
      <c r="DF56" s="451"/>
      <c r="DG56" s="451"/>
      <c r="DH56" s="451"/>
      <c r="DI56" s="451"/>
      <c r="DJ56" s="451"/>
      <c r="DK56" s="451"/>
      <c r="DL56" s="451"/>
      <c r="DM56" s="451"/>
      <c r="DN56" s="451"/>
      <c r="DO56" s="451"/>
      <c r="DP56" s="451"/>
      <c r="DQ56" s="451"/>
      <c r="DR56" s="451"/>
      <c r="DS56" s="451"/>
      <c r="DT56" s="451"/>
      <c r="DU56" s="451"/>
      <c r="DV56" s="451"/>
      <c r="DW56" s="451"/>
      <c r="DX56" s="451"/>
      <c r="DY56" s="451"/>
      <c r="DZ56" s="451"/>
      <c r="EA56" s="451"/>
      <c r="EB56" s="451"/>
      <c r="EC56" s="451"/>
      <c r="ED56" s="451"/>
      <c r="EE56" s="451"/>
      <c r="EF56" s="451"/>
      <c r="EG56" s="451"/>
      <c r="EH56" s="451"/>
      <c r="EI56" s="451"/>
      <c r="EJ56" s="451"/>
      <c r="EK56" s="451"/>
      <c r="EL56" s="451"/>
      <c r="EM56" s="451"/>
      <c r="EN56" s="451"/>
      <c r="EO56" s="451"/>
      <c r="EP56" s="451"/>
      <c r="EQ56" s="451"/>
      <c r="ER56" s="451"/>
      <c r="ES56" s="451"/>
      <c r="ET56" s="451"/>
      <c r="EU56" s="451"/>
      <c r="EV56" s="451"/>
      <c r="EW56" s="451"/>
      <c r="EX56" s="451"/>
      <c r="EY56" s="451"/>
      <c r="EZ56" s="451"/>
      <c r="FA56" s="451"/>
      <c r="FB56" s="451"/>
      <c r="FC56" s="451"/>
      <c r="FD56" s="451"/>
      <c r="FE56" s="451"/>
      <c r="FF56" s="451"/>
      <c r="FG56" s="451"/>
      <c r="FH56" s="451"/>
      <c r="FI56" s="451"/>
      <c r="FJ56" s="451"/>
      <c r="FK56" s="451"/>
      <c r="FL56" s="451"/>
      <c r="FM56" s="451"/>
      <c r="FN56" s="451"/>
      <c r="FO56" s="451"/>
      <c r="FP56" s="451"/>
      <c r="FQ56" s="451"/>
      <c r="FR56" s="451"/>
      <c r="FS56" s="451"/>
    </row>
    <row r="57" spans="1:175">
      <c r="A57" s="335" t="s">
        <v>353</v>
      </c>
      <c r="B57" s="325"/>
      <c r="C57" s="345">
        <v>9707.4840000000004</v>
      </c>
      <c r="D57" s="348">
        <v>6944.81</v>
      </c>
      <c r="E57" s="345">
        <v>1886.0160000000001</v>
      </c>
      <c r="F57" s="348">
        <v>1543.4559999999999</v>
      </c>
      <c r="G57" s="345">
        <v>6339.08</v>
      </c>
      <c r="H57" s="348">
        <v>3704.7550000000001</v>
      </c>
      <c r="I57" s="345">
        <v>2406.62</v>
      </c>
      <c r="J57" s="348">
        <v>2163.739</v>
      </c>
      <c r="K57" s="345">
        <v>1825.6310000000001</v>
      </c>
      <c r="L57" s="348">
        <v>3057.3560000000002</v>
      </c>
      <c r="M57" s="345">
        <v>-9918.6450000000004</v>
      </c>
      <c r="N57" s="348">
        <v>-8582.2160000000003</v>
      </c>
      <c r="O57" s="349">
        <v>9966.2870000000003</v>
      </c>
      <c r="P57" s="352">
        <v>6724.0079999999998</v>
      </c>
    </row>
    <row r="58" spans="1:175">
      <c r="A58" s="335"/>
      <c r="B58" s="325" t="s">
        <v>312</v>
      </c>
      <c r="C58" s="345">
        <v>9783.875</v>
      </c>
      <c r="D58" s="348">
        <v>6763.2039999999997</v>
      </c>
      <c r="E58" s="345">
        <v>936.44399999999996</v>
      </c>
      <c r="F58" s="348">
        <v>997.71400000000006</v>
      </c>
      <c r="G58" s="345">
        <v>4123.9290000000001</v>
      </c>
      <c r="H58" s="348">
        <v>1730.8389999999999</v>
      </c>
      <c r="I58" s="345">
        <v>203.58</v>
      </c>
      <c r="J58" s="348">
        <v>205.91499999999999</v>
      </c>
      <c r="K58" s="345">
        <v>1618.125</v>
      </c>
      <c r="L58" s="348">
        <v>2658.5949999999998</v>
      </c>
      <c r="M58" s="345">
        <v>-6882.0780000000004</v>
      </c>
      <c r="N58" s="348">
        <v>-5593.0630000000001</v>
      </c>
      <c r="O58" s="349">
        <v>9783.875</v>
      </c>
      <c r="P58" s="352">
        <v>6763.2039999999997</v>
      </c>
    </row>
    <row r="59" spans="1:175">
      <c r="A59" s="335"/>
      <c r="B59" s="325" t="s">
        <v>313</v>
      </c>
      <c r="C59" s="345">
        <v>3186.0210000000002</v>
      </c>
      <c r="D59" s="348">
        <v>3423.2170000000001</v>
      </c>
      <c r="E59" s="345">
        <v>238.459</v>
      </c>
      <c r="F59" s="348">
        <v>13.202</v>
      </c>
      <c r="G59" s="345">
        <v>597.53399999999999</v>
      </c>
      <c r="H59" s="348">
        <v>532.53099999999995</v>
      </c>
      <c r="I59" s="345">
        <v>854.096</v>
      </c>
      <c r="J59" s="348">
        <v>639.93600000000004</v>
      </c>
      <c r="K59" s="345">
        <v>434.988</v>
      </c>
      <c r="L59" s="348">
        <v>522.14400000000001</v>
      </c>
      <c r="M59" s="345">
        <v>163.31299999999999</v>
      </c>
      <c r="N59" s="348">
        <v>-289.34300000000002</v>
      </c>
      <c r="O59" s="349">
        <v>5474.4110000000001</v>
      </c>
      <c r="P59" s="352">
        <v>4841.6869999999999</v>
      </c>
    </row>
    <row r="60" spans="1:175">
      <c r="A60" s="335"/>
      <c r="B60" s="325" t="s">
        <v>314</v>
      </c>
      <c r="C60" s="345">
        <v>0</v>
      </c>
      <c r="D60" s="348">
        <v>0</v>
      </c>
      <c r="E60" s="345">
        <v>0</v>
      </c>
      <c r="F60" s="348">
        <v>0</v>
      </c>
      <c r="G60" s="345">
        <v>742.87699999999995</v>
      </c>
      <c r="H60" s="348">
        <v>771.03899999999999</v>
      </c>
      <c r="I60" s="345">
        <v>92.49</v>
      </c>
      <c r="J60" s="348">
        <v>93.552000000000007</v>
      </c>
      <c r="K60" s="345">
        <v>1.758</v>
      </c>
      <c r="L60" s="348">
        <v>6.0519999999999996</v>
      </c>
      <c r="M60" s="345">
        <v>-837.125</v>
      </c>
      <c r="N60" s="348">
        <v>-870.64300000000003</v>
      </c>
      <c r="O60" s="349">
        <v>0</v>
      </c>
      <c r="P60" s="352">
        <v>0</v>
      </c>
    </row>
    <row r="61" spans="1:175">
      <c r="A61" s="335"/>
      <c r="B61" s="325" t="s">
        <v>315</v>
      </c>
      <c r="C61" s="345">
        <v>0</v>
      </c>
      <c r="D61" s="348">
        <v>0</v>
      </c>
      <c r="E61" s="345">
        <v>0</v>
      </c>
      <c r="F61" s="348">
        <v>0</v>
      </c>
      <c r="G61" s="345">
        <v>0</v>
      </c>
      <c r="H61" s="348">
        <v>0</v>
      </c>
      <c r="I61" s="345">
        <v>0</v>
      </c>
      <c r="J61" s="348">
        <v>0</v>
      </c>
      <c r="K61" s="345">
        <v>0</v>
      </c>
      <c r="L61" s="348">
        <v>0</v>
      </c>
      <c r="M61" s="345">
        <v>0</v>
      </c>
      <c r="N61" s="348">
        <v>0</v>
      </c>
      <c r="O61" s="349">
        <v>0</v>
      </c>
      <c r="P61" s="352">
        <v>0</v>
      </c>
    </row>
    <row r="62" spans="1:175">
      <c r="A62" s="335"/>
      <c r="B62" s="325" t="s">
        <v>316</v>
      </c>
      <c r="C62" s="345">
        <v>0</v>
      </c>
      <c r="D62" s="348">
        <v>0</v>
      </c>
      <c r="E62" s="345">
        <v>0</v>
      </c>
      <c r="F62" s="348">
        <v>0</v>
      </c>
      <c r="G62" s="345">
        <v>0</v>
      </c>
      <c r="H62" s="348">
        <v>0</v>
      </c>
      <c r="I62" s="345">
        <v>0</v>
      </c>
      <c r="J62" s="348">
        <v>0</v>
      </c>
      <c r="K62" s="345">
        <v>0</v>
      </c>
      <c r="L62" s="348">
        <v>0</v>
      </c>
      <c r="M62" s="345">
        <v>0</v>
      </c>
      <c r="N62" s="348">
        <v>0</v>
      </c>
      <c r="O62" s="349">
        <v>0</v>
      </c>
      <c r="P62" s="352">
        <v>0</v>
      </c>
    </row>
    <row r="63" spans="1:175">
      <c r="A63" s="335"/>
      <c r="B63" s="325" t="s">
        <v>317</v>
      </c>
      <c r="C63" s="345">
        <v>-3262.4119999999998</v>
      </c>
      <c r="D63" s="348">
        <v>-3241.6109999999999</v>
      </c>
      <c r="E63" s="345">
        <v>711.11300000000006</v>
      </c>
      <c r="F63" s="348">
        <v>532.54</v>
      </c>
      <c r="G63" s="345">
        <v>874.74</v>
      </c>
      <c r="H63" s="348">
        <v>670.346</v>
      </c>
      <c r="I63" s="345">
        <v>1256.454</v>
      </c>
      <c r="J63" s="348">
        <v>1224.336</v>
      </c>
      <c r="K63" s="345">
        <v>-229.24</v>
      </c>
      <c r="L63" s="348">
        <v>-129.435</v>
      </c>
      <c r="M63" s="345">
        <v>-2362.7550000000001</v>
      </c>
      <c r="N63" s="348">
        <v>-1829.1669999999999</v>
      </c>
      <c r="O63" s="349">
        <v>-5291.9989999999998</v>
      </c>
      <c r="P63" s="352">
        <v>-4880.8829999999998</v>
      </c>
    </row>
    <row r="64" spans="1:175">
      <c r="A64" s="326"/>
      <c r="B64" s="326"/>
      <c r="C64" s="326"/>
      <c r="D64" s="326"/>
      <c r="E64" s="326"/>
      <c r="F64" s="326"/>
      <c r="G64" s="326"/>
      <c r="H64" s="326"/>
      <c r="I64" s="326"/>
      <c r="J64" s="326"/>
      <c r="K64" s="326"/>
      <c r="L64" s="326"/>
      <c r="M64" s="326"/>
      <c r="N64" s="326"/>
      <c r="O64" s="326"/>
      <c r="P64" s="326"/>
      <c r="Q64" s="326"/>
    </row>
    <row r="65" spans="1:175" s="454" customFormat="1">
      <c r="A65" s="336" t="s">
        <v>354</v>
      </c>
      <c r="B65" s="469"/>
      <c r="C65" s="349">
        <v>0</v>
      </c>
      <c r="D65" s="350">
        <v>0</v>
      </c>
      <c r="E65" s="349">
        <v>0</v>
      </c>
      <c r="F65" s="350">
        <v>0</v>
      </c>
      <c r="G65" s="349">
        <v>0</v>
      </c>
      <c r="H65" s="350">
        <v>0</v>
      </c>
      <c r="I65" s="349">
        <v>0</v>
      </c>
      <c r="J65" s="350">
        <v>0</v>
      </c>
      <c r="K65" s="349">
        <v>0</v>
      </c>
      <c r="L65" s="350">
        <v>0</v>
      </c>
      <c r="M65" s="349">
        <v>0</v>
      </c>
      <c r="N65" s="350">
        <v>0</v>
      </c>
      <c r="O65" s="349">
        <v>2279.8989999999999</v>
      </c>
      <c r="P65" s="352">
        <v>2107.8919999999998</v>
      </c>
      <c r="Q65" s="451"/>
      <c r="R65" s="451"/>
      <c r="S65" s="451"/>
      <c r="T65" s="451"/>
      <c r="U65" s="451"/>
      <c r="V65" s="451"/>
      <c r="W65" s="451"/>
      <c r="X65" s="451"/>
      <c r="Y65" s="451"/>
      <c r="Z65" s="451"/>
      <c r="AA65" s="451"/>
      <c r="AB65" s="451"/>
      <c r="AC65" s="451"/>
      <c r="AD65" s="451"/>
      <c r="AE65" s="451"/>
      <c r="AF65" s="451"/>
      <c r="AG65" s="451"/>
      <c r="AH65" s="451"/>
      <c r="AI65" s="451"/>
      <c r="AJ65" s="451"/>
      <c r="AK65" s="451"/>
      <c r="AL65" s="451"/>
      <c r="AM65" s="451"/>
      <c r="AN65" s="451"/>
      <c r="AO65" s="451"/>
      <c r="AP65" s="451"/>
      <c r="AQ65" s="451"/>
      <c r="AR65" s="451"/>
      <c r="AS65" s="451"/>
      <c r="AT65" s="451"/>
      <c r="AU65" s="451"/>
      <c r="AV65" s="451"/>
      <c r="AW65" s="451"/>
      <c r="AX65" s="451"/>
      <c r="AY65" s="451"/>
      <c r="AZ65" s="451"/>
      <c r="BA65" s="451"/>
      <c r="BB65" s="451"/>
      <c r="BC65" s="451"/>
      <c r="BD65" s="451"/>
      <c r="BE65" s="451"/>
      <c r="BF65" s="451"/>
      <c r="BG65" s="451"/>
      <c r="BH65" s="451"/>
      <c r="BI65" s="451"/>
      <c r="BJ65" s="451"/>
      <c r="BK65" s="451"/>
      <c r="BL65" s="451"/>
      <c r="BM65" s="451"/>
      <c r="BN65" s="451"/>
      <c r="BO65" s="451"/>
      <c r="BP65" s="451"/>
      <c r="BQ65" s="451"/>
      <c r="BR65" s="451"/>
      <c r="BS65" s="451"/>
      <c r="BT65" s="451"/>
      <c r="BU65" s="451"/>
      <c r="BV65" s="451"/>
      <c r="BW65" s="451"/>
      <c r="BX65" s="451"/>
      <c r="BY65" s="451"/>
      <c r="BZ65" s="451"/>
      <c r="CA65" s="451"/>
      <c r="CB65" s="451"/>
      <c r="CC65" s="451"/>
      <c r="CD65" s="451"/>
      <c r="CE65" s="451"/>
      <c r="CF65" s="451"/>
      <c r="CG65" s="451"/>
      <c r="CH65" s="451"/>
      <c r="CI65" s="451"/>
      <c r="CJ65" s="451"/>
      <c r="CK65" s="451"/>
      <c r="CL65" s="451"/>
      <c r="CM65" s="451"/>
      <c r="CN65" s="451"/>
      <c r="CO65" s="451"/>
      <c r="CP65" s="451"/>
      <c r="CQ65" s="451"/>
      <c r="CR65" s="451"/>
      <c r="CS65" s="451"/>
      <c r="CT65" s="451"/>
      <c r="CU65" s="451"/>
      <c r="CV65" s="451"/>
      <c r="CW65" s="451"/>
      <c r="CX65" s="451"/>
      <c r="CY65" s="451"/>
      <c r="CZ65" s="451"/>
      <c r="DA65" s="451"/>
      <c r="DB65" s="451"/>
      <c r="DC65" s="451"/>
      <c r="DD65" s="451"/>
      <c r="DE65" s="451"/>
      <c r="DF65" s="451"/>
      <c r="DG65" s="451"/>
      <c r="DH65" s="451"/>
      <c r="DI65" s="451"/>
      <c r="DJ65" s="451"/>
      <c r="DK65" s="451"/>
      <c r="DL65" s="451"/>
      <c r="DM65" s="451"/>
      <c r="DN65" s="451"/>
      <c r="DO65" s="451"/>
      <c r="DP65" s="451"/>
      <c r="DQ65" s="451"/>
      <c r="DR65" s="451"/>
      <c r="DS65" s="451"/>
      <c r="DT65" s="451"/>
      <c r="DU65" s="451"/>
      <c r="DV65" s="451"/>
      <c r="DW65" s="451"/>
      <c r="DX65" s="451"/>
      <c r="DY65" s="451"/>
      <c r="DZ65" s="451"/>
      <c r="EA65" s="451"/>
      <c r="EB65" s="451"/>
      <c r="EC65" s="451"/>
      <c r="ED65" s="451"/>
      <c r="EE65" s="451"/>
      <c r="EF65" s="451"/>
      <c r="EG65" s="451"/>
      <c r="EH65" s="451"/>
      <c r="EI65" s="451"/>
      <c r="EJ65" s="451"/>
      <c r="EK65" s="451"/>
      <c r="EL65" s="451"/>
      <c r="EM65" s="451"/>
      <c r="EN65" s="451"/>
      <c r="EO65" s="451"/>
      <c r="EP65" s="451"/>
      <c r="EQ65" s="451"/>
      <c r="ER65" s="451"/>
      <c r="ES65" s="451"/>
      <c r="ET65" s="451"/>
      <c r="EU65" s="451"/>
      <c r="EV65" s="451"/>
      <c r="EW65" s="451"/>
      <c r="EX65" s="451"/>
      <c r="EY65" s="451"/>
      <c r="EZ65" s="451"/>
      <c r="FA65" s="451"/>
      <c r="FB65" s="451"/>
      <c r="FC65" s="451"/>
      <c r="FD65" s="451"/>
      <c r="FE65" s="451"/>
      <c r="FF65" s="451"/>
      <c r="FG65" s="451"/>
      <c r="FH65" s="451"/>
      <c r="FI65" s="451"/>
      <c r="FJ65" s="451"/>
      <c r="FK65" s="451"/>
      <c r="FL65" s="451"/>
      <c r="FM65" s="451"/>
      <c r="FN65" s="451"/>
      <c r="FO65" s="451"/>
      <c r="FP65" s="451"/>
      <c r="FQ65" s="451"/>
      <c r="FR65" s="451"/>
      <c r="FS65" s="451"/>
    </row>
    <row r="66" spans="1:175">
      <c r="A66" s="326"/>
      <c r="B66" s="326"/>
      <c r="C66" s="326"/>
      <c r="D66" s="326"/>
      <c r="E66" s="326"/>
      <c r="F66" s="326"/>
      <c r="G66" s="326"/>
      <c r="H66" s="326"/>
      <c r="I66" s="326"/>
      <c r="J66" s="326"/>
      <c r="K66" s="326"/>
      <c r="L66" s="326"/>
      <c r="M66" s="326"/>
      <c r="N66" s="326"/>
      <c r="O66" s="326"/>
      <c r="P66" s="326"/>
    </row>
    <row r="67" spans="1:175" s="454" customFormat="1">
      <c r="A67" s="336" t="s">
        <v>355</v>
      </c>
      <c r="B67" s="469"/>
      <c r="C67" s="349">
        <v>10815.26</v>
      </c>
      <c r="D67" s="350">
        <v>8018.125</v>
      </c>
      <c r="E67" s="349">
        <v>3249.1559999999999</v>
      </c>
      <c r="F67" s="350">
        <v>3230.6030000000001</v>
      </c>
      <c r="G67" s="349">
        <v>17786.739000000001</v>
      </c>
      <c r="H67" s="350">
        <v>15783.923000000001</v>
      </c>
      <c r="I67" s="349">
        <v>4931.2610000000004</v>
      </c>
      <c r="J67" s="350">
        <v>4910.9470000000001</v>
      </c>
      <c r="K67" s="349">
        <v>3113.2759999999998</v>
      </c>
      <c r="L67" s="350">
        <v>4317.4449999999997</v>
      </c>
      <c r="M67" s="349">
        <v>-10119.308000000001</v>
      </c>
      <c r="N67" s="350">
        <v>-8864.6869999999999</v>
      </c>
      <c r="O67" s="349">
        <v>29776.383999999998</v>
      </c>
      <c r="P67" s="352">
        <v>27396.356</v>
      </c>
      <c r="Q67" s="451"/>
      <c r="R67" s="451"/>
      <c r="S67" s="451"/>
      <c r="T67" s="451"/>
      <c r="U67" s="451"/>
      <c r="V67" s="451"/>
      <c r="W67" s="451"/>
      <c r="X67" s="451"/>
      <c r="Y67" s="451"/>
      <c r="Z67" s="451"/>
      <c r="AA67" s="451"/>
      <c r="AB67" s="451"/>
      <c r="AC67" s="451"/>
      <c r="AD67" s="451"/>
      <c r="AE67" s="451"/>
      <c r="AF67" s="451"/>
      <c r="AG67" s="451"/>
      <c r="AH67" s="451"/>
      <c r="AI67" s="451"/>
      <c r="AJ67" s="451"/>
      <c r="AK67" s="451"/>
      <c r="AL67" s="451"/>
      <c r="AM67" s="451"/>
      <c r="AN67" s="451"/>
      <c r="AO67" s="451"/>
      <c r="AP67" s="451"/>
      <c r="AQ67" s="451"/>
      <c r="AR67" s="451"/>
      <c r="AS67" s="451"/>
      <c r="AT67" s="451"/>
      <c r="AU67" s="451"/>
      <c r="AV67" s="451"/>
      <c r="AW67" s="451"/>
      <c r="AX67" s="451"/>
      <c r="AY67" s="451"/>
      <c r="AZ67" s="451"/>
      <c r="BA67" s="451"/>
      <c r="BB67" s="451"/>
      <c r="BC67" s="451"/>
      <c r="BD67" s="451"/>
      <c r="BE67" s="451"/>
      <c r="BF67" s="451"/>
      <c r="BG67" s="451"/>
      <c r="BH67" s="451"/>
      <c r="BI67" s="451"/>
      <c r="BJ67" s="451"/>
      <c r="BK67" s="451"/>
      <c r="BL67" s="451"/>
      <c r="BM67" s="451"/>
      <c r="BN67" s="451"/>
      <c r="BO67" s="451"/>
      <c r="BP67" s="451"/>
      <c r="BQ67" s="451"/>
      <c r="BR67" s="451"/>
      <c r="BS67" s="451"/>
      <c r="BT67" s="451"/>
      <c r="BU67" s="451"/>
      <c r="BV67" s="451"/>
      <c r="BW67" s="451"/>
      <c r="BX67" s="451"/>
      <c r="BY67" s="451"/>
      <c r="BZ67" s="451"/>
      <c r="CA67" s="451"/>
      <c r="CB67" s="451"/>
      <c r="CC67" s="451"/>
      <c r="CD67" s="451"/>
      <c r="CE67" s="451"/>
      <c r="CF67" s="451"/>
      <c r="CG67" s="451"/>
      <c r="CH67" s="451"/>
      <c r="CI67" s="451"/>
      <c r="CJ67" s="451"/>
      <c r="CK67" s="451"/>
      <c r="CL67" s="451"/>
      <c r="CM67" s="451"/>
      <c r="CN67" s="451"/>
      <c r="CO67" s="451"/>
      <c r="CP67" s="451"/>
      <c r="CQ67" s="451"/>
      <c r="CR67" s="451"/>
      <c r="CS67" s="451"/>
      <c r="CT67" s="451"/>
      <c r="CU67" s="451"/>
      <c r="CV67" s="451"/>
      <c r="CW67" s="451"/>
      <c r="CX67" s="451"/>
      <c r="CY67" s="451"/>
      <c r="CZ67" s="451"/>
      <c r="DA67" s="451"/>
      <c r="DB67" s="451"/>
      <c r="DC67" s="451"/>
      <c r="DD67" s="451"/>
      <c r="DE67" s="451"/>
      <c r="DF67" s="451"/>
      <c r="DG67" s="451"/>
      <c r="DH67" s="451"/>
      <c r="DI67" s="451"/>
      <c r="DJ67" s="451"/>
      <c r="DK67" s="451"/>
      <c r="DL67" s="451"/>
      <c r="DM67" s="451"/>
      <c r="DN67" s="451"/>
      <c r="DO67" s="451"/>
      <c r="DP67" s="451"/>
      <c r="DQ67" s="451"/>
      <c r="DR67" s="451"/>
      <c r="DS67" s="451"/>
      <c r="DT67" s="451"/>
      <c r="DU67" s="451"/>
      <c r="DV67" s="451"/>
      <c r="DW67" s="451"/>
      <c r="DX67" s="451"/>
      <c r="DY67" s="451"/>
      <c r="DZ67" s="451"/>
      <c r="EA67" s="451"/>
      <c r="EB67" s="451"/>
      <c r="EC67" s="451"/>
      <c r="ED67" s="451"/>
      <c r="EE67" s="451"/>
      <c r="EF67" s="451"/>
      <c r="EG67" s="451"/>
      <c r="EH67" s="451"/>
      <c r="EI67" s="451"/>
      <c r="EJ67" s="451"/>
      <c r="EK67" s="451"/>
      <c r="EL67" s="451"/>
      <c r="EM67" s="451"/>
      <c r="EN67" s="451"/>
      <c r="EO67" s="451"/>
      <c r="EP67" s="451"/>
      <c r="EQ67" s="451"/>
      <c r="ER67" s="451"/>
      <c r="ES67" s="451"/>
      <c r="ET67" s="451"/>
      <c r="EU67" s="451"/>
      <c r="EV67" s="451"/>
      <c r="EW67" s="451"/>
      <c r="EX67" s="451"/>
      <c r="EY67" s="451"/>
      <c r="EZ67" s="451"/>
      <c r="FA67" s="451"/>
      <c r="FB67" s="451"/>
      <c r="FC67" s="451"/>
      <c r="FD67" s="451"/>
      <c r="FE67" s="451"/>
      <c r="FF67" s="451"/>
      <c r="FG67" s="451"/>
      <c r="FH67" s="451"/>
      <c r="FI67" s="451"/>
      <c r="FJ67" s="451"/>
      <c r="FK67" s="451"/>
      <c r="FL67" s="451"/>
      <c r="FM67" s="451"/>
      <c r="FN67" s="451"/>
      <c r="FO67" s="451"/>
      <c r="FP67" s="451"/>
      <c r="FQ67" s="451"/>
      <c r="FR67" s="451"/>
      <c r="FS67" s="451"/>
    </row>
    <row r="68" spans="1:175">
      <c r="A68" s="326"/>
      <c r="B68" s="326"/>
      <c r="C68" s="330"/>
      <c r="D68" s="375"/>
      <c r="E68" s="375"/>
      <c r="F68" s="375"/>
      <c r="G68" s="375"/>
      <c r="H68" s="330"/>
      <c r="I68" s="330"/>
      <c r="J68" s="330"/>
      <c r="K68" s="330"/>
      <c r="L68" s="330"/>
      <c r="M68" s="330"/>
      <c r="N68" s="330"/>
      <c r="O68" s="330"/>
      <c r="P68" s="330"/>
    </row>
    <row r="69" spans="1:175">
      <c r="A69" s="326"/>
      <c r="B69" s="326"/>
      <c r="C69" s="326"/>
      <c r="D69" s="375"/>
      <c r="E69" s="375"/>
      <c r="F69" s="375"/>
      <c r="G69" s="375"/>
      <c r="H69" s="326"/>
      <c r="I69" s="326"/>
      <c r="J69" s="326"/>
      <c r="K69" s="326"/>
      <c r="L69" s="326"/>
      <c r="M69" s="326"/>
      <c r="N69" s="326"/>
      <c r="O69" s="326"/>
      <c r="P69" s="326"/>
    </row>
    <row r="70" spans="1:175">
      <c r="A70" s="552" t="s">
        <v>93</v>
      </c>
      <c r="B70" s="553"/>
      <c r="C70" s="554" t="s">
        <v>372</v>
      </c>
      <c r="D70" s="556"/>
      <c r="E70" s="554" t="s">
        <v>10</v>
      </c>
      <c r="F70" s="556"/>
      <c r="G70" s="554" t="s">
        <v>54</v>
      </c>
      <c r="H70" s="556"/>
      <c r="I70" s="554" t="s">
        <v>14</v>
      </c>
      <c r="J70" s="556"/>
      <c r="K70" s="554" t="s">
        <v>55</v>
      </c>
      <c r="L70" s="556"/>
      <c r="M70" s="554" t="s">
        <v>374</v>
      </c>
      <c r="N70" s="556"/>
      <c r="O70" s="554" t="s">
        <v>20</v>
      </c>
      <c r="P70" s="556"/>
    </row>
    <row r="71" spans="1:175">
      <c r="A71" s="545" t="s">
        <v>356</v>
      </c>
      <c r="B71" s="549"/>
      <c r="C71" s="341" t="s">
        <v>426</v>
      </c>
      <c r="D71" s="342" t="s">
        <v>396</v>
      </c>
      <c r="E71" s="341" t="str">
        <f>C71</f>
        <v>12/31/2019</v>
      </c>
      <c r="F71" s="342" t="str">
        <f>D71</f>
        <v>12/31/2018</v>
      </c>
      <c r="G71" s="341" t="str">
        <f>C71</f>
        <v>12/31/2019</v>
      </c>
      <c r="H71" s="342" t="str">
        <f>D71</f>
        <v>12/31/2018</v>
      </c>
      <c r="I71" s="341" t="str">
        <f>C71</f>
        <v>12/31/2019</v>
      </c>
      <c r="J71" s="342" t="str">
        <f>D71</f>
        <v>12/31/2018</v>
      </c>
      <c r="K71" s="341" t="str">
        <f>G71</f>
        <v>12/31/2019</v>
      </c>
      <c r="L71" s="342" t="str">
        <f>H71</f>
        <v>12/31/2018</v>
      </c>
      <c r="M71" s="341" t="str">
        <f>K71</f>
        <v>12/31/2019</v>
      </c>
      <c r="N71" s="342" t="str">
        <f>L71</f>
        <v>12/31/2018</v>
      </c>
      <c r="O71" s="341" t="str">
        <f>M71</f>
        <v>12/31/2019</v>
      </c>
      <c r="P71" s="342" t="str">
        <f>N71</f>
        <v>12/31/2018</v>
      </c>
    </row>
    <row r="72" spans="1:175">
      <c r="A72" s="550"/>
      <c r="B72" s="551"/>
      <c r="C72" s="343" t="s">
        <v>449</v>
      </c>
      <c r="D72" s="344" t="s">
        <v>449</v>
      </c>
      <c r="E72" s="343" t="s">
        <v>449</v>
      </c>
      <c r="F72" s="344" t="s">
        <v>449</v>
      </c>
      <c r="G72" s="343" t="s">
        <v>449</v>
      </c>
      <c r="H72" s="344" t="s">
        <v>449</v>
      </c>
      <c r="I72" s="343" t="s">
        <v>449</v>
      </c>
      <c r="J72" s="344" t="s">
        <v>449</v>
      </c>
      <c r="K72" s="343" t="s">
        <v>449</v>
      </c>
      <c r="L72" s="344" t="s">
        <v>449</v>
      </c>
      <c r="M72" s="343" t="s">
        <v>449</v>
      </c>
      <c r="N72" s="344" t="s">
        <v>449</v>
      </c>
      <c r="O72" s="343" t="s">
        <v>449</v>
      </c>
      <c r="P72" s="344" t="s">
        <v>449</v>
      </c>
    </row>
    <row r="73" spans="1:175" s="454" customFormat="1">
      <c r="A73" s="336" t="s">
        <v>357</v>
      </c>
      <c r="B73" s="469"/>
      <c r="C73" s="349">
        <v>0.90200000000000002</v>
      </c>
      <c r="D73" s="350">
        <v>1.335</v>
      </c>
      <c r="E73" s="349">
        <v>1782.5319999999999</v>
      </c>
      <c r="F73" s="350">
        <v>1516.3920000000001</v>
      </c>
      <c r="G73" s="349">
        <v>8608.89</v>
      </c>
      <c r="H73" s="350">
        <v>7489.7560000000003</v>
      </c>
      <c r="I73" s="349">
        <v>2538.922</v>
      </c>
      <c r="J73" s="350">
        <v>2671.192</v>
      </c>
      <c r="K73" s="349">
        <v>1382.94</v>
      </c>
      <c r="L73" s="350">
        <v>1311.2619999999999</v>
      </c>
      <c r="M73" s="349">
        <v>-7.3999999999999996E-2</v>
      </c>
      <c r="N73" s="350">
        <v>-0.247</v>
      </c>
      <c r="O73" s="349">
        <v>14314.111999999999</v>
      </c>
      <c r="P73" s="352">
        <v>12989.689</v>
      </c>
      <c r="Q73" s="451"/>
      <c r="R73" s="451"/>
      <c r="S73" s="451"/>
      <c r="T73" s="451"/>
      <c r="U73" s="451"/>
      <c r="V73" s="451"/>
      <c r="W73" s="451"/>
      <c r="X73" s="451"/>
      <c r="Y73" s="451"/>
      <c r="Z73" s="451"/>
      <c r="AA73" s="451"/>
      <c r="AB73" s="451"/>
      <c r="AC73" s="451"/>
      <c r="AD73" s="451"/>
      <c r="AE73" s="451"/>
      <c r="AF73" s="451"/>
      <c r="AG73" s="451"/>
      <c r="AH73" s="451"/>
      <c r="AI73" s="451"/>
      <c r="AJ73" s="451"/>
      <c r="AK73" s="451"/>
      <c r="AL73" s="451"/>
      <c r="AM73" s="451"/>
      <c r="AN73" s="451"/>
      <c r="AO73" s="451"/>
      <c r="AP73" s="451"/>
      <c r="AQ73" s="451"/>
      <c r="AR73" s="451"/>
      <c r="AS73" s="451"/>
      <c r="AT73" s="451"/>
      <c r="AU73" s="451"/>
      <c r="AV73" s="451"/>
      <c r="AW73" s="451"/>
      <c r="AX73" s="451"/>
      <c r="AY73" s="451"/>
      <c r="AZ73" s="451"/>
      <c r="BA73" s="451"/>
      <c r="BB73" s="451"/>
      <c r="BC73" s="451"/>
      <c r="BD73" s="451"/>
      <c r="BE73" s="451"/>
      <c r="BF73" s="451"/>
      <c r="BG73" s="451"/>
      <c r="BH73" s="451"/>
      <c r="BI73" s="451"/>
      <c r="BJ73" s="451"/>
      <c r="BK73" s="451"/>
      <c r="BL73" s="451"/>
      <c r="BM73" s="451"/>
      <c r="BN73" s="451"/>
      <c r="BO73" s="451"/>
      <c r="BP73" s="451"/>
      <c r="BQ73" s="451"/>
      <c r="BR73" s="451"/>
      <c r="BS73" s="451"/>
      <c r="BT73" s="451"/>
      <c r="BU73" s="451"/>
      <c r="BV73" s="451"/>
      <c r="BW73" s="451"/>
      <c r="BX73" s="451"/>
      <c r="BY73" s="451"/>
      <c r="BZ73" s="451"/>
      <c r="CA73" s="451"/>
      <c r="CB73" s="451"/>
      <c r="CC73" s="451"/>
      <c r="CD73" s="451"/>
      <c r="CE73" s="451"/>
      <c r="CF73" s="451"/>
      <c r="CG73" s="451"/>
      <c r="CH73" s="451"/>
      <c r="CI73" s="451"/>
      <c r="CJ73" s="451"/>
      <c r="CK73" s="451"/>
      <c r="CL73" s="451"/>
      <c r="CM73" s="451"/>
      <c r="CN73" s="451"/>
      <c r="CO73" s="451"/>
      <c r="CP73" s="451"/>
      <c r="CQ73" s="451"/>
      <c r="CR73" s="451"/>
      <c r="CS73" s="451"/>
      <c r="CT73" s="451"/>
      <c r="CU73" s="451"/>
      <c r="CV73" s="451"/>
      <c r="CW73" s="451"/>
      <c r="CX73" s="451"/>
      <c r="CY73" s="451"/>
      <c r="CZ73" s="451"/>
      <c r="DA73" s="451"/>
      <c r="DB73" s="451"/>
      <c r="DC73" s="451"/>
      <c r="DD73" s="451"/>
      <c r="DE73" s="451"/>
      <c r="DF73" s="451"/>
      <c r="DG73" s="451"/>
      <c r="DH73" s="451"/>
      <c r="DI73" s="451"/>
      <c r="DJ73" s="451"/>
      <c r="DK73" s="451"/>
      <c r="DL73" s="451"/>
      <c r="DM73" s="451"/>
      <c r="DN73" s="451"/>
      <c r="DO73" s="451"/>
      <c r="DP73" s="451"/>
      <c r="DQ73" s="451"/>
      <c r="DR73" s="451"/>
      <c r="DS73" s="451"/>
      <c r="DT73" s="451"/>
      <c r="DU73" s="451"/>
      <c r="DV73" s="451"/>
      <c r="DW73" s="451"/>
      <c r="DX73" s="451"/>
      <c r="DY73" s="451"/>
      <c r="DZ73" s="451"/>
      <c r="EA73" s="451"/>
      <c r="EB73" s="451"/>
      <c r="EC73" s="451"/>
      <c r="ED73" s="451"/>
      <c r="EE73" s="451"/>
      <c r="EF73" s="451"/>
      <c r="EG73" s="451"/>
      <c r="EH73" s="451"/>
      <c r="EI73" s="451"/>
      <c r="EJ73" s="451"/>
      <c r="EK73" s="451"/>
      <c r="EL73" s="451"/>
      <c r="EM73" s="451"/>
      <c r="EN73" s="451"/>
      <c r="EO73" s="451"/>
      <c r="EP73" s="451"/>
      <c r="EQ73" s="451"/>
      <c r="ER73" s="451"/>
      <c r="ES73" s="451"/>
      <c r="ET73" s="451"/>
      <c r="EU73" s="451"/>
      <c r="EV73" s="451"/>
      <c r="EW73" s="451"/>
      <c r="EX73" s="451"/>
      <c r="EY73" s="451"/>
      <c r="EZ73" s="451"/>
      <c r="FA73" s="451"/>
      <c r="FB73" s="451"/>
      <c r="FC73" s="451"/>
      <c r="FD73" s="451"/>
      <c r="FE73" s="451"/>
      <c r="FF73" s="451"/>
      <c r="FG73" s="451"/>
      <c r="FH73" s="451"/>
      <c r="FI73" s="451"/>
      <c r="FJ73" s="451"/>
      <c r="FK73" s="451"/>
      <c r="FL73" s="451"/>
      <c r="FM73" s="451"/>
      <c r="FN73" s="451"/>
      <c r="FO73" s="451"/>
      <c r="FP73" s="451"/>
      <c r="FQ73" s="451"/>
      <c r="FR73" s="451"/>
      <c r="FS73" s="451"/>
    </row>
    <row r="74" spans="1:175">
      <c r="A74" s="337"/>
      <c r="B74" s="327" t="s">
        <v>118</v>
      </c>
      <c r="C74" s="345">
        <v>0</v>
      </c>
      <c r="D74" s="348">
        <v>0</v>
      </c>
      <c r="E74" s="345">
        <v>1481.4929999999999</v>
      </c>
      <c r="F74" s="348">
        <v>1488.83</v>
      </c>
      <c r="G74" s="345">
        <v>7685.1109999999999</v>
      </c>
      <c r="H74" s="348">
        <v>6520.2430000000004</v>
      </c>
      <c r="I74" s="345">
        <v>2513.971</v>
      </c>
      <c r="J74" s="348">
        <v>2642.886</v>
      </c>
      <c r="K74" s="345">
        <v>1372.8009999999999</v>
      </c>
      <c r="L74" s="348">
        <v>1272.8019999999999</v>
      </c>
      <c r="M74" s="345">
        <v>0</v>
      </c>
      <c r="N74" s="348">
        <v>0</v>
      </c>
      <c r="O74" s="349">
        <v>13053.376</v>
      </c>
      <c r="P74" s="352">
        <v>11924.761</v>
      </c>
    </row>
    <row r="75" spans="1:175">
      <c r="A75" s="335"/>
      <c r="B75" s="325" t="s">
        <v>60</v>
      </c>
      <c r="C75" s="345">
        <v>0</v>
      </c>
      <c r="D75" s="348">
        <v>0</v>
      </c>
      <c r="E75" s="345">
        <v>1435.04</v>
      </c>
      <c r="F75" s="348">
        <v>1443.845</v>
      </c>
      <c r="G75" s="345">
        <v>6805.9449999999997</v>
      </c>
      <c r="H75" s="348">
        <v>5865.5659999999998</v>
      </c>
      <c r="I75" s="345">
        <v>2250.7530000000002</v>
      </c>
      <c r="J75" s="348">
        <v>2388.4259999999999</v>
      </c>
      <c r="K75" s="345">
        <v>1306.624</v>
      </c>
      <c r="L75" s="348">
        <v>1231.4860000000001</v>
      </c>
      <c r="M75" s="345">
        <v>0</v>
      </c>
      <c r="N75" s="348">
        <v>0</v>
      </c>
      <c r="O75" s="349">
        <v>11798.361999999999</v>
      </c>
      <c r="P75" s="352">
        <v>10929.323</v>
      </c>
    </row>
    <row r="76" spans="1:175">
      <c r="A76" s="335"/>
      <c r="B76" s="325" t="s">
        <v>318</v>
      </c>
      <c r="C76" s="345">
        <v>0</v>
      </c>
      <c r="D76" s="348">
        <v>0</v>
      </c>
      <c r="E76" s="345">
        <v>2.7709999999999999</v>
      </c>
      <c r="F76" s="348">
        <v>0.191</v>
      </c>
      <c r="G76" s="345">
        <v>3.7549999999999999</v>
      </c>
      <c r="H76" s="348">
        <v>2.2250000000000001</v>
      </c>
      <c r="I76" s="345">
        <v>28.736999999999998</v>
      </c>
      <c r="J76" s="348">
        <v>23.231999999999999</v>
      </c>
      <c r="K76" s="345">
        <v>23.489000000000001</v>
      </c>
      <c r="L76" s="348">
        <v>23.32</v>
      </c>
      <c r="M76" s="345">
        <v>0</v>
      </c>
      <c r="N76" s="348">
        <v>0</v>
      </c>
      <c r="O76" s="349">
        <v>58.752000000000002</v>
      </c>
      <c r="P76" s="352">
        <v>48.968000000000004</v>
      </c>
    </row>
    <row r="77" spans="1:175">
      <c r="A77" s="335"/>
      <c r="B77" s="325" t="s">
        <v>319</v>
      </c>
      <c r="C77" s="345">
        <v>0</v>
      </c>
      <c r="D77" s="348">
        <v>0</v>
      </c>
      <c r="E77" s="345">
        <v>43.682000000000002</v>
      </c>
      <c r="F77" s="348">
        <v>44.793999999999997</v>
      </c>
      <c r="G77" s="345">
        <v>875.41099999999994</v>
      </c>
      <c r="H77" s="348">
        <v>652.452</v>
      </c>
      <c r="I77" s="345">
        <v>234.48099999999999</v>
      </c>
      <c r="J77" s="348">
        <v>231.22800000000001</v>
      </c>
      <c r="K77" s="345">
        <v>42.688000000000002</v>
      </c>
      <c r="L77" s="348">
        <v>17.995999999999999</v>
      </c>
      <c r="M77" s="345">
        <v>0</v>
      </c>
      <c r="N77" s="348">
        <v>0</v>
      </c>
      <c r="O77" s="349">
        <v>1196.2619999999999</v>
      </c>
      <c r="P77" s="352">
        <v>946.47</v>
      </c>
    </row>
    <row r="78" spans="1:175" s="440" customFormat="1">
      <c r="A78" s="326"/>
      <c r="B78" s="441"/>
      <c r="C78" s="441"/>
      <c r="D78" s="441"/>
      <c r="E78" s="441"/>
      <c r="F78" s="441"/>
      <c r="G78" s="441"/>
      <c r="H78" s="441"/>
      <c r="I78" s="441"/>
      <c r="J78" s="441"/>
      <c r="K78" s="441"/>
      <c r="L78" s="441"/>
      <c r="M78" s="441"/>
      <c r="N78" s="441"/>
      <c r="O78" s="441"/>
      <c r="P78" s="441"/>
      <c r="Q78" s="326"/>
    </row>
    <row r="79" spans="1:175">
      <c r="A79" s="335"/>
      <c r="B79" s="325" t="s">
        <v>119</v>
      </c>
      <c r="C79" s="345">
        <v>0.90200000000000002</v>
      </c>
      <c r="D79" s="348">
        <v>1.335</v>
      </c>
      <c r="E79" s="345">
        <v>301.03899999999999</v>
      </c>
      <c r="F79" s="348">
        <v>27.562000000000001</v>
      </c>
      <c r="G79" s="345">
        <v>923.779</v>
      </c>
      <c r="H79" s="348">
        <v>969.51300000000003</v>
      </c>
      <c r="I79" s="345">
        <v>24.951000000000001</v>
      </c>
      <c r="J79" s="348">
        <v>28.306000000000001</v>
      </c>
      <c r="K79" s="345">
        <v>10.138999999999999</v>
      </c>
      <c r="L79" s="348">
        <v>38.46</v>
      </c>
      <c r="M79" s="345">
        <v>-7.3999999999999996E-2</v>
      </c>
      <c r="N79" s="348">
        <v>-0.248</v>
      </c>
      <c r="O79" s="349">
        <v>1260.7360000000001</v>
      </c>
      <c r="P79" s="352">
        <v>1064.9280000000001</v>
      </c>
    </row>
    <row r="80" spans="1:175">
      <c r="A80" s="326"/>
      <c r="B80" s="326"/>
      <c r="C80" s="326"/>
      <c r="D80" s="326"/>
      <c r="E80" s="326"/>
      <c r="F80" s="326"/>
      <c r="G80" s="326"/>
      <c r="H80" s="326"/>
      <c r="I80" s="326"/>
      <c r="J80" s="326"/>
      <c r="K80" s="326"/>
      <c r="L80" s="326"/>
      <c r="M80" s="326"/>
      <c r="N80" s="326"/>
      <c r="O80" s="326"/>
      <c r="P80" s="326"/>
    </row>
    <row r="81" spans="1:175" s="454" customFormat="1">
      <c r="A81" s="336" t="s">
        <v>358</v>
      </c>
      <c r="B81" s="469"/>
      <c r="C81" s="349">
        <v>0</v>
      </c>
      <c r="D81" s="350">
        <v>0</v>
      </c>
      <c r="E81" s="349">
        <v>-903.36500000000001</v>
      </c>
      <c r="F81" s="350">
        <v>-769.33299999999997</v>
      </c>
      <c r="G81" s="349">
        <v>-5906.7359999999999</v>
      </c>
      <c r="H81" s="350">
        <v>-5366.6930000000002</v>
      </c>
      <c r="I81" s="349">
        <v>-1054.749</v>
      </c>
      <c r="J81" s="350">
        <v>-1208.848</v>
      </c>
      <c r="K81" s="349">
        <v>-676.173</v>
      </c>
      <c r="L81" s="350">
        <v>-603.95699999999999</v>
      </c>
      <c r="M81" s="349">
        <v>0</v>
      </c>
      <c r="N81" s="350">
        <v>0.43099999999999999</v>
      </c>
      <c r="O81" s="349">
        <v>-8541.0229999999992</v>
      </c>
      <c r="P81" s="352">
        <v>-7948.4</v>
      </c>
      <c r="Q81" s="451"/>
      <c r="R81" s="451"/>
      <c r="S81" s="451"/>
      <c r="T81" s="451"/>
      <c r="U81" s="451"/>
      <c r="V81" s="451"/>
      <c r="W81" s="451"/>
      <c r="X81" s="451"/>
      <c r="Y81" s="451"/>
      <c r="Z81" s="451"/>
      <c r="AA81" s="451"/>
      <c r="AB81" s="451"/>
      <c r="AC81" s="451"/>
      <c r="AD81" s="451"/>
      <c r="AE81" s="451"/>
      <c r="AF81" s="451"/>
      <c r="AG81" s="451"/>
      <c r="AH81" s="451"/>
      <c r="AI81" s="451"/>
      <c r="AJ81" s="451"/>
      <c r="AK81" s="451"/>
      <c r="AL81" s="451"/>
      <c r="AM81" s="451"/>
      <c r="AN81" s="451"/>
      <c r="AO81" s="451"/>
      <c r="AP81" s="451"/>
      <c r="AQ81" s="451"/>
      <c r="AR81" s="451"/>
      <c r="AS81" s="451"/>
      <c r="AT81" s="451"/>
      <c r="AU81" s="451"/>
      <c r="AV81" s="451"/>
      <c r="AW81" s="451"/>
      <c r="AX81" s="451"/>
      <c r="AY81" s="451"/>
      <c r="AZ81" s="451"/>
      <c r="BA81" s="451"/>
      <c r="BB81" s="451"/>
      <c r="BC81" s="451"/>
      <c r="BD81" s="451"/>
      <c r="BE81" s="451"/>
      <c r="BF81" s="451"/>
      <c r="BG81" s="451"/>
      <c r="BH81" s="451"/>
      <c r="BI81" s="451"/>
      <c r="BJ81" s="451"/>
      <c r="BK81" s="451"/>
      <c r="BL81" s="451"/>
      <c r="BM81" s="451"/>
      <c r="BN81" s="451"/>
      <c r="BO81" s="451"/>
      <c r="BP81" s="451"/>
      <c r="BQ81" s="451"/>
      <c r="BR81" s="451"/>
      <c r="BS81" s="451"/>
      <c r="BT81" s="451"/>
      <c r="BU81" s="451"/>
      <c r="BV81" s="451"/>
      <c r="BW81" s="451"/>
      <c r="BX81" s="451"/>
      <c r="BY81" s="451"/>
      <c r="BZ81" s="451"/>
      <c r="CA81" s="451"/>
      <c r="CB81" s="451"/>
      <c r="CC81" s="451"/>
      <c r="CD81" s="451"/>
      <c r="CE81" s="451"/>
      <c r="CF81" s="451"/>
      <c r="CG81" s="451"/>
      <c r="CH81" s="451"/>
      <c r="CI81" s="451"/>
      <c r="CJ81" s="451"/>
      <c r="CK81" s="451"/>
      <c r="CL81" s="451"/>
      <c r="CM81" s="451"/>
      <c r="CN81" s="451"/>
      <c r="CO81" s="451"/>
      <c r="CP81" s="451"/>
      <c r="CQ81" s="451"/>
      <c r="CR81" s="451"/>
      <c r="CS81" s="451"/>
      <c r="CT81" s="451"/>
      <c r="CU81" s="451"/>
      <c r="CV81" s="451"/>
      <c r="CW81" s="451"/>
      <c r="CX81" s="451"/>
      <c r="CY81" s="451"/>
      <c r="CZ81" s="451"/>
      <c r="DA81" s="451"/>
      <c r="DB81" s="451"/>
      <c r="DC81" s="451"/>
      <c r="DD81" s="451"/>
      <c r="DE81" s="451"/>
      <c r="DF81" s="451"/>
      <c r="DG81" s="451"/>
      <c r="DH81" s="451"/>
      <c r="DI81" s="451"/>
      <c r="DJ81" s="451"/>
      <c r="DK81" s="451"/>
      <c r="DL81" s="451"/>
      <c r="DM81" s="451"/>
      <c r="DN81" s="451"/>
      <c r="DO81" s="451"/>
      <c r="DP81" s="451"/>
      <c r="DQ81" s="451"/>
      <c r="DR81" s="451"/>
      <c r="DS81" s="451"/>
      <c r="DT81" s="451"/>
      <c r="DU81" s="451"/>
      <c r="DV81" s="451"/>
      <c r="DW81" s="451"/>
      <c r="DX81" s="451"/>
      <c r="DY81" s="451"/>
      <c r="DZ81" s="451"/>
      <c r="EA81" s="451"/>
      <c r="EB81" s="451"/>
      <c r="EC81" s="451"/>
      <c r="ED81" s="451"/>
      <c r="EE81" s="451"/>
      <c r="EF81" s="451"/>
      <c r="EG81" s="451"/>
      <c r="EH81" s="451"/>
      <c r="EI81" s="451"/>
      <c r="EJ81" s="451"/>
      <c r="EK81" s="451"/>
      <c r="EL81" s="451"/>
      <c r="EM81" s="451"/>
      <c r="EN81" s="451"/>
      <c r="EO81" s="451"/>
      <c r="EP81" s="451"/>
      <c r="EQ81" s="451"/>
      <c r="ER81" s="451"/>
      <c r="ES81" s="451"/>
      <c r="ET81" s="451"/>
      <c r="EU81" s="451"/>
      <c r="EV81" s="451"/>
      <c r="EW81" s="451"/>
      <c r="EX81" s="451"/>
      <c r="EY81" s="451"/>
      <c r="EZ81" s="451"/>
      <c r="FA81" s="451"/>
      <c r="FB81" s="451"/>
      <c r="FC81" s="451"/>
      <c r="FD81" s="451"/>
      <c r="FE81" s="451"/>
      <c r="FF81" s="451"/>
      <c r="FG81" s="451"/>
      <c r="FH81" s="451"/>
      <c r="FI81" s="451"/>
      <c r="FJ81" s="451"/>
      <c r="FK81" s="451"/>
      <c r="FL81" s="451"/>
      <c r="FM81" s="451"/>
      <c r="FN81" s="451"/>
      <c r="FO81" s="451"/>
      <c r="FP81" s="451"/>
      <c r="FQ81" s="451"/>
      <c r="FR81" s="451"/>
      <c r="FS81" s="451"/>
    </row>
    <row r="82" spans="1:175">
      <c r="A82" s="337"/>
      <c r="B82" s="327" t="s">
        <v>320</v>
      </c>
      <c r="C82" s="345">
        <v>0</v>
      </c>
      <c r="D82" s="348">
        <v>0</v>
      </c>
      <c r="E82" s="345">
        <v>-715.72299999999996</v>
      </c>
      <c r="F82" s="348">
        <v>-656.64700000000005</v>
      </c>
      <c r="G82" s="345">
        <v>-4311.902</v>
      </c>
      <c r="H82" s="348">
        <v>-3855.8780000000002</v>
      </c>
      <c r="I82" s="345">
        <v>-596.65200000000004</v>
      </c>
      <c r="J82" s="348">
        <v>-721.04700000000003</v>
      </c>
      <c r="K82" s="345">
        <v>-473.12900000000002</v>
      </c>
      <c r="L82" s="348">
        <v>-422.38400000000001</v>
      </c>
      <c r="M82" s="345">
        <v>0.54300000000000004</v>
      </c>
      <c r="N82" s="348">
        <v>1.5980000000000001</v>
      </c>
      <c r="O82" s="349">
        <v>-6096.8630000000003</v>
      </c>
      <c r="P82" s="352">
        <v>-5654.3580000000002</v>
      </c>
    </row>
    <row r="83" spans="1:175">
      <c r="A83" s="335"/>
      <c r="B83" s="325" t="s">
        <v>321</v>
      </c>
      <c r="C83" s="345">
        <v>0</v>
      </c>
      <c r="D83" s="348">
        <v>0</v>
      </c>
      <c r="E83" s="345">
        <v>-100.57899999999999</v>
      </c>
      <c r="F83" s="348">
        <v>-21.094999999999999</v>
      </c>
      <c r="G83" s="345">
        <v>-58.506</v>
      </c>
      <c r="H83" s="348">
        <v>-18.151</v>
      </c>
      <c r="I83" s="345">
        <v>-49.225000000000001</v>
      </c>
      <c r="J83" s="348">
        <v>-53.414000000000001</v>
      </c>
      <c r="K83" s="345">
        <v>-68.807000000000002</v>
      </c>
      <c r="L83" s="348">
        <v>-134.18299999999999</v>
      </c>
      <c r="M83" s="345">
        <v>0</v>
      </c>
      <c r="N83" s="348">
        <v>0</v>
      </c>
      <c r="O83" s="349">
        <v>-277.11700000000002</v>
      </c>
      <c r="P83" s="352">
        <v>-226.84299999999999</v>
      </c>
    </row>
    <row r="84" spans="1:175">
      <c r="A84" s="335"/>
      <c r="B84" s="325" t="s">
        <v>123</v>
      </c>
      <c r="C84" s="345">
        <v>0</v>
      </c>
      <c r="D84" s="348">
        <v>0</v>
      </c>
      <c r="E84" s="345">
        <v>-25.949000000000002</v>
      </c>
      <c r="F84" s="348">
        <v>-37.414000000000001</v>
      </c>
      <c r="G84" s="345">
        <v>-739.21900000000005</v>
      </c>
      <c r="H84" s="348">
        <v>-631.73699999999997</v>
      </c>
      <c r="I84" s="345">
        <v>-261.08199999999999</v>
      </c>
      <c r="J84" s="348">
        <v>-268.49799999999999</v>
      </c>
      <c r="K84" s="345">
        <v>-84.128</v>
      </c>
      <c r="L84" s="348">
        <v>-5.4880000000000004</v>
      </c>
      <c r="M84" s="345">
        <v>-0.54300000000000004</v>
      </c>
      <c r="N84" s="348">
        <v>-1.167</v>
      </c>
      <c r="O84" s="349">
        <v>-1110.921</v>
      </c>
      <c r="P84" s="352">
        <v>-944.30399999999997</v>
      </c>
    </row>
    <row r="85" spans="1:175">
      <c r="A85" s="335"/>
      <c r="B85" s="325" t="s">
        <v>322</v>
      </c>
      <c r="C85" s="345">
        <v>0</v>
      </c>
      <c r="D85" s="348">
        <v>0</v>
      </c>
      <c r="E85" s="345">
        <v>-61.113999999999997</v>
      </c>
      <c r="F85" s="348">
        <v>-54.177</v>
      </c>
      <c r="G85" s="345">
        <v>-797.10900000000004</v>
      </c>
      <c r="H85" s="348">
        <v>-860.92700000000002</v>
      </c>
      <c r="I85" s="345">
        <v>-147.79</v>
      </c>
      <c r="J85" s="348">
        <v>-165.88900000000001</v>
      </c>
      <c r="K85" s="345">
        <v>-50.109000000000002</v>
      </c>
      <c r="L85" s="348">
        <v>-41.902000000000001</v>
      </c>
      <c r="M85" s="345">
        <v>0</v>
      </c>
      <c r="N85" s="348">
        <v>0</v>
      </c>
      <c r="O85" s="349">
        <v>-1056.1220000000001</v>
      </c>
      <c r="P85" s="352">
        <v>-1122.895</v>
      </c>
    </row>
    <row r="86" spans="1:175">
      <c r="A86" s="326"/>
      <c r="B86" s="326"/>
      <c r="C86" s="326"/>
      <c r="D86" s="326"/>
      <c r="E86" s="326"/>
      <c r="F86" s="326"/>
      <c r="G86" s="326"/>
      <c r="H86" s="326"/>
      <c r="I86" s="326"/>
      <c r="J86" s="326"/>
      <c r="K86" s="326"/>
      <c r="L86" s="326"/>
      <c r="M86" s="326"/>
      <c r="N86" s="326"/>
      <c r="O86" s="326"/>
      <c r="P86" s="326"/>
      <c r="Q86" s="326"/>
    </row>
    <row r="87" spans="1:175" s="454" customFormat="1">
      <c r="A87" s="336" t="s">
        <v>359</v>
      </c>
      <c r="B87" s="469"/>
      <c r="C87" s="349">
        <v>0.90200000000000002</v>
      </c>
      <c r="D87" s="350">
        <v>1.335</v>
      </c>
      <c r="E87" s="349">
        <v>879.16700000000003</v>
      </c>
      <c r="F87" s="350">
        <v>747.05899999999997</v>
      </c>
      <c r="G87" s="349">
        <v>2702.154</v>
      </c>
      <c r="H87" s="350">
        <v>2123.0630000000001</v>
      </c>
      <c r="I87" s="349">
        <v>1484.173</v>
      </c>
      <c r="J87" s="350">
        <v>1462.3440000000001</v>
      </c>
      <c r="K87" s="349">
        <v>706.76700000000005</v>
      </c>
      <c r="L87" s="350">
        <v>707.30499999999995</v>
      </c>
      <c r="M87" s="349">
        <v>-7.3999999999999996E-2</v>
      </c>
      <c r="N87" s="350">
        <v>0.184</v>
      </c>
      <c r="O87" s="349">
        <v>5773.0889999999999</v>
      </c>
      <c r="P87" s="352">
        <v>5041.2889999999998</v>
      </c>
      <c r="Q87" s="451"/>
      <c r="R87" s="451"/>
      <c r="S87" s="451"/>
      <c r="T87" s="451"/>
      <c r="U87" s="451"/>
      <c r="V87" s="451"/>
      <c r="W87" s="451"/>
      <c r="X87" s="451"/>
      <c r="Y87" s="451"/>
      <c r="Z87" s="451"/>
      <c r="AA87" s="451"/>
      <c r="AB87" s="451"/>
      <c r="AC87" s="451"/>
      <c r="AD87" s="451"/>
      <c r="AE87" s="451"/>
      <c r="AF87" s="451"/>
      <c r="AG87" s="451"/>
      <c r="AH87" s="451"/>
      <c r="AI87" s="451"/>
      <c r="AJ87" s="451"/>
      <c r="AK87" s="451"/>
      <c r="AL87" s="451"/>
      <c r="AM87" s="451"/>
      <c r="AN87" s="451"/>
      <c r="AO87" s="451"/>
      <c r="AP87" s="451"/>
      <c r="AQ87" s="451"/>
      <c r="AR87" s="451"/>
      <c r="AS87" s="451"/>
      <c r="AT87" s="451"/>
      <c r="AU87" s="451"/>
      <c r="AV87" s="451"/>
      <c r="AW87" s="451"/>
      <c r="AX87" s="451"/>
      <c r="AY87" s="451"/>
      <c r="AZ87" s="451"/>
      <c r="BA87" s="451"/>
      <c r="BB87" s="451"/>
      <c r="BC87" s="451"/>
      <c r="BD87" s="451"/>
      <c r="BE87" s="451"/>
      <c r="BF87" s="451"/>
      <c r="BG87" s="451"/>
      <c r="BH87" s="451"/>
      <c r="BI87" s="451"/>
      <c r="BJ87" s="451"/>
      <c r="BK87" s="451"/>
      <c r="BL87" s="451"/>
      <c r="BM87" s="451"/>
      <c r="BN87" s="451"/>
      <c r="BO87" s="451"/>
      <c r="BP87" s="451"/>
      <c r="BQ87" s="451"/>
      <c r="BR87" s="451"/>
      <c r="BS87" s="451"/>
      <c r="BT87" s="451"/>
      <c r="BU87" s="451"/>
      <c r="BV87" s="451"/>
      <c r="BW87" s="451"/>
      <c r="BX87" s="451"/>
      <c r="BY87" s="451"/>
      <c r="BZ87" s="451"/>
      <c r="CA87" s="451"/>
      <c r="CB87" s="451"/>
      <c r="CC87" s="451"/>
      <c r="CD87" s="451"/>
      <c r="CE87" s="451"/>
      <c r="CF87" s="451"/>
      <c r="CG87" s="451"/>
      <c r="CH87" s="451"/>
      <c r="CI87" s="451"/>
      <c r="CJ87" s="451"/>
      <c r="CK87" s="451"/>
      <c r="CL87" s="451"/>
      <c r="CM87" s="451"/>
      <c r="CN87" s="451"/>
      <c r="CO87" s="451"/>
      <c r="CP87" s="451"/>
      <c r="CQ87" s="451"/>
      <c r="CR87" s="451"/>
      <c r="CS87" s="451"/>
      <c r="CT87" s="451"/>
      <c r="CU87" s="451"/>
      <c r="CV87" s="451"/>
      <c r="CW87" s="451"/>
      <c r="CX87" s="451"/>
      <c r="CY87" s="451"/>
      <c r="CZ87" s="451"/>
      <c r="DA87" s="451"/>
      <c r="DB87" s="451"/>
      <c r="DC87" s="451"/>
      <c r="DD87" s="451"/>
      <c r="DE87" s="451"/>
      <c r="DF87" s="451"/>
      <c r="DG87" s="451"/>
      <c r="DH87" s="451"/>
      <c r="DI87" s="451"/>
      <c r="DJ87" s="451"/>
      <c r="DK87" s="451"/>
      <c r="DL87" s="451"/>
      <c r="DM87" s="451"/>
      <c r="DN87" s="451"/>
      <c r="DO87" s="451"/>
      <c r="DP87" s="451"/>
      <c r="DQ87" s="451"/>
      <c r="DR87" s="451"/>
      <c r="DS87" s="451"/>
      <c r="DT87" s="451"/>
      <c r="DU87" s="451"/>
      <c r="DV87" s="451"/>
      <c r="DW87" s="451"/>
      <c r="DX87" s="451"/>
      <c r="DY87" s="451"/>
      <c r="DZ87" s="451"/>
      <c r="EA87" s="451"/>
      <c r="EB87" s="451"/>
      <c r="EC87" s="451"/>
      <c r="ED87" s="451"/>
      <c r="EE87" s="451"/>
      <c r="EF87" s="451"/>
      <c r="EG87" s="451"/>
      <c r="EH87" s="451"/>
      <c r="EI87" s="451"/>
      <c r="EJ87" s="451"/>
      <c r="EK87" s="451"/>
      <c r="EL87" s="451"/>
      <c r="EM87" s="451"/>
      <c r="EN87" s="451"/>
      <c r="EO87" s="451"/>
      <c r="EP87" s="451"/>
      <c r="EQ87" s="451"/>
      <c r="ER87" s="451"/>
      <c r="ES87" s="451"/>
      <c r="ET87" s="451"/>
      <c r="EU87" s="451"/>
      <c r="EV87" s="451"/>
      <c r="EW87" s="451"/>
      <c r="EX87" s="451"/>
      <c r="EY87" s="451"/>
      <c r="EZ87" s="451"/>
      <c r="FA87" s="451"/>
      <c r="FB87" s="451"/>
      <c r="FC87" s="451"/>
      <c r="FD87" s="451"/>
      <c r="FE87" s="451"/>
      <c r="FF87" s="451"/>
      <c r="FG87" s="451"/>
      <c r="FH87" s="451"/>
      <c r="FI87" s="451"/>
      <c r="FJ87" s="451"/>
      <c r="FK87" s="451"/>
      <c r="FL87" s="451"/>
      <c r="FM87" s="451"/>
      <c r="FN87" s="451"/>
      <c r="FO87" s="451"/>
      <c r="FP87" s="451"/>
      <c r="FQ87" s="451"/>
      <c r="FR87" s="451"/>
      <c r="FS87" s="451"/>
    </row>
    <row r="88" spans="1:175">
      <c r="A88" s="326"/>
      <c r="B88" s="326"/>
      <c r="C88" s="326"/>
      <c r="D88" s="326"/>
      <c r="E88" s="326"/>
      <c r="F88" s="326"/>
      <c r="G88" s="326"/>
      <c r="H88" s="326"/>
      <c r="I88" s="326"/>
      <c r="J88" s="326"/>
      <c r="K88" s="326"/>
      <c r="L88" s="326"/>
      <c r="M88" s="326"/>
      <c r="N88" s="326"/>
      <c r="O88" s="326"/>
      <c r="P88" s="326"/>
    </row>
    <row r="89" spans="1:175">
      <c r="A89" s="337"/>
      <c r="B89" s="327" t="s">
        <v>323</v>
      </c>
      <c r="C89" s="345">
        <v>0</v>
      </c>
      <c r="D89" s="348">
        <v>0</v>
      </c>
      <c r="E89" s="345">
        <v>48.094999999999999</v>
      </c>
      <c r="F89" s="348">
        <v>54.308</v>
      </c>
      <c r="G89" s="345">
        <v>89.870999999999995</v>
      </c>
      <c r="H89" s="348">
        <v>83.213999999999999</v>
      </c>
      <c r="I89" s="345">
        <v>32.179000000000002</v>
      </c>
      <c r="J89" s="348">
        <v>29.408000000000001</v>
      </c>
      <c r="K89" s="345">
        <v>11.42</v>
      </c>
      <c r="L89" s="348">
        <v>11.067</v>
      </c>
      <c r="M89" s="345">
        <v>0</v>
      </c>
      <c r="N89" s="348">
        <v>0</v>
      </c>
      <c r="O89" s="349">
        <v>181.565</v>
      </c>
      <c r="P89" s="352">
        <v>177.99700000000001</v>
      </c>
    </row>
    <row r="90" spans="1:175">
      <c r="A90" s="335"/>
      <c r="B90" s="325" t="s">
        <v>324</v>
      </c>
      <c r="C90" s="345">
        <v>-7.6950000000000003</v>
      </c>
      <c r="D90" s="348">
        <v>-6.7320000000000002</v>
      </c>
      <c r="E90" s="345">
        <v>-200.28399999999999</v>
      </c>
      <c r="F90" s="348">
        <v>-265.52100000000002</v>
      </c>
      <c r="G90" s="345">
        <v>-434.26600000000002</v>
      </c>
      <c r="H90" s="348">
        <v>-402.61799999999999</v>
      </c>
      <c r="I90" s="345">
        <v>-102.834</v>
      </c>
      <c r="J90" s="348">
        <v>-99.855999999999995</v>
      </c>
      <c r="K90" s="345">
        <v>-64.674000000000007</v>
      </c>
      <c r="L90" s="348">
        <v>-65.766000000000005</v>
      </c>
      <c r="M90" s="345">
        <v>0</v>
      </c>
      <c r="N90" s="348">
        <v>0</v>
      </c>
      <c r="O90" s="349">
        <v>-809.75300000000004</v>
      </c>
      <c r="P90" s="352">
        <v>-840.49300000000005</v>
      </c>
    </row>
    <row r="91" spans="1:175">
      <c r="A91" s="335"/>
      <c r="B91" s="325" t="s">
        <v>325</v>
      </c>
      <c r="C91" s="345">
        <v>-23.210999999999999</v>
      </c>
      <c r="D91" s="348">
        <v>-27.113</v>
      </c>
      <c r="E91" s="345">
        <v>-175.43700000000001</v>
      </c>
      <c r="F91" s="348">
        <v>-139.86699999999999</v>
      </c>
      <c r="G91" s="345">
        <v>-713.63699999999994</v>
      </c>
      <c r="H91" s="348">
        <v>-603.68200000000002</v>
      </c>
      <c r="I91" s="345">
        <v>-146.47800000000001</v>
      </c>
      <c r="J91" s="348">
        <v>-161.65600000000001</v>
      </c>
      <c r="K91" s="345">
        <v>-92.02</v>
      </c>
      <c r="L91" s="348">
        <v>-88.584999999999994</v>
      </c>
      <c r="M91" s="345">
        <v>7.3999999999999996E-2</v>
      </c>
      <c r="N91" s="348">
        <v>-0.182</v>
      </c>
      <c r="O91" s="349">
        <v>-1150.7090000000001</v>
      </c>
      <c r="P91" s="352">
        <v>-1021.085</v>
      </c>
    </row>
    <row r="92" spans="1:175">
      <c r="A92" s="326"/>
      <c r="B92" s="326"/>
      <c r="C92" s="326"/>
      <c r="D92" s="326"/>
      <c r="E92" s="326"/>
      <c r="F92" s="326"/>
      <c r="G92" s="326"/>
      <c r="H92" s="326"/>
      <c r="I92" s="326"/>
      <c r="J92" s="326"/>
      <c r="K92" s="326"/>
      <c r="L92" s="326"/>
      <c r="M92" s="326"/>
      <c r="N92" s="326"/>
      <c r="O92" s="326"/>
      <c r="P92" s="326"/>
      <c r="Q92" s="326"/>
    </row>
    <row r="93" spans="1:175" s="454" customFormat="1">
      <c r="A93" s="336" t="s">
        <v>360</v>
      </c>
      <c r="B93" s="469"/>
      <c r="C93" s="349">
        <v>-30.004000000000001</v>
      </c>
      <c r="D93" s="350">
        <v>-32.51</v>
      </c>
      <c r="E93" s="349">
        <v>551.54100000000005</v>
      </c>
      <c r="F93" s="350">
        <v>395.97899999999998</v>
      </c>
      <c r="G93" s="349">
        <v>1644.1220000000001</v>
      </c>
      <c r="H93" s="350">
        <v>1199.9770000000001</v>
      </c>
      <c r="I93" s="349">
        <v>1267.04</v>
      </c>
      <c r="J93" s="350">
        <v>1230.24</v>
      </c>
      <c r="K93" s="349">
        <v>561.49300000000005</v>
      </c>
      <c r="L93" s="350">
        <v>564.02099999999996</v>
      </c>
      <c r="M93" s="349">
        <v>0</v>
      </c>
      <c r="N93" s="350">
        <v>2E-3</v>
      </c>
      <c r="O93" s="349">
        <v>3994.192</v>
      </c>
      <c r="P93" s="352">
        <v>3357.7080000000001</v>
      </c>
      <c r="Q93" s="451"/>
      <c r="R93" s="451"/>
      <c r="S93" s="451"/>
      <c r="T93" s="451"/>
      <c r="U93" s="451"/>
      <c r="V93" s="451"/>
      <c r="W93" s="451"/>
      <c r="X93" s="451"/>
      <c r="Y93" s="451"/>
      <c r="Z93" s="451"/>
      <c r="AA93" s="451"/>
      <c r="AB93" s="451"/>
      <c r="AC93" s="451"/>
      <c r="AD93" s="451"/>
      <c r="AE93" s="451"/>
      <c r="AF93" s="451"/>
      <c r="AG93" s="451"/>
      <c r="AH93" s="451"/>
      <c r="AI93" s="451"/>
      <c r="AJ93" s="451"/>
      <c r="AK93" s="451"/>
      <c r="AL93" s="451"/>
      <c r="AM93" s="451"/>
      <c r="AN93" s="451"/>
      <c r="AO93" s="451"/>
      <c r="AP93" s="451"/>
      <c r="AQ93" s="451"/>
      <c r="AR93" s="451"/>
      <c r="AS93" s="451"/>
      <c r="AT93" s="451"/>
      <c r="AU93" s="451"/>
      <c r="AV93" s="451"/>
      <c r="AW93" s="451"/>
      <c r="AX93" s="451"/>
      <c r="AY93" s="451"/>
      <c r="AZ93" s="451"/>
      <c r="BA93" s="451"/>
      <c r="BB93" s="451"/>
      <c r="BC93" s="451"/>
      <c r="BD93" s="451"/>
      <c r="BE93" s="451"/>
      <c r="BF93" s="451"/>
      <c r="BG93" s="451"/>
      <c r="BH93" s="451"/>
      <c r="BI93" s="451"/>
      <c r="BJ93" s="451"/>
      <c r="BK93" s="451"/>
      <c r="BL93" s="451"/>
      <c r="BM93" s="451"/>
      <c r="BN93" s="451"/>
      <c r="BO93" s="451"/>
      <c r="BP93" s="451"/>
      <c r="BQ93" s="451"/>
      <c r="BR93" s="451"/>
      <c r="BS93" s="451"/>
      <c r="BT93" s="451"/>
      <c r="BU93" s="451"/>
      <c r="BV93" s="451"/>
      <c r="BW93" s="451"/>
      <c r="BX93" s="451"/>
      <c r="BY93" s="451"/>
      <c r="BZ93" s="451"/>
      <c r="CA93" s="451"/>
      <c r="CB93" s="451"/>
      <c r="CC93" s="451"/>
      <c r="CD93" s="451"/>
      <c r="CE93" s="451"/>
      <c r="CF93" s="451"/>
      <c r="CG93" s="451"/>
      <c r="CH93" s="451"/>
      <c r="CI93" s="451"/>
      <c r="CJ93" s="451"/>
      <c r="CK93" s="451"/>
      <c r="CL93" s="451"/>
      <c r="CM93" s="451"/>
      <c r="CN93" s="451"/>
      <c r="CO93" s="451"/>
      <c r="CP93" s="451"/>
      <c r="CQ93" s="451"/>
      <c r="CR93" s="451"/>
      <c r="CS93" s="451"/>
      <c r="CT93" s="451"/>
      <c r="CU93" s="451"/>
      <c r="CV93" s="451"/>
      <c r="CW93" s="451"/>
      <c r="CX93" s="451"/>
      <c r="CY93" s="451"/>
      <c r="CZ93" s="451"/>
      <c r="DA93" s="451"/>
      <c r="DB93" s="451"/>
      <c r="DC93" s="451"/>
      <c r="DD93" s="451"/>
      <c r="DE93" s="451"/>
      <c r="DF93" s="451"/>
      <c r="DG93" s="451"/>
      <c r="DH93" s="451"/>
      <c r="DI93" s="451"/>
      <c r="DJ93" s="451"/>
      <c r="DK93" s="451"/>
      <c r="DL93" s="451"/>
      <c r="DM93" s="451"/>
      <c r="DN93" s="451"/>
      <c r="DO93" s="451"/>
      <c r="DP93" s="451"/>
      <c r="DQ93" s="451"/>
      <c r="DR93" s="451"/>
      <c r="DS93" s="451"/>
      <c r="DT93" s="451"/>
      <c r="DU93" s="451"/>
      <c r="DV93" s="451"/>
      <c r="DW93" s="451"/>
      <c r="DX93" s="451"/>
      <c r="DY93" s="451"/>
      <c r="DZ93" s="451"/>
      <c r="EA93" s="451"/>
      <c r="EB93" s="451"/>
      <c r="EC93" s="451"/>
      <c r="ED93" s="451"/>
      <c r="EE93" s="451"/>
      <c r="EF93" s="451"/>
      <c r="EG93" s="451"/>
      <c r="EH93" s="451"/>
      <c r="EI93" s="451"/>
      <c r="EJ93" s="451"/>
      <c r="EK93" s="451"/>
      <c r="EL93" s="451"/>
      <c r="EM93" s="451"/>
      <c r="EN93" s="451"/>
      <c r="EO93" s="451"/>
      <c r="EP93" s="451"/>
      <c r="EQ93" s="451"/>
      <c r="ER93" s="451"/>
      <c r="ES93" s="451"/>
      <c r="ET93" s="451"/>
      <c r="EU93" s="451"/>
      <c r="EV93" s="451"/>
      <c r="EW93" s="451"/>
      <c r="EX93" s="451"/>
      <c r="EY93" s="451"/>
      <c r="EZ93" s="451"/>
      <c r="FA93" s="451"/>
      <c r="FB93" s="451"/>
      <c r="FC93" s="451"/>
      <c r="FD93" s="451"/>
      <c r="FE93" s="451"/>
      <c r="FF93" s="451"/>
      <c r="FG93" s="451"/>
      <c r="FH93" s="451"/>
      <c r="FI93" s="451"/>
      <c r="FJ93" s="451"/>
      <c r="FK93" s="451"/>
      <c r="FL93" s="451"/>
      <c r="FM93" s="451"/>
      <c r="FN93" s="451"/>
      <c r="FO93" s="451"/>
      <c r="FP93" s="451"/>
      <c r="FQ93" s="451"/>
      <c r="FR93" s="451"/>
      <c r="FS93" s="451"/>
    </row>
    <row r="94" spans="1:175">
      <c r="A94" s="326"/>
      <c r="B94" s="326"/>
      <c r="C94" s="326"/>
      <c r="D94" s="326"/>
      <c r="E94" s="326"/>
      <c r="F94" s="326"/>
      <c r="G94" s="326"/>
      <c r="H94" s="326"/>
      <c r="I94" s="326"/>
      <c r="J94" s="326"/>
      <c r="K94" s="326"/>
      <c r="L94" s="326"/>
      <c r="M94" s="326"/>
      <c r="N94" s="326"/>
      <c r="O94" s="326"/>
      <c r="P94" s="326"/>
    </row>
    <row r="95" spans="1:175">
      <c r="A95" s="337"/>
      <c r="B95" s="327" t="s">
        <v>326</v>
      </c>
      <c r="C95" s="345">
        <v>0</v>
      </c>
      <c r="D95" s="348">
        <v>0</v>
      </c>
      <c r="E95" s="345">
        <v>-143.179</v>
      </c>
      <c r="F95" s="348">
        <v>-173.774</v>
      </c>
      <c r="G95" s="345">
        <v>-488.16300000000001</v>
      </c>
      <c r="H95" s="348">
        <v>-375.93700000000001</v>
      </c>
      <c r="I95" s="345">
        <v>-195.488</v>
      </c>
      <c r="J95" s="348">
        <v>-193.43199999999999</v>
      </c>
      <c r="K95" s="345">
        <v>-121.5</v>
      </c>
      <c r="L95" s="348">
        <v>-119.297</v>
      </c>
      <c r="M95" s="345">
        <v>0</v>
      </c>
      <c r="N95" s="348">
        <v>0</v>
      </c>
      <c r="O95" s="349">
        <v>-948.33</v>
      </c>
      <c r="P95" s="352">
        <v>-862.44</v>
      </c>
    </row>
    <row r="96" spans="1:175">
      <c r="A96" s="337"/>
      <c r="B96" s="327" t="s">
        <v>327</v>
      </c>
      <c r="C96" s="345">
        <v>0</v>
      </c>
      <c r="D96" s="348">
        <v>0</v>
      </c>
      <c r="E96" s="345">
        <v>0</v>
      </c>
      <c r="F96" s="348">
        <v>66.986999999999995</v>
      </c>
      <c r="G96" s="345">
        <v>0</v>
      </c>
      <c r="H96" s="348">
        <v>0</v>
      </c>
      <c r="I96" s="345">
        <v>3.4329999999999998</v>
      </c>
      <c r="J96" s="348">
        <v>-5.234</v>
      </c>
      <c r="K96" s="345">
        <v>-1.3069999999999999</v>
      </c>
      <c r="L96" s="348">
        <v>0</v>
      </c>
      <c r="M96" s="345">
        <v>0</v>
      </c>
      <c r="N96" s="348">
        <v>0</v>
      </c>
      <c r="O96" s="349">
        <v>2.1259999999999999</v>
      </c>
      <c r="P96" s="352">
        <v>61.753</v>
      </c>
    </row>
    <row r="97" spans="1:175" ht="24">
      <c r="A97" s="337"/>
      <c r="B97" s="327" t="s">
        <v>406</v>
      </c>
      <c r="C97" s="345">
        <v>0</v>
      </c>
      <c r="D97" s="348">
        <v>0</v>
      </c>
      <c r="E97" s="345">
        <v>-42.540999999999997</v>
      </c>
      <c r="F97" s="348">
        <v>-56.654000000000003</v>
      </c>
      <c r="G97" s="345">
        <v>-225.55699999999999</v>
      </c>
      <c r="H97" s="348">
        <v>-55.843000000000004</v>
      </c>
      <c r="I97" s="345">
        <v>-6.609</v>
      </c>
      <c r="J97" s="348">
        <v>-9.44</v>
      </c>
      <c r="K97" s="345">
        <v>-4.4180000000000001</v>
      </c>
      <c r="L97" s="348">
        <v>-0.56399999999999995</v>
      </c>
      <c r="M97" s="345">
        <v>0</v>
      </c>
      <c r="N97" s="348">
        <v>0</v>
      </c>
      <c r="O97" s="349">
        <v>-279.125</v>
      </c>
      <c r="P97" s="352">
        <v>-122.501</v>
      </c>
    </row>
    <row r="98" spans="1:175">
      <c r="A98" s="326"/>
      <c r="B98" s="326"/>
      <c r="C98" s="326"/>
      <c r="D98" s="326"/>
      <c r="E98" s="326"/>
      <c r="F98" s="326"/>
      <c r="G98" s="326"/>
      <c r="H98" s="326"/>
      <c r="I98" s="326"/>
      <c r="J98" s="326"/>
      <c r="K98" s="326"/>
      <c r="L98" s="326"/>
      <c r="M98" s="326"/>
      <c r="N98" s="326"/>
      <c r="O98" s="326"/>
      <c r="P98" s="326"/>
    </row>
    <row r="99" spans="1:175" s="454" customFormat="1">
      <c r="A99" s="336" t="s">
        <v>361</v>
      </c>
      <c r="B99" s="469"/>
      <c r="C99" s="349">
        <v>-30.004000000000001</v>
      </c>
      <c r="D99" s="350">
        <v>-32.51</v>
      </c>
      <c r="E99" s="349">
        <v>365.82100000000003</v>
      </c>
      <c r="F99" s="350">
        <v>232.53800000000001</v>
      </c>
      <c r="G99" s="349">
        <v>930.40200000000004</v>
      </c>
      <c r="H99" s="350">
        <v>768.197</v>
      </c>
      <c r="I99" s="349">
        <v>1068.376</v>
      </c>
      <c r="J99" s="350">
        <v>1022.134</v>
      </c>
      <c r="K99" s="349">
        <v>434.26799999999997</v>
      </c>
      <c r="L99" s="350">
        <v>444.16</v>
      </c>
      <c r="M99" s="349">
        <v>0</v>
      </c>
      <c r="N99" s="350">
        <v>2E-3</v>
      </c>
      <c r="O99" s="349">
        <v>2768.8629999999998</v>
      </c>
      <c r="P99" s="352">
        <v>2434.52</v>
      </c>
      <c r="Q99" s="451"/>
      <c r="R99" s="451"/>
      <c r="S99" s="451"/>
      <c r="T99" s="451"/>
      <c r="U99" s="451"/>
      <c r="V99" s="451"/>
      <c r="W99" s="451"/>
      <c r="X99" s="451"/>
      <c r="Y99" s="451"/>
      <c r="Z99" s="451"/>
      <c r="AA99" s="451"/>
      <c r="AB99" s="451"/>
      <c r="AC99" s="451"/>
      <c r="AD99" s="451"/>
      <c r="AE99" s="451"/>
      <c r="AF99" s="451"/>
      <c r="AG99" s="451"/>
      <c r="AH99" s="451"/>
      <c r="AI99" s="451"/>
      <c r="AJ99" s="451"/>
      <c r="AK99" s="451"/>
      <c r="AL99" s="451"/>
      <c r="AM99" s="451"/>
      <c r="AN99" s="451"/>
      <c r="AO99" s="451"/>
      <c r="AP99" s="451"/>
      <c r="AQ99" s="451"/>
      <c r="AR99" s="451"/>
      <c r="AS99" s="451"/>
      <c r="AT99" s="451"/>
      <c r="AU99" s="451"/>
      <c r="AV99" s="451"/>
      <c r="AW99" s="451"/>
      <c r="AX99" s="451"/>
      <c r="AY99" s="451"/>
      <c r="AZ99" s="451"/>
      <c r="BA99" s="451"/>
      <c r="BB99" s="451"/>
      <c r="BC99" s="451"/>
      <c r="BD99" s="451"/>
      <c r="BE99" s="451"/>
      <c r="BF99" s="451"/>
      <c r="BG99" s="451"/>
      <c r="BH99" s="451"/>
      <c r="BI99" s="451"/>
      <c r="BJ99" s="451"/>
      <c r="BK99" s="451"/>
      <c r="BL99" s="451"/>
      <c r="BM99" s="451"/>
      <c r="BN99" s="451"/>
      <c r="BO99" s="451"/>
      <c r="BP99" s="451"/>
      <c r="BQ99" s="451"/>
      <c r="BR99" s="451"/>
      <c r="BS99" s="451"/>
      <c r="BT99" s="451"/>
      <c r="BU99" s="451"/>
      <c r="BV99" s="451"/>
      <c r="BW99" s="451"/>
      <c r="BX99" s="451"/>
      <c r="BY99" s="451"/>
      <c r="BZ99" s="451"/>
      <c r="CA99" s="451"/>
      <c r="CB99" s="451"/>
      <c r="CC99" s="451"/>
      <c r="CD99" s="451"/>
      <c r="CE99" s="451"/>
      <c r="CF99" s="451"/>
      <c r="CG99" s="451"/>
      <c r="CH99" s="451"/>
      <c r="CI99" s="451"/>
      <c r="CJ99" s="451"/>
      <c r="CK99" s="451"/>
      <c r="CL99" s="451"/>
      <c r="CM99" s="451"/>
      <c r="CN99" s="451"/>
      <c r="CO99" s="451"/>
      <c r="CP99" s="451"/>
      <c r="CQ99" s="451"/>
      <c r="CR99" s="451"/>
      <c r="CS99" s="451"/>
      <c r="CT99" s="451"/>
      <c r="CU99" s="451"/>
      <c r="CV99" s="451"/>
      <c r="CW99" s="451"/>
      <c r="CX99" s="451"/>
      <c r="CY99" s="451"/>
      <c r="CZ99" s="451"/>
      <c r="DA99" s="451"/>
      <c r="DB99" s="451"/>
      <c r="DC99" s="451"/>
      <c r="DD99" s="451"/>
      <c r="DE99" s="451"/>
      <c r="DF99" s="451"/>
      <c r="DG99" s="451"/>
      <c r="DH99" s="451"/>
      <c r="DI99" s="451"/>
      <c r="DJ99" s="451"/>
      <c r="DK99" s="451"/>
      <c r="DL99" s="451"/>
      <c r="DM99" s="451"/>
      <c r="DN99" s="451"/>
      <c r="DO99" s="451"/>
      <c r="DP99" s="451"/>
      <c r="DQ99" s="451"/>
      <c r="DR99" s="451"/>
      <c r="DS99" s="451"/>
      <c r="DT99" s="451"/>
      <c r="DU99" s="451"/>
      <c r="DV99" s="451"/>
      <c r="DW99" s="451"/>
      <c r="DX99" s="451"/>
      <c r="DY99" s="451"/>
      <c r="DZ99" s="451"/>
      <c r="EA99" s="451"/>
      <c r="EB99" s="451"/>
      <c r="EC99" s="451"/>
      <c r="ED99" s="451"/>
      <c r="EE99" s="451"/>
      <c r="EF99" s="451"/>
      <c r="EG99" s="451"/>
      <c r="EH99" s="451"/>
      <c r="EI99" s="451"/>
      <c r="EJ99" s="451"/>
      <c r="EK99" s="451"/>
      <c r="EL99" s="451"/>
      <c r="EM99" s="451"/>
      <c r="EN99" s="451"/>
      <c r="EO99" s="451"/>
      <c r="EP99" s="451"/>
      <c r="EQ99" s="451"/>
      <c r="ER99" s="451"/>
      <c r="ES99" s="451"/>
      <c r="ET99" s="451"/>
      <c r="EU99" s="451"/>
      <c r="EV99" s="451"/>
      <c r="EW99" s="451"/>
      <c r="EX99" s="451"/>
      <c r="EY99" s="451"/>
      <c r="EZ99" s="451"/>
      <c r="FA99" s="451"/>
      <c r="FB99" s="451"/>
      <c r="FC99" s="451"/>
      <c r="FD99" s="451"/>
      <c r="FE99" s="451"/>
      <c r="FF99" s="451"/>
      <c r="FG99" s="451"/>
      <c r="FH99" s="451"/>
      <c r="FI99" s="451"/>
      <c r="FJ99" s="451"/>
      <c r="FK99" s="451"/>
      <c r="FL99" s="451"/>
      <c r="FM99" s="451"/>
      <c r="FN99" s="451"/>
      <c r="FO99" s="451"/>
      <c r="FP99" s="451"/>
      <c r="FQ99" s="451"/>
      <c r="FR99" s="451"/>
      <c r="FS99" s="451"/>
    </row>
    <row r="100" spans="1:175">
      <c r="A100" s="376"/>
      <c r="B100" s="377"/>
      <c r="C100" s="377"/>
      <c r="D100" s="377"/>
      <c r="E100" s="377"/>
      <c r="F100" s="377"/>
      <c r="G100" s="377"/>
      <c r="H100" s="377"/>
      <c r="I100" s="377"/>
      <c r="J100" s="377"/>
      <c r="K100" s="377"/>
      <c r="L100" s="377"/>
      <c r="M100" s="377"/>
      <c r="N100" s="377"/>
      <c r="O100" s="377"/>
      <c r="P100" s="377"/>
      <c r="Q100" s="330"/>
      <c r="R100" s="330"/>
      <c r="S100" s="330"/>
    </row>
    <row r="101" spans="1:175" s="454" customFormat="1">
      <c r="A101" s="336" t="s">
        <v>362</v>
      </c>
      <c r="B101" s="469"/>
      <c r="C101" s="349">
        <v>-31.513999999999999</v>
      </c>
      <c r="D101" s="350">
        <v>-19.824999999999999</v>
      </c>
      <c r="E101" s="349">
        <v>160.81700000000001</v>
      </c>
      <c r="F101" s="350">
        <v>257.91199999999998</v>
      </c>
      <c r="G101" s="349">
        <v>-374.16199999999998</v>
      </c>
      <c r="H101" s="350">
        <v>-430.86799999999999</v>
      </c>
      <c r="I101" s="349">
        <v>-140.101</v>
      </c>
      <c r="J101" s="350">
        <v>-159.75299999999999</v>
      </c>
      <c r="K101" s="349">
        <v>-30.553000000000001</v>
      </c>
      <c r="L101" s="350">
        <v>-18.582999999999998</v>
      </c>
      <c r="M101" s="349">
        <v>37.979999999999997</v>
      </c>
      <c r="N101" s="350">
        <v>38.453000000000003</v>
      </c>
      <c r="O101" s="349">
        <v>-377.53300000000002</v>
      </c>
      <c r="P101" s="352">
        <v>-332.66300000000001</v>
      </c>
      <c r="Q101" s="451"/>
      <c r="R101" s="451"/>
      <c r="S101" s="451"/>
      <c r="T101" s="451"/>
      <c r="U101" s="451"/>
      <c r="V101" s="451"/>
      <c r="W101" s="451"/>
      <c r="X101" s="451"/>
      <c r="Y101" s="451"/>
      <c r="Z101" s="451"/>
      <c r="AA101" s="451"/>
      <c r="AB101" s="451"/>
      <c r="AC101" s="451"/>
      <c r="AD101" s="451"/>
      <c r="AE101" s="451"/>
      <c r="AF101" s="451"/>
      <c r="AG101" s="451"/>
      <c r="AH101" s="451"/>
      <c r="AI101" s="451"/>
      <c r="AJ101" s="451"/>
      <c r="AK101" s="451"/>
      <c r="AL101" s="451"/>
      <c r="AM101" s="451"/>
      <c r="AN101" s="451"/>
      <c r="AO101" s="451"/>
      <c r="AP101" s="451"/>
      <c r="AQ101" s="451"/>
      <c r="AR101" s="451"/>
      <c r="AS101" s="451"/>
      <c r="AT101" s="451"/>
      <c r="AU101" s="451"/>
      <c r="AV101" s="451"/>
      <c r="AW101" s="451"/>
      <c r="AX101" s="451"/>
      <c r="AY101" s="451"/>
      <c r="AZ101" s="451"/>
      <c r="BA101" s="451"/>
      <c r="BB101" s="451"/>
      <c r="BC101" s="451"/>
      <c r="BD101" s="451"/>
      <c r="BE101" s="451"/>
      <c r="BF101" s="451"/>
      <c r="BG101" s="451"/>
      <c r="BH101" s="451"/>
      <c r="BI101" s="451"/>
      <c r="BJ101" s="451"/>
      <c r="BK101" s="451"/>
      <c r="BL101" s="451"/>
      <c r="BM101" s="451"/>
      <c r="BN101" s="451"/>
      <c r="BO101" s="451"/>
      <c r="BP101" s="451"/>
      <c r="BQ101" s="451"/>
      <c r="BR101" s="451"/>
      <c r="BS101" s="451"/>
      <c r="BT101" s="451"/>
      <c r="BU101" s="451"/>
      <c r="BV101" s="451"/>
      <c r="BW101" s="451"/>
      <c r="BX101" s="451"/>
      <c r="BY101" s="451"/>
      <c r="BZ101" s="451"/>
      <c r="CA101" s="451"/>
      <c r="CB101" s="451"/>
      <c r="CC101" s="451"/>
      <c r="CD101" s="451"/>
      <c r="CE101" s="451"/>
      <c r="CF101" s="451"/>
      <c r="CG101" s="451"/>
      <c r="CH101" s="451"/>
      <c r="CI101" s="451"/>
      <c r="CJ101" s="451"/>
      <c r="CK101" s="451"/>
      <c r="CL101" s="451"/>
      <c r="CM101" s="451"/>
      <c r="CN101" s="451"/>
      <c r="CO101" s="451"/>
      <c r="CP101" s="451"/>
      <c r="CQ101" s="451"/>
      <c r="CR101" s="451"/>
      <c r="CS101" s="451"/>
      <c r="CT101" s="451"/>
      <c r="CU101" s="451"/>
      <c r="CV101" s="451"/>
      <c r="CW101" s="451"/>
      <c r="CX101" s="451"/>
      <c r="CY101" s="451"/>
      <c r="CZ101" s="451"/>
      <c r="DA101" s="451"/>
      <c r="DB101" s="451"/>
      <c r="DC101" s="451"/>
      <c r="DD101" s="451"/>
      <c r="DE101" s="451"/>
      <c r="DF101" s="451"/>
      <c r="DG101" s="451"/>
      <c r="DH101" s="451"/>
      <c r="DI101" s="451"/>
      <c r="DJ101" s="451"/>
      <c r="DK101" s="451"/>
      <c r="DL101" s="451"/>
      <c r="DM101" s="451"/>
      <c r="DN101" s="451"/>
      <c r="DO101" s="451"/>
      <c r="DP101" s="451"/>
      <c r="DQ101" s="451"/>
      <c r="DR101" s="451"/>
      <c r="DS101" s="451"/>
      <c r="DT101" s="451"/>
      <c r="DU101" s="451"/>
      <c r="DV101" s="451"/>
      <c r="DW101" s="451"/>
      <c r="DX101" s="451"/>
      <c r="DY101" s="451"/>
      <c r="DZ101" s="451"/>
      <c r="EA101" s="451"/>
      <c r="EB101" s="451"/>
      <c r="EC101" s="451"/>
      <c r="ED101" s="451"/>
      <c r="EE101" s="451"/>
      <c r="EF101" s="451"/>
      <c r="EG101" s="451"/>
      <c r="EH101" s="451"/>
      <c r="EI101" s="451"/>
      <c r="EJ101" s="451"/>
      <c r="EK101" s="451"/>
      <c r="EL101" s="451"/>
      <c r="EM101" s="451"/>
      <c r="EN101" s="451"/>
      <c r="EO101" s="451"/>
      <c r="EP101" s="451"/>
      <c r="EQ101" s="451"/>
      <c r="ER101" s="451"/>
      <c r="ES101" s="451"/>
      <c r="ET101" s="451"/>
      <c r="EU101" s="451"/>
      <c r="EV101" s="451"/>
      <c r="EW101" s="451"/>
      <c r="EX101" s="451"/>
      <c r="EY101" s="451"/>
      <c r="EZ101" s="451"/>
      <c r="FA101" s="451"/>
      <c r="FB101" s="451"/>
      <c r="FC101" s="451"/>
      <c r="FD101" s="451"/>
      <c r="FE101" s="451"/>
      <c r="FF101" s="451"/>
      <c r="FG101" s="451"/>
      <c r="FH101" s="451"/>
      <c r="FI101" s="451"/>
      <c r="FJ101" s="451"/>
      <c r="FK101" s="451"/>
      <c r="FL101" s="451"/>
      <c r="FM101" s="451"/>
      <c r="FN101" s="451"/>
      <c r="FO101" s="451"/>
      <c r="FP101" s="451"/>
      <c r="FQ101" s="451"/>
      <c r="FR101" s="451"/>
      <c r="FS101" s="451"/>
    </row>
    <row r="102" spans="1:175" s="454" customFormat="1">
      <c r="A102" s="336"/>
      <c r="B102" s="365" t="s">
        <v>110</v>
      </c>
      <c r="C102" s="349">
        <v>37.674999999999997</v>
      </c>
      <c r="D102" s="350">
        <v>47.280999999999999</v>
      </c>
      <c r="E102" s="349">
        <v>122.2</v>
      </c>
      <c r="F102" s="350">
        <v>107.807</v>
      </c>
      <c r="G102" s="349">
        <v>291.262</v>
      </c>
      <c r="H102" s="350">
        <v>215.44900000000001</v>
      </c>
      <c r="I102" s="349">
        <v>11.548</v>
      </c>
      <c r="J102" s="350">
        <v>19.748000000000001</v>
      </c>
      <c r="K102" s="349">
        <v>8.6319999999999997</v>
      </c>
      <c r="L102" s="350">
        <v>8.5830000000000002</v>
      </c>
      <c r="M102" s="349">
        <v>-21.655999999999999</v>
      </c>
      <c r="N102" s="350">
        <v>-40.786999999999999</v>
      </c>
      <c r="O102" s="349">
        <v>449.661</v>
      </c>
      <c r="P102" s="352">
        <v>358.08100000000002</v>
      </c>
      <c r="Q102" s="451"/>
      <c r="R102" s="451"/>
      <c r="S102" s="451"/>
      <c r="T102" s="451"/>
      <c r="U102" s="451"/>
      <c r="V102" s="451"/>
      <c r="W102" s="451"/>
      <c r="X102" s="451"/>
      <c r="Y102" s="451"/>
      <c r="Z102" s="451"/>
      <c r="AA102" s="451"/>
      <c r="AB102" s="451"/>
      <c r="AC102" s="451"/>
      <c r="AD102" s="451"/>
      <c r="AE102" s="451"/>
      <c r="AF102" s="451"/>
      <c r="AG102" s="451"/>
      <c r="AH102" s="451"/>
      <c r="AI102" s="451"/>
      <c r="AJ102" s="451"/>
      <c r="AK102" s="451"/>
      <c r="AL102" s="451"/>
      <c r="AM102" s="451"/>
      <c r="AN102" s="451"/>
      <c r="AO102" s="451"/>
      <c r="AP102" s="451"/>
      <c r="AQ102" s="451"/>
      <c r="AR102" s="451"/>
      <c r="AS102" s="451"/>
      <c r="AT102" s="451"/>
      <c r="AU102" s="451"/>
      <c r="AV102" s="451"/>
      <c r="AW102" s="451"/>
      <c r="AX102" s="451"/>
      <c r="AY102" s="451"/>
      <c r="AZ102" s="451"/>
      <c r="BA102" s="451"/>
      <c r="BB102" s="451"/>
      <c r="BC102" s="451"/>
      <c r="BD102" s="451"/>
      <c r="BE102" s="451"/>
      <c r="BF102" s="451"/>
      <c r="BG102" s="451"/>
      <c r="BH102" s="451"/>
      <c r="BI102" s="451"/>
      <c r="BJ102" s="451"/>
      <c r="BK102" s="451"/>
      <c r="BL102" s="451"/>
      <c r="BM102" s="451"/>
      <c r="BN102" s="451"/>
      <c r="BO102" s="451"/>
      <c r="BP102" s="451"/>
      <c r="BQ102" s="451"/>
      <c r="BR102" s="451"/>
      <c r="BS102" s="451"/>
      <c r="BT102" s="451"/>
      <c r="BU102" s="451"/>
      <c r="BV102" s="451"/>
      <c r="BW102" s="451"/>
      <c r="BX102" s="451"/>
      <c r="BY102" s="451"/>
      <c r="BZ102" s="451"/>
      <c r="CA102" s="451"/>
      <c r="CB102" s="451"/>
      <c r="CC102" s="451"/>
      <c r="CD102" s="451"/>
      <c r="CE102" s="451"/>
      <c r="CF102" s="451"/>
      <c r="CG102" s="451"/>
      <c r="CH102" s="451"/>
      <c r="CI102" s="451"/>
      <c r="CJ102" s="451"/>
      <c r="CK102" s="451"/>
      <c r="CL102" s="451"/>
      <c r="CM102" s="451"/>
      <c r="CN102" s="451"/>
      <c r="CO102" s="451"/>
      <c r="CP102" s="451"/>
      <c r="CQ102" s="451"/>
      <c r="CR102" s="451"/>
      <c r="CS102" s="451"/>
      <c r="CT102" s="451"/>
      <c r="CU102" s="451"/>
      <c r="CV102" s="451"/>
      <c r="CW102" s="451"/>
      <c r="CX102" s="451"/>
      <c r="CY102" s="451"/>
      <c r="CZ102" s="451"/>
      <c r="DA102" s="451"/>
      <c r="DB102" s="451"/>
      <c r="DC102" s="451"/>
      <c r="DD102" s="451"/>
      <c r="DE102" s="451"/>
      <c r="DF102" s="451"/>
      <c r="DG102" s="451"/>
      <c r="DH102" s="451"/>
      <c r="DI102" s="451"/>
      <c r="DJ102" s="451"/>
      <c r="DK102" s="451"/>
      <c r="DL102" s="451"/>
      <c r="DM102" s="451"/>
      <c r="DN102" s="451"/>
      <c r="DO102" s="451"/>
      <c r="DP102" s="451"/>
      <c r="DQ102" s="451"/>
      <c r="DR102" s="451"/>
      <c r="DS102" s="451"/>
      <c r="DT102" s="451"/>
      <c r="DU102" s="451"/>
      <c r="DV102" s="451"/>
      <c r="DW102" s="451"/>
      <c r="DX102" s="451"/>
      <c r="DY102" s="451"/>
      <c r="DZ102" s="451"/>
      <c r="EA102" s="451"/>
      <c r="EB102" s="451"/>
      <c r="EC102" s="451"/>
      <c r="ED102" s="451"/>
      <c r="EE102" s="451"/>
      <c r="EF102" s="451"/>
      <c r="EG102" s="451"/>
      <c r="EH102" s="451"/>
      <c r="EI102" s="451"/>
      <c r="EJ102" s="451"/>
      <c r="EK102" s="451"/>
      <c r="EL102" s="451"/>
      <c r="EM102" s="451"/>
      <c r="EN102" s="451"/>
      <c r="EO102" s="451"/>
      <c r="EP102" s="451"/>
      <c r="EQ102" s="451"/>
      <c r="ER102" s="451"/>
      <c r="ES102" s="451"/>
      <c r="ET102" s="451"/>
      <c r="EU102" s="451"/>
      <c r="EV102" s="451"/>
      <c r="EW102" s="451"/>
      <c r="EX102" s="451"/>
      <c r="EY102" s="451"/>
      <c r="EZ102" s="451"/>
      <c r="FA102" s="451"/>
      <c r="FB102" s="451"/>
      <c r="FC102" s="451"/>
      <c r="FD102" s="451"/>
      <c r="FE102" s="451"/>
      <c r="FF102" s="451"/>
      <c r="FG102" s="451"/>
      <c r="FH102" s="451"/>
      <c r="FI102" s="451"/>
      <c r="FJ102" s="451"/>
      <c r="FK102" s="451"/>
      <c r="FL102" s="451"/>
      <c r="FM102" s="451"/>
      <c r="FN102" s="451"/>
      <c r="FO102" s="451"/>
      <c r="FP102" s="451"/>
      <c r="FQ102" s="451"/>
      <c r="FR102" s="451"/>
      <c r="FS102" s="451"/>
    </row>
    <row r="103" spans="1:175">
      <c r="A103" s="337"/>
      <c r="B103" s="333" t="s">
        <v>281</v>
      </c>
      <c r="C103" s="345">
        <v>16.018000000000001</v>
      </c>
      <c r="D103" s="348">
        <v>7.2450000000000001</v>
      </c>
      <c r="E103" s="345">
        <v>90.691000000000003</v>
      </c>
      <c r="F103" s="348">
        <v>75.691999999999993</v>
      </c>
      <c r="G103" s="345">
        <v>25.405000000000001</v>
      </c>
      <c r="H103" s="348">
        <v>33.259</v>
      </c>
      <c r="I103" s="345">
        <v>8.5730000000000004</v>
      </c>
      <c r="J103" s="348">
        <v>12.532999999999999</v>
      </c>
      <c r="K103" s="345">
        <v>4.8449999999999998</v>
      </c>
      <c r="L103" s="348">
        <v>4.4509999999999996</v>
      </c>
      <c r="M103" s="345">
        <v>0</v>
      </c>
      <c r="N103" s="348">
        <v>0</v>
      </c>
      <c r="O103" s="349">
        <v>145.53200000000001</v>
      </c>
      <c r="P103" s="352">
        <v>133.18</v>
      </c>
    </row>
    <row r="104" spans="1:175">
      <c r="A104" s="337"/>
      <c r="B104" s="333" t="s">
        <v>328</v>
      </c>
      <c r="C104" s="345">
        <v>21.657</v>
      </c>
      <c r="D104" s="348">
        <v>40.036000000000001</v>
      </c>
      <c r="E104" s="345">
        <v>31.509</v>
      </c>
      <c r="F104" s="348">
        <v>32.115000000000002</v>
      </c>
      <c r="G104" s="345">
        <v>265.85700000000003</v>
      </c>
      <c r="H104" s="348">
        <v>182.19</v>
      </c>
      <c r="I104" s="345">
        <v>2.9750000000000001</v>
      </c>
      <c r="J104" s="348">
        <v>7.2149999999999999</v>
      </c>
      <c r="K104" s="345">
        <v>3.7869999999999999</v>
      </c>
      <c r="L104" s="348">
        <v>4.1319999999999997</v>
      </c>
      <c r="M104" s="345">
        <v>-21.655999999999999</v>
      </c>
      <c r="N104" s="348">
        <v>-40.786999999999999</v>
      </c>
      <c r="O104" s="349">
        <v>304.12900000000002</v>
      </c>
      <c r="P104" s="352">
        <v>224.90100000000001</v>
      </c>
    </row>
    <row r="105" spans="1:175" s="454" customFormat="1">
      <c r="A105" s="336"/>
      <c r="B105" s="365" t="s">
        <v>132</v>
      </c>
      <c r="C105" s="349">
        <v>-50.74</v>
      </c>
      <c r="D105" s="350">
        <v>-61.869</v>
      </c>
      <c r="E105" s="349">
        <v>-189.40100000000001</v>
      </c>
      <c r="F105" s="350">
        <v>-226.85900000000001</v>
      </c>
      <c r="G105" s="349">
        <v>-679.37699999999995</v>
      </c>
      <c r="H105" s="350">
        <v>-614.81100000000004</v>
      </c>
      <c r="I105" s="349">
        <v>-151.5</v>
      </c>
      <c r="J105" s="350">
        <v>-177.53700000000001</v>
      </c>
      <c r="K105" s="349">
        <v>-39.268000000000001</v>
      </c>
      <c r="L105" s="350">
        <v>-31.469000000000001</v>
      </c>
      <c r="M105" s="349">
        <v>21.655000000000001</v>
      </c>
      <c r="N105" s="350">
        <v>40.786000000000001</v>
      </c>
      <c r="O105" s="349">
        <v>-1088.6310000000001</v>
      </c>
      <c r="P105" s="352">
        <v>-1071.759</v>
      </c>
      <c r="Q105" s="451"/>
      <c r="R105" s="451"/>
      <c r="S105" s="451"/>
      <c r="T105" s="451"/>
      <c r="U105" s="451"/>
      <c r="V105" s="451"/>
      <c r="W105" s="451"/>
      <c r="X105" s="451"/>
      <c r="Y105" s="451"/>
      <c r="Z105" s="451"/>
      <c r="AA105" s="451"/>
      <c r="AB105" s="451"/>
      <c r="AC105" s="451"/>
      <c r="AD105" s="451"/>
      <c r="AE105" s="451"/>
      <c r="AF105" s="451"/>
      <c r="AG105" s="451"/>
      <c r="AH105" s="451"/>
      <c r="AI105" s="451"/>
      <c r="AJ105" s="451"/>
      <c r="AK105" s="451"/>
      <c r="AL105" s="451"/>
      <c r="AM105" s="451"/>
      <c r="AN105" s="451"/>
      <c r="AO105" s="451"/>
      <c r="AP105" s="451"/>
      <c r="AQ105" s="451"/>
      <c r="AR105" s="451"/>
      <c r="AS105" s="451"/>
      <c r="AT105" s="451"/>
      <c r="AU105" s="451"/>
      <c r="AV105" s="451"/>
      <c r="AW105" s="451"/>
      <c r="AX105" s="451"/>
      <c r="AY105" s="451"/>
      <c r="AZ105" s="451"/>
      <c r="BA105" s="451"/>
      <c r="BB105" s="451"/>
      <c r="BC105" s="451"/>
      <c r="BD105" s="451"/>
      <c r="BE105" s="451"/>
      <c r="BF105" s="451"/>
      <c r="BG105" s="451"/>
      <c r="BH105" s="451"/>
      <c r="BI105" s="451"/>
      <c r="BJ105" s="451"/>
      <c r="BK105" s="451"/>
      <c r="BL105" s="451"/>
      <c r="BM105" s="451"/>
      <c r="BN105" s="451"/>
      <c r="BO105" s="451"/>
      <c r="BP105" s="451"/>
      <c r="BQ105" s="451"/>
      <c r="BR105" s="451"/>
      <c r="BS105" s="451"/>
      <c r="BT105" s="451"/>
      <c r="BU105" s="451"/>
      <c r="BV105" s="451"/>
      <c r="BW105" s="451"/>
      <c r="BX105" s="451"/>
      <c r="BY105" s="451"/>
      <c r="BZ105" s="451"/>
      <c r="CA105" s="451"/>
      <c r="CB105" s="451"/>
      <c r="CC105" s="451"/>
      <c r="CD105" s="451"/>
      <c r="CE105" s="451"/>
      <c r="CF105" s="451"/>
      <c r="CG105" s="451"/>
      <c r="CH105" s="451"/>
      <c r="CI105" s="451"/>
      <c r="CJ105" s="451"/>
      <c r="CK105" s="451"/>
      <c r="CL105" s="451"/>
      <c r="CM105" s="451"/>
      <c r="CN105" s="451"/>
      <c r="CO105" s="451"/>
      <c r="CP105" s="451"/>
      <c r="CQ105" s="451"/>
      <c r="CR105" s="451"/>
      <c r="CS105" s="451"/>
      <c r="CT105" s="451"/>
      <c r="CU105" s="451"/>
      <c r="CV105" s="451"/>
      <c r="CW105" s="451"/>
      <c r="CX105" s="451"/>
      <c r="CY105" s="451"/>
      <c r="CZ105" s="451"/>
      <c r="DA105" s="451"/>
      <c r="DB105" s="451"/>
      <c r="DC105" s="451"/>
      <c r="DD105" s="451"/>
      <c r="DE105" s="451"/>
      <c r="DF105" s="451"/>
      <c r="DG105" s="451"/>
      <c r="DH105" s="451"/>
      <c r="DI105" s="451"/>
      <c r="DJ105" s="451"/>
      <c r="DK105" s="451"/>
      <c r="DL105" s="451"/>
      <c r="DM105" s="451"/>
      <c r="DN105" s="451"/>
      <c r="DO105" s="451"/>
      <c r="DP105" s="451"/>
      <c r="DQ105" s="451"/>
      <c r="DR105" s="451"/>
      <c r="DS105" s="451"/>
      <c r="DT105" s="451"/>
      <c r="DU105" s="451"/>
      <c r="DV105" s="451"/>
      <c r="DW105" s="451"/>
      <c r="DX105" s="451"/>
      <c r="DY105" s="451"/>
      <c r="DZ105" s="451"/>
      <c r="EA105" s="451"/>
      <c r="EB105" s="451"/>
      <c r="EC105" s="451"/>
      <c r="ED105" s="451"/>
      <c r="EE105" s="451"/>
      <c r="EF105" s="451"/>
      <c r="EG105" s="451"/>
      <c r="EH105" s="451"/>
      <c r="EI105" s="451"/>
      <c r="EJ105" s="451"/>
      <c r="EK105" s="451"/>
      <c r="EL105" s="451"/>
      <c r="EM105" s="451"/>
      <c r="EN105" s="451"/>
      <c r="EO105" s="451"/>
      <c r="EP105" s="451"/>
      <c r="EQ105" s="451"/>
      <c r="ER105" s="451"/>
      <c r="ES105" s="451"/>
      <c r="ET105" s="451"/>
      <c r="EU105" s="451"/>
      <c r="EV105" s="451"/>
      <c r="EW105" s="451"/>
      <c r="EX105" s="451"/>
      <c r="EY105" s="451"/>
      <c r="EZ105" s="451"/>
      <c r="FA105" s="451"/>
      <c r="FB105" s="451"/>
      <c r="FC105" s="451"/>
      <c r="FD105" s="451"/>
      <c r="FE105" s="451"/>
      <c r="FF105" s="451"/>
      <c r="FG105" s="451"/>
      <c r="FH105" s="451"/>
      <c r="FI105" s="451"/>
      <c r="FJ105" s="451"/>
      <c r="FK105" s="451"/>
      <c r="FL105" s="451"/>
      <c r="FM105" s="451"/>
      <c r="FN105" s="451"/>
      <c r="FO105" s="451"/>
      <c r="FP105" s="451"/>
      <c r="FQ105" s="451"/>
      <c r="FR105" s="451"/>
      <c r="FS105" s="451"/>
    </row>
    <row r="106" spans="1:175">
      <c r="A106" s="337"/>
      <c r="B106" s="333" t="s">
        <v>329</v>
      </c>
      <c r="C106" s="345">
        <v>-11.379</v>
      </c>
      <c r="D106" s="348">
        <v>-8.0839999999999996</v>
      </c>
      <c r="E106" s="345">
        <v>-4.0190000000000001</v>
      </c>
      <c r="F106" s="348">
        <v>-0.17699999999999999</v>
      </c>
      <c r="G106" s="345">
        <v>-106.312</v>
      </c>
      <c r="H106" s="348">
        <v>-131.55699999999999</v>
      </c>
      <c r="I106" s="345">
        <v>-10.896000000000001</v>
      </c>
      <c r="J106" s="348">
        <v>-19.658999999999999</v>
      </c>
      <c r="K106" s="345">
        <v>-1.4179999999999999</v>
      </c>
      <c r="L106" s="348">
        <v>-2.7149999999999999</v>
      </c>
      <c r="M106" s="345">
        <v>0</v>
      </c>
      <c r="N106" s="348">
        <v>0</v>
      </c>
      <c r="O106" s="349">
        <v>-134.024</v>
      </c>
      <c r="P106" s="352">
        <v>-162.19200000000001</v>
      </c>
    </row>
    <row r="107" spans="1:175">
      <c r="A107" s="337"/>
      <c r="B107" s="333" t="s">
        <v>330</v>
      </c>
      <c r="C107" s="345">
        <v>-25.225000000000001</v>
      </c>
      <c r="D107" s="348">
        <v>-25.736000000000001</v>
      </c>
      <c r="E107" s="345">
        <v>0</v>
      </c>
      <c r="F107" s="348">
        <v>0</v>
      </c>
      <c r="G107" s="345">
        <v>-112.77</v>
      </c>
      <c r="H107" s="348">
        <v>-124.72199999999999</v>
      </c>
      <c r="I107" s="345">
        <v>-116.309</v>
      </c>
      <c r="J107" s="348">
        <v>-133.916</v>
      </c>
      <c r="K107" s="345">
        <v>-27.055</v>
      </c>
      <c r="L107" s="348">
        <v>-27.83</v>
      </c>
      <c r="M107" s="345">
        <v>0</v>
      </c>
      <c r="N107" s="348">
        <v>0</v>
      </c>
      <c r="O107" s="349">
        <v>-281.35899999999998</v>
      </c>
      <c r="P107" s="352">
        <v>-312.20400000000001</v>
      </c>
    </row>
    <row r="108" spans="1:175">
      <c r="A108" s="337"/>
      <c r="B108" s="333" t="s">
        <v>155</v>
      </c>
      <c r="C108" s="345">
        <v>-14.135999999999999</v>
      </c>
      <c r="D108" s="348">
        <v>-28.048999999999999</v>
      </c>
      <c r="E108" s="345">
        <v>-185.38200000000001</v>
      </c>
      <c r="F108" s="348">
        <v>-226.68199999999999</v>
      </c>
      <c r="G108" s="345">
        <v>-460.29500000000002</v>
      </c>
      <c r="H108" s="348">
        <v>-358.53199999999998</v>
      </c>
      <c r="I108" s="345">
        <v>-24.295000000000002</v>
      </c>
      <c r="J108" s="348">
        <v>-23.962</v>
      </c>
      <c r="K108" s="345">
        <v>-10.795</v>
      </c>
      <c r="L108" s="348">
        <v>-0.92400000000000004</v>
      </c>
      <c r="M108" s="345">
        <v>21.655000000000001</v>
      </c>
      <c r="N108" s="348">
        <v>40.786000000000001</v>
      </c>
      <c r="O108" s="349">
        <v>-673.24800000000005</v>
      </c>
      <c r="P108" s="352">
        <v>-597.36300000000006</v>
      </c>
    </row>
    <row r="109" spans="1:175">
      <c r="A109" s="337"/>
      <c r="B109" s="333" t="s">
        <v>331</v>
      </c>
      <c r="C109" s="345">
        <v>0</v>
      </c>
      <c r="D109" s="348">
        <v>0</v>
      </c>
      <c r="E109" s="345">
        <v>124.477</v>
      </c>
      <c r="F109" s="348">
        <v>270.38</v>
      </c>
      <c r="G109" s="345">
        <v>0</v>
      </c>
      <c r="H109" s="348">
        <v>0</v>
      </c>
      <c r="I109" s="345">
        <v>0</v>
      </c>
      <c r="J109" s="348">
        <v>0</v>
      </c>
      <c r="K109" s="345">
        <v>0</v>
      </c>
      <c r="L109" s="348">
        <v>0</v>
      </c>
      <c r="M109" s="345">
        <v>0</v>
      </c>
      <c r="N109" s="348">
        <v>0</v>
      </c>
      <c r="O109" s="349">
        <v>124.477</v>
      </c>
      <c r="P109" s="352">
        <v>270.38</v>
      </c>
    </row>
    <row r="110" spans="1:175">
      <c r="A110" s="337"/>
      <c r="B110" s="333" t="s">
        <v>427</v>
      </c>
      <c r="C110" s="345">
        <v>0</v>
      </c>
      <c r="D110" s="348">
        <v>0</v>
      </c>
      <c r="E110" s="345">
        <v>0</v>
      </c>
      <c r="F110" s="348">
        <v>0</v>
      </c>
      <c r="G110" s="345">
        <v>0</v>
      </c>
      <c r="H110" s="348">
        <v>0</v>
      </c>
      <c r="I110" s="345">
        <v>0</v>
      </c>
      <c r="J110" s="348">
        <v>0</v>
      </c>
      <c r="K110" s="345">
        <v>0</v>
      </c>
      <c r="L110" s="348">
        <v>0</v>
      </c>
      <c r="M110" s="345">
        <v>0</v>
      </c>
      <c r="N110" s="348">
        <v>0</v>
      </c>
      <c r="O110" s="349">
        <v>0</v>
      </c>
      <c r="P110" s="352">
        <v>0</v>
      </c>
    </row>
    <row r="111" spans="1:175" s="454" customFormat="1">
      <c r="A111" s="336"/>
      <c r="B111" s="365" t="s">
        <v>332</v>
      </c>
      <c r="C111" s="349">
        <v>-18.449000000000002</v>
      </c>
      <c r="D111" s="350">
        <v>-5.2370000000000001</v>
      </c>
      <c r="E111" s="349">
        <v>103.541</v>
      </c>
      <c r="F111" s="350">
        <v>106.584</v>
      </c>
      <c r="G111" s="349">
        <v>13.952999999999999</v>
      </c>
      <c r="H111" s="350">
        <v>-31.506</v>
      </c>
      <c r="I111" s="349">
        <v>-0.14899999999999999</v>
      </c>
      <c r="J111" s="350">
        <v>-1.964</v>
      </c>
      <c r="K111" s="349">
        <v>8.3000000000000004E-2</v>
      </c>
      <c r="L111" s="350">
        <v>4.3029999999999999</v>
      </c>
      <c r="M111" s="349">
        <v>37.981000000000002</v>
      </c>
      <c r="N111" s="350">
        <v>38.454000000000001</v>
      </c>
      <c r="O111" s="349">
        <v>136.96</v>
      </c>
      <c r="P111" s="352">
        <v>110.63500000000001</v>
      </c>
      <c r="Q111" s="451"/>
      <c r="R111" s="451"/>
      <c r="S111" s="451"/>
      <c r="T111" s="451"/>
      <c r="U111" s="451"/>
      <c r="V111" s="451"/>
      <c r="W111" s="451"/>
      <c r="X111" s="451"/>
      <c r="Y111" s="451"/>
      <c r="Z111" s="451"/>
      <c r="AA111" s="451"/>
      <c r="AB111" s="451"/>
      <c r="AC111" s="451"/>
      <c r="AD111" s="451"/>
      <c r="AE111" s="451"/>
      <c r="AF111" s="451"/>
      <c r="AG111" s="451"/>
      <c r="AH111" s="451"/>
      <c r="AI111" s="451"/>
      <c r="AJ111" s="451"/>
      <c r="AK111" s="451"/>
      <c r="AL111" s="451"/>
      <c r="AM111" s="451"/>
      <c r="AN111" s="451"/>
      <c r="AO111" s="451"/>
      <c r="AP111" s="451"/>
      <c r="AQ111" s="451"/>
      <c r="AR111" s="451"/>
      <c r="AS111" s="451"/>
      <c r="AT111" s="451"/>
      <c r="AU111" s="451"/>
      <c r="AV111" s="451"/>
      <c r="AW111" s="451"/>
      <c r="AX111" s="451"/>
      <c r="AY111" s="451"/>
      <c r="AZ111" s="451"/>
      <c r="BA111" s="451"/>
      <c r="BB111" s="451"/>
      <c r="BC111" s="451"/>
      <c r="BD111" s="451"/>
      <c r="BE111" s="451"/>
      <c r="BF111" s="451"/>
      <c r="BG111" s="451"/>
      <c r="BH111" s="451"/>
      <c r="BI111" s="451"/>
      <c r="BJ111" s="451"/>
      <c r="BK111" s="451"/>
      <c r="BL111" s="451"/>
      <c r="BM111" s="451"/>
      <c r="BN111" s="451"/>
      <c r="BO111" s="451"/>
      <c r="BP111" s="451"/>
      <c r="BQ111" s="451"/>
      <c r="BR111" s="451"/>
      <c r="BS111" s="451"/>
      <c r="BT111" s="451"/>
      <c r="BU111" s="451"/>
      <c r="BV111" s="451"/>
      <c r="BW111" s="451"/>
      <c r="BX111" s="451"/>
      <c r="BY111" s="451"/>
      <c r="BZ111" s="451"/>
      <c r="CA111" s="451"/>
      <c r="CB111" s="451"/>
      <c r="CC111" s="451"/>
      <c r="CD111" s="451"/>
      <c r="CE111" s="451"/>
      <c r="CF111" s="451"/>
      <c r="CG111" s="451"/>
      <c r="CH111" s="451"/>
      <c r="CI111" s="451"/>
      <c r="CJ111" s="451"/>
      <c r="CK111" s="451"/>
      <c r="CL111" s="451"/>
      <c r="CM111" s="451"/>
      <c r="CN111" s="451"/>
      <c r="CO111" s="451"/>
      <c r="CP111" s="451"/>
      <c r="CQ111" s="451"/>
      <c r="CR111" s="451"/>
      <c r="CS111" s="451"/>
      <c r="CT111" s="451"/>
      <c r="CU111" s="451"/>
      <c r="CV111" s="451"/>
      <c r="CW111" s="451"/>
      <c r="CX111" s="451"/>
      <c r="CY111" s="451"/>
      <c r="CZ111" s="451"/>
      <c r="DA111" s="451"/>
      <c r="DB111" s="451"/>
      <c r="DC111" s="451"/>
      <c r="DD111" s="451"/>
      <c r="DE111" s="451"/>
      <c r="DF111" s="451"/>
      <c r="DG111" s="451"/>
      <c r="DH111" s="451"/>
      <c r="DI111" s="451"/>
      <c r="DJ111" s="451"/>
      <c r="DK111" s="451"/>
      <c r="DL111" s="451"/>
      <c r="DM111" s="451"/>
      <c r="DN111" s="451"/>
      <c r="DO111" s="451"/>
      <c r="DP111" s="451"/>
      <c r="DQ111" s="451"/>
      <c r="DR111" s="451"/>
      <c r="DS111" s="451"/>
      <c r="DT111" s="451"/>
      <c r="DU111" s="451"/>
      <c r="DV111" s="451"/>
      <c r="DW111" s="451"/>
      <c r="DX111" s="451"/>
      <c r="DY111" s="451"/>
      <c r="DZ111" s="451"/>
      <c r="EA111" s="451"/>
      <c r="EB111" s="451"/>
      <c r="EC111" s="451"/>
      <c r="ED111" s="451"/>
      <c r="EE111" s="451"/>
      <c r="EF111" s="451"/>
      <c r="EG111" s="451"/>
      <c r="EH111" s="451"/>
      <c r="EI111" s="451"/>
      <c r="EJ111" s="451"/>
      <c r="EK111" s="451"/>
      <c r="EL111" s="451"/>
      <c r="EM111" s="451"/>
      <c r="EN111" s="451"/>
      <c r="EO111" s="451"/>
      <c r="EP111" s="451"/>
      <c r="EQ111" s="451"/>
      <c r="ER111" s="451"/>
      <c r="ES111" s="451"/>
      <c r="ET111" s="451"/>
      <c r="EU111" s="451"/>
      <c r="EV111" s="451"/>
      <c r="EW111" s="451"/>
      <c r="EX111" s="451"/>
      <c r="EY111" s="451"/>
      <c r="EZ111" s="451"/>
      <c r="FA111" s="451"/>
      <c r="FB111" s="451"/>
      <c r="FC111" s="451"/>
      <c r="FD111" s="451"/>
      <c r="FE111" s="451"/>
      <c r="FF111" s="451"/>
      <c r="FG111" s="451"/>
      <c r="FH111" s="451"/>
      <c r="FI111" s="451"/>
      <c r="FJ111" s="451"/>
      <c r="FK111" s="451"/>
      <c r="FL111" s="451"/>
      <c r="FM111" s="451"/>
      <c r="FN111" s="451"/>
      <c r="FO111" s="451"/>
      <c r="FP111" s="451"/>
      <c r="FQ111" s="451"/>
      <c r="FR111" s="451"/>
      <c r="FS111" s="451"/>
    </row>
    <row r="112" spans="1:175">
      <c r="A112" s="337"/>
      <c r="B112" s="333" t="s">
        <v>333</v>
      </c>
      <c r="C112" s="345">
        <v>116.355</v>
      </c>
      <c r="D112" s="348">
        <v>39.694000000000003</v>
      </c>
      <c r="E112" s="345">
        <v>238.739</v>
      </c>
      <c r="F112" s="348">
        <v>262.16500000000002</v>
      </c>
      <c r="G112" s="345">
        <v>310.024</v>
      </c>
      <c r="H112" s="348">
        <v>402.56200000000001</v>
      </c>
      <c r="I112" s="345">
        <v>16.562999999999999</v>
      </c>
      <c r="J112" s="348">
        <v>12.95</v>
      </c>
      <c r="K112" s="345">
        <v>27.039000000000001</v>
      </c>
      <c r="L112" s="348">
        <v>22.096</v>
      </c>
      <c r="M112" s="345">
        <v>-118.866</v>
      </c>
      <c r="N112" s="348">
        <v>-183.34200000000001</v>
      </c>
      <c r="O112" s="349">
        <v>589.85400000000004</v>
      </c>
      <c r="P112" s="352">
        <v>556.125</v>
      </c>
    </row>
    <row r="113" spans="1:175">
      <c r="A113" s="337"/>
      <c r="B113" s="333" t="s">
        <v>334</v>
      </c>
      <c r="C113" s="345">
        <v>-134.804</v>
      </c>
      <c r="D113" s="348">
        <v>-44.930999999999997</v>
      </c>
      <c r="E113" s="345">
        <v>-135.19800000000001</v>
      </c>
      <c r="F113" s="348">
        <v>-155.58099999999999</v>
      </c>
      <c r="G113" s="345">
        <v>-296.07100000000003</v>
      </c>
      <c r="H113" s="348">
        <v>-434.06799999999998</v>
      </c>
      <c r="I113" s="345">
        <v>-16.712</v>
      </c>
      <c r="J113" s="348">
        <v>-14.914</v>
      </c>
      <c r="K113" s="345">
        <v>-26.956</v>
      </c>
      <c r="L113" s="348">
        <v>-17.792999999999999</v>
      </c>
      <c r="M113" s="345">
        <v>156.84700000000001</v>
      </c>
      <c r="N113" s="348">
        <v>221.797</v>
      </c>
      <c r="O113" s="349">
        <v>-452.89400000000001</v>
      </c>
      <c r="P113" s="352">
        <v>-445.49</v>
      </c>
    </row>
    <row r="114" spans="1:175">
      <c r="A114" s="326"/>
      <c r="B114" s="326"/>
      <c r="C114" s="326"/>
      <c r="D114" s="326"/>
      <c r="E114" s="326"/>
      <c r="F114" s="326"/>
      <c r="G114" s="326"/>
      <c r="H114" s="326"/>
      <c r="I114" s="326"/>
      <c r="J114" s="326"/>
      <c r="K114" s="326"/>
      <c r="L114" s="326"/>
      <c r="M114" s="326"/>
      <c r="N114" s="326"/>
      <c r="O114" s="326"/>
      <c r="P114" s="326"/>
      <c r="Q114" s="330"/>
      <c r="R114" s="330"/>
      <c r="S114" s="330"/>
      <c r="T114" s="330"/>
      <c r="U114" s="330"/>
      <c r="V114" s="330"/>
    </row>
    <row r="115" spans="1:175" s="37" customFormat="1" ht="24">
      <c r="A115" s="335"/>
      <c r="B115" s="327" t="s">
        <v>335</v>
      </c>
      <c r="C115" s="345">
        <v>-0.22700000000000001</v>
      </c>
      <c r="D115" s="348">
        <v>0.441</v>
      </c>
      <c r="E115" s="345">
        <v>0.81</v>
      </c>
      <c r="F115" s="348">
        <v>2.0110000000000001</v>
      </c>
      <c r="G115" s="345">
        <v>0</v>
      </c>
      <c r="H115" s="348">
        <v>0</v>
      </c>
      <c r="I115" s="345">
        <v>0</v>
      </c>
      <c r="J115" s="348">
        <v>0</v>
      </c>
      <c r="K115" s="345">
        <v>0</v>
      </c>
      <c r="L115" s="348">
        <v>0</v>
      </c>
      <c r="M115" s="345">
        <v>0</v>
      </c>
      <c r="N115" s="348">
        <v>0</v>
      </c>
      <c r="O115" s="345">
        <v>0.58299999999999996</v>
      </c>
      <c r="P115" s="346">
        <v>2.452</v>
      </c>
      <c r="Q115" s="468"/>
      <c r="R115" s="468"/>
      <c r="S115" s="468"/>
      <c r="T115" s="468"/>
      <c r="U115" s="468"/>
      <c r="V115" s="468"/>
      <c r="W115" s="468"/>
      <c r="X115" s="468"/>
      <c r="Y115" s="468"/>
      <c r="Z115" s="468"/>
      <c r="AA115" s="468"/>
      <c r="AB115" s="468"/>
      <c r="AC115" s="468"/>
      <c r="AD115" s="468"/>
      <c r="AE115" s="468"/>
      <c r="AF115" s="468"/>
      <c r="AG115" s="468"/>
      <c r="AH115" s="468"/>
      <c r="AI115" s="468"/>
      <c r="AJ115" s="468"/>
      <c r="AK115" s="468"/>
      <c r="AL115" s="468"/>
      <c r="AM115" s="468"/>
      <c r="AN115" s="468"/>
      <c r="AO115" s="468"/>
      <c r="AP115" s="468"/>
      <c r="AQ115" s="468"/>
      <c r="AR115" s="468"/>
      <c r="AS115" s="468"/>
      <c r="AT115" s="468"/>
      <c r="AU115" s="468"/>
      <c r="AV115" s="468"/>
      <c r="AW115" s="468"/>
      <c r="AX115" s="468"/>
      <c r="AY115" s="468"/>
      <c r="AZ115" s="468"/>
      <c r="BA115" s="468"/>
      <c r="BB115" s="468"/>
      <c r="BC115" s="468"/>
      <c r="BD115" s="468"/>
      <c r="BE115" s="468"/>
      <c r="BF115" s="468"/>
      <c r="BG115" s="468"/>
      <c r="BH115" s="468"/>
      <c r="BI115" s="468"/>
      <c r="BJ115" s="468"/>
      <c r="BK115" s="468"/>
      <c r="BL115" s="468"/>
      <c r="BM115" s="468"/>
      <c r="BN115" s="468"/>
      <c r="BO115" s="468"/>
      <c r="BP115" s="468"/>
      <c r="BQ115" s="468"/>
      <c r="BR115" s="468"/>
      <c r="BS115" s="468"/>
      <c r="BT115" s="468"/>
      <c r="BU115" s="468"/>
      <c r="BV115" s="468"/>
      <c r="BW115" s="468"/>
      <c r="BX115" s="468"/>
      <c r="BY115" s="468"/>
      <c r="BZ115" s="468"/>
      <c r="CA115" s="468"/>
      <c r="CB115" s="468"/>
      <c r="CC115" s="468"/>
      <c r="CD115" s="468"/>
      <c r="CE115" s="468"/>
      <c r="CF115" s="468"/>
      <c r="CG115" s="468"/>
      <c r="CH115" s="468"/>
      <c r="CI115" s="468"/>
      <c r="CJ115" s="468"/>
      <c r="CK115" s="468"/>
      <c r="CL115" s="468"/>
      <c r="CM115" s="468"/>
      <c r="CN115" s="468"/>
      <c r="CO115" s="468"/>
      <c r="CP115" s="468"/>
      <c r="CQ115" s="468"/>
      <c r="CR115" s="468"/>
      <c r="CS115" s="468"/>
      <c r="CT115" s="468"/>
      <c r="CU115" s="468"/>
      <c r="CV115" s="468"/>
      <c r="CW115" s="468"/>
      <c r="CX115" s="468"/>
      <c r="CY115" s="468"/>
      <c r="CZ115" s="468"/>
      <c r="DA115" s="468"/>
      <c r="DB115" s="468"/>
      <c r="DC115" s="468"/>
      <c r="DD115" s="468"/>
      <c r="DE115" s="468"/>
      <c r="DF115" s="468"/>
      <c r="DG115" s="468"/>
      <c r="DH115" s="468"/>
      <c r="DI115" s="468"/>
      <c r="DJ115" s="468"/>
      <c r="DK115" s="468"/>
      <c r="DL115" s="468"/>
      <c r="DM115" s="468"/>
      <c r="DN115" s="468"/>
      <c r="DO115" s="468"/>
      <c r="DP115" s="468"/>
      <c r="DQ115" s="468"/>
      <c r="DR115" s="468"/>
      <c r="DS115" s="468"/>
      <c r="DT115" s="468"/>
      <c r="DU115" s="468"/>
      <c r="DV115" s="468"/>
      <c r="DW115" s="468"/>
      <c r="DX115" s="468"/>
      <c r="DY115" s="468"/>
      <c r="DZ115" s="468"/>
      <c r="EA115" s="468"/>
      <c r="EB115" s="468"/>
      <c r="EC115" s="468"/>
      <c r="ED115" s="468"/>
      <c r="EE115" s="468"/>
      <c r="EF115" s="468"/>
      <c r="EG115" s="468"/>
      <c r="EH115" s="468"/>
      <c r="EI115" s="468"/>
      <c r="EJ115" s="468"/>
      <c r="EK115" s="468"/>
      <c r="EL115" s="468"/>
      <c r="EM115" s="468"/>
      <c r="EN115" s="468"/>
      <c r="EO115" s="468"/>
      <c r="EP115" s="468"/>
      <c r="EQ115" s="468"/>
      <c r="ER115" s="468"/>
      <c r="ES115" s="468"/>
      <c r="ET115" s="468"/>
      <c r="EU115" s="468"/>
      <c r="EV115" s="468"/>
      <c r="EW115" s="468"/>
      <c r="EX115" s="468"/>
      <c r="EY115" s="468"/>
      <c r="EZ115" s="468"/>
      <c r="FA115" s="468"/>
      <c r="FB115" s="468"/>
      <c r="FC115" s="468"/>
      <c r="FD115" s="468"/>
      <c r="FE115" s="468"/>
      <c r="FF115" s="468"/>
      <c r="FG115" s="468"/>
      <c r="FH115" s="468"/>
      <c r="FI115" s="468"/>
      <c r="FJ115" s="468"/>
      <c r="FK115" s="468"/>
      <c r="FL115" s="468"/>
      <c r="FM115" s="468"/>
      <c r="FN115" s="468"/>
      <c r="FO115" s="468"/>
      <c r="FP115" s="468"/>
      <c r="FQ115" s="468"/>
      <c r="FR115" s="468"/>
      <c r="FS115" s="468"/>
    </row>
    <row r="116" spans="1:175">
      <c r="A116" s="337"/>
      <c r="B116" s="333" t="s">
        <v>336</v>
      </c>
      <c r="C116" s="345">
        <v>0</v>
      </c>
      <c r="D116" s="348">
        <v>0</v>
      </c>
      <c r="E116" s="345">
        <v>1.08</v>
      </c>
      <c r="F116" s="348">
        <v>7.3999999999999996E-2</v>
      </c>
      <c r="G116" s="345">
        <v>2.1440000000000001</v>
      </c>
      <c r="H116" s="348">
        <v>0.38600000000000001</v>
      </c>
      <c r="I116" s="345">
        <v>0.308</v>
      </c>
      <c r="J116" s="348">
        <v>0.19</v>
      </c>
      <c r="K116" s="345">
        <v>10.664</v>
      </c>
      <c r="L116" s="348">
        <v>3.1E-2</v>
      </c>
      <c r="M116" s="345">
        <v>0</v>
      </c>
      <c r="N116" s="348">
        <v>0</v>
      </c>
      <c r="O116" s="349">
        <v>14.196</v>
      </c>
      <c r="P116" s="352">
        <v>0.68100000000000005</v>
      </c>
    </row>
    <row r="117" spans="1:175">
      <c r="A117" s="337"/>
      <c r="B117" s="333" t="s">
        <v>337</v>
      </c>
      <c r="C117" s="345">
        <v>0</v>
      </c>
      <c r="D117" s="348">
        <v>0</v>
      </c>
      <c r="E117" s="345">
        <v>1.0409999999999999</v>
      </c>
      <c r="F117" s="348">
        <v>5.0999999999999997E-2</v>
      </c>
      <c r="G117" s="345">
        <v>1E-3</v>
      </c>
      <c r="H117" s="348">
        <v>0</v>
      </c>
      <c r="I117" s="345">
        <v>6.0000000000000001E-3</v>
      </c>
      <c r="J117" s="348">
        <v>0</v>
      </c>
      <c r="K117" s="345">
        <v>0</v>
      </c>
      <c r="L117" s="348">
        <v>0</v>
      </c>
      <c r="M117" s="345">
        <v>0</v>
      </c>
      <c r="N117" s="348">
        <v>0</v>
      </c>
      <c r="O117" s="349">
        <v>1.048</v>
      </c>
      <c r="P117" s="352">
        <v>5.0999999999999997E-2</v>
      </c>
    </row>
    <row r="118" spans="1:175">
      <c r="A118" s="337"/>
      <c r="B118" s="333" t="s">
        <v>338</v>
      </c>
      <c r="C118" s="345">
        <v>0</v>
      </c>
      <c r="D118" s="348">
        <v>0</v>
      </c>
      <c r="E118" s="345">
        <v>3.9E-2</v>
      </c>
      <c r="F118" s="348">
        <v>2.3E-2</v>
      </c>
      <c r="G118" s="345">
        <v>2.1429999999999998</v>
      </c>
      <c r="H118" s="348">
        <v>0.38600000000000001</v>
      </c>
      <c r="I118" s="345">
        <v>0.30199999999999999</v>
      </c>
      <c r="J118" s="348">
        <v>0.19</v>
      </c>
      <c r="K118" s="345">
        <v>10.664</v>
      </c>
      <c r="L118" s="348">
        <v>3.1E-2</v>
      </c>
      <c r="M118" s="345">
        <v>0</v>
      </c>
      <c r="N118" s="348">
        <v>0</v>
      </c>
      <c r="O118" s="349">
        <v>13.148</v>
      </c>
      <c r="P118" s="352">
        <v>0.63</v>
      </c>
    </row>
    <row r="119" spans="1:175">
      <c r="A119" s="326"/>
      <c r="B119" s="326"/>
      <c r="C119" s="326"/>
      <c r="D119" s="326"/>
      <c r="E119" s="326"/>
      <c r="F119" s="326"/>
      <c r="G119" s="326"/>
      <c r="H119" s="326"/>
      <c r="I119" s="326"/>
      <c r="J119" s="326"/>
      <c r="K119" s="326"/>
      <c r="L119" s="326"/>
      <c r="M119" s="326"/>
      <c r="N119" s="326"/>
      <c r="O119" s="326"/>
      <c r="P119" s="326"/>
      <c r="Q119" s="330"/>
      <c r="R119" s="330"/>
      <c r="S119" s="330"/>
      <c r="T119" s="330"/>
      <c r="U119" s="330"/>
      <c r="V119" s="330"/>
    </row>
    <row r="120" spans="1:175" s="454" customFormat="1">
      <c r="A120" s="336" t="s">
        <v>363</v>
      </c>
      <c r="B120" s="469"/>
      <c r="C120" s="349">
        <v>-61.744999999999997</v>
      </c>
      <c r="D120" s="350">
        <v>-51.893999999999998</v>
      </c>
      <c r="E120" s="349">
        <v>528.52800000000002</v>
      </c>
      <c r="F120" s="350">
        <v>492.53500000000003</v>
      </c>
      <c r="G120" s="349">
        <v>558.38400000000001</v>
      </c>
      <c r="H120" s="350">
        <v>337.71499999999997</v>
      </c>
      <c r="I120" s="349">
        <v>928.58299999999997</v>
      </c>
      <c r="J120" s="350">
        <v>862.57100000000003</v>
      </c>
      <c r="K120" s="349">
        <v>414.37900000000002</v>
      </c>
      <c r="L120" s="350">
        <v>425.608</v>
      </c>
      <c r="M120" s="349">
        <v>37.979999999999997</v>
      </c>
      <c r="N120" s="350">
        <v>38.454999999999998</v>
      </c>
      <c r="O120" s="349">
        <v>2406.1089999999999</v>
      </c>
      <c r="P120" s="352">
        <v>2104.9899999999998</v>
      </c>
      <c r="Q120" s="451"/>
      <c r="R120" s="451"/>
      <c r="S120" s="451"/>
      <c r="T120" s="451"/>
      <c r="U120" s="451"/>
      <c r="V120" s="451"/>
      <c r="W120" s="451"/>
      <c r="X120" s="451"/>
      <c r="Y120" s="451"/>
      <c r="Z120" s="451"/>
      <c r="AA120" s="451"/>
      <c r="AB120" s="451"/>
      <c r="AC120" s="451"/>
      <c r="AD120" s="451"/>
      <c r="AE120" s="451"/>
      <c r="AF120" s="451"/>
      <c r="AG120" s="451"/>
      <c r="AH120" s="451"/>
      <c r="AI120" s="451"/>
      <c r="AJ120" s="451"/>
      <c r="AK120" s="451"/>
      <c r="AL120" s="451"/>
      <c r="AM120" s="451"/>
      <c r="AN120" s="451"/>
      <c r="AO120" s="451"/>
      <c r="AP120" s="451"/>
      <c r="AQ120" s="451"/>
      <c r="AR120" s="451"/>
      <c r="AS120" s="451"/>
      <c r="AT120" s="451"/>
      <c r="AU120" s="451"/>
      <c r="AV120" s="451"/>
      <c r="AW120" s="451"/>
      <c r="AX120" s="451"/>
      <c r="AY120" s="451"/>
      <c r="AZ120" s="451"/>
      <c r="BA120" s="451"/>
      <c r="BB120" s="451"/>
      <c r="BC120" s="451"/>
      <c r="BD120" s="451"/>
      <c r="BE120" s="451"/>
      <c r="BF120" s="451"/>
      <c r="BG120" s="451"/>
      <c r="BH120" s="451"/>
      <c r="BI120" s="451"/>
      <c r="BJ120" s="451"/>
      <c r="BK120" s="451"/>
      <c r="BL120" s="451"/>
      <c r="BM120" s="451"/>
      <c r="BN120" s="451"/>
      <c r="BO120" s="451"/>
      <c r="BP120" s="451"/>
      <c r="BQ120" s="451"/>
      <c r="BR120" s="451"/>
      <c r="BS120" s="451"/>
      <c r="BT120" s="451"/>
      <c r="BU120" s="451"/>
      <c r="BV120" s="451"/>
      <c r="BW120" s="451"/>
      <c r="BX120" s="451"/>
      <c r="BY120" s="451"/>
      <c r="BZ120" s="451"/>
      <c r="CA120" s="451"/>
      <c r="CB120" s="451"/>
      <c r="CC120" s="451"/>
      <c r="CD120" s="451"/>
      <c r="CE120" s="451"/>
      <c r="CF120" s="451"/>
      <c r="CG120" s="451"/>
      <c r="CH120" s="451"/>
      <c r="CI120" s="451"/>
      <c r="CJ120" s="451"/>
      <c r="CK120" s="451"/>
      <c r="CL120" s="451"/>
      <c r="CM120" s="451"/>
      <c r="CN120" s="451"/>
      <c r="CO120" s="451"/>
      <c r="CP120" s="451"/>
      <c r="CQ120" s="451"/>
      <c r="CR120" s="451"/>
      <c r="CS120" s="451"/>
      <c r="CT120" s="451"/>
      <c r="CU120" s="451"/>
      <c r="CV120" s="451"/>
      <c r="CW120" s="451"/>
      <c r="CX120" s="451"/>
      <c r="CY120" s="451"/>
      <c r="CZ120" s="451"/>
      <c r="DA120" s="451"/>
      <c r="DB120" s="451"/>
      <c r="DC120" s="451"/>
      <c r="DD120" s="451"/>
      <c r="DE120" s="451"/>
      <c r="DF120" s="451"/>
      <c r="DG120" s="451"/>
      <c r="DH120" s="451"/>
      <c r="DI120" s="451"/>
      <c r="DJ120" s="451"/>
      <c r="DK120" s="451"/>
      <c r="DL120" s="451"/>
      <c r="DM120" s="451"/>
      <c r="DN120" s="451"/>
      <c r="DO120" s="451"/>
      <c r="DP120" s="451"/>
      <c r="DQ120" s="451"/>
      <c r="DR120" s="451"/>
      <c r="DS120" s="451"/>
      <c r="DT120" s="451"/>
      <c r="DU120" s="451"/>
      <c r="DV120" s="451"/>
      <c r="DW120" s="451"/>
      <c r="DX120" s="451"/>
      <c r="DY120" s="451"/>
      <c r="DZ120" s="451"/>
      <c r="EA120" s="451"/>
      <c r="EB120" s="451"/>
      <c r="EC120" s="451"/>
      <c r="ED120" s="451"/>
      <c r="EE120" s="451"/>
      <c r="EF120" s="451"/>
      <c r="EG120" s="451"/>
      <c r="EH120" s="451"/>
      <c r="EI120" s="451"/>
      <c r="EJ120" s="451"/>
      <c r="EK120" s="451"/>
      <c r="EL120" s="451"/>
      <c r="EM120" s="451"/>
      <c r="EN120" s="451"/>
      <c r="EO120" s="451"/>
      <c r="EP120" s="451"/>
      <c r="EQ120" s="451"/>
      <c r="ER120" s="451"/>
      <c r="ES120" s="451"/>
      <c r="ET120" s="451"/>
      <c r="EU120" s="451"/>
      <c r="EV120" s="451"/>
      <c r="EW120" s="451"/>
      <c r="EX120" s="451"/>
      <c r="EY120" s="451"/>
      <c r="EZ120" s="451"/>
      <c r="FA120" s="451"/>
      <c r="FB120" s="451"/>
      <c r="FC120" s="451"/>
      <c r="FD120" s="451"/>
      <c r="FE120" s="451"/>
      <c r="FF120" s="451"/>
      <c r="FG120" s="451"/>
      <c r="FH120" s="451"/>
      <c r="FI120" s="451"/>
      <c r="FJ120" s="451"/>
      <c r="FK120" s="451"/>
      <c r="FL120" s="451"/>
      <c r="FM120" s="451"/>
      <c r="FN120" s="451"/>
      <c r="FO120" s="451"/>
      <c r="FP120" s="451"/>
      <c r="FQ120" s="451"/>
      <c r="FR120" s="451"/>
      <c r="FS120" s="451"/>
    </row>
    <row r="121" spans="1:175">
      <c r="A121" s="326"/>
      <c r="B121" s="326"/>
      <c r="C121" s="326"/>
      <c r="D121" s="326"/>
      <c r="E121" s="326"/>
      <c r="F121" s="326"/>
      <c r="G121" s="326"/>
      <c r="H121" s="326"/>
      <c r="I121" s="326"/>
      <c r="J121" s="326"/>
      <c r="K121" s="326"/>
      <c r="L121" s="326"/>
      <c r="M121" s="326"/>
      <c r="N121" s="326"/>
      <c r="O121" s="326"/>
      <c r="P121" s="326"/>
    </row>
    <row r="122" spans="1:175">
      <c r="A122" s="337"/>
      <c r="B122" s="333" t="s">
        <v>339</v>
      </c>
      <c r="C122" s="345">
        <v>9.5980000000000008</v>
      </c>
      <c r="D122" s="348">
        <v>-7.1369999999999996</v>
      </c>
      <c r="E122" s="345">
        <v>-132.137</v>
      </c>
      <c r="F122" s="348">
        <v>-203.661</v>
      </c>
      <c r="G122" s="345">
        <v>313.73</v>
      </c>
      <c r="H122" s="348">
        <v>217.74799999999999</v>
      </c>
      <c r="I122" s="345">
        <v>-302.35000000000002</v>
      </c>
      <c r="J122" s="348">
        <v>-310.82299999999998</v>
      </c>
      <c r="K122" s="345">
        <v>-125.187</v>
      </c>
      <c r="L122" s="348">
        <v>-134.059</v>
      </c>
      <c r="M122" s="345">
        <v>0</v>
      </c>
      <c r="N122" s="348">
        <v>0</v>
      </c>
      <c r="O122" s="349">
        <v>-236.346</v>
      </c>
      <c r="P122" s="352">
        <v>-437.93200000000002</v>
      </c>
    </row>
    <row r="123" spans="1:175">
      <c r="A123" s="326"/>
      <c r="B123" s="326"/>
      <c r="C123" s="326"/>
      <c r="D123" s="326"/>
      <c r="E123" s="326"/>
      <c r="F123" s="326"/>
      <c r="G123" s="326"/>
      <c r="H123" s="326"/>
      <c r="I123" s="326"/>
      <c r="J123" s="326"/>
      <c r="K123" s="326"/>
      <c r="L123" s="326"/>
      <c r="M123" s="326"/>
      <c r="N123" s="326"/>
      <c r="O123" s="326"/>
      <c r="P123" s="326"/>
    </row>
    <row r="124" spans="1:175" s="454" customFormat="1">
      <c r="A124" s="336" t="s">
        <v>364</v>
      </c>
      <c r="B124" s="469"/>
      <c r="C124" s="349">
        <v>-52.146999999999998</v>
      </c>
      <c r="D124" s="350">
        <v>-59.030999999999999</v>
      </c>
      <c r="E124" s="349">
        <v>396.39100000000002</v>
      </c>
      <c r="F124" s="350">
        <v>288.87400000000002</v>
      </c>
      <c r="G124" s="349">
        <v>872.11400000000003</v>
      </c>
      <c r="H124" s="350">
        <v>555.46299999999997</v>
      </c>
      <c r="I124" s="349">
        <v>626.23299999999995</v>
      </c>
      <c r="J124" s="350">
        <v>551.74800000000005</v>
      </c>
      <c r="K124" s="349">
        <v>289.19200000000001</v>
      </c>
      <c r="L124" s="350">
        <v>291.54899999999998</v>
      </c>
      <c r="M124" s="349">
        <v>37.979999999999997</v>
      </c>
      <c r="N124" s="350">
        <v>38.454999999999998</v>
      </c>
      <c r="O124" s="349">
        <v>2169.7629999999999</v>
      </c>
      <c r="P124" s="352">
        <v>1667.058</v>
      </c>
      <c r="Q124" s="451"/>
      <c r="R124" s="451"/>
      <c r="S124" s="451"/>
      <c r="T124" s="451"/>
      <c r="U124" s="451"/>
      <c r="V124" s="451"/>
      <c r="W124" s="451"/>
      <c r="X124" s="451"/>
      <c r="Y124" s="451"/>
      <c r="Z124" s="451"/>
      <c r="AA124" s="451"/>
      <c r="AB124" s="451"/>
      <c r="AC124" s="451"/>
      <c r="AD124" s="451"/>
      <c r="AE124" s="451"/>
      <c r="AF124" s="451"/>
      <c r="AG124" s="451"/>
      <c r="AH124" s="451"/>
      <c r="AI124" s="451"/>
      <c r="AJ124" s="451"/>
      <c r="AK124" s="451"/>
      <c r="AL124" s="451"/>
      <c r="AM124" s="451"/>
      <c r="AN124" s="451"/>
      <c r="AO124" s="451"/>
      <c r="AP124" s="451"/>
      <c r="AQ124" s="451"/>
      <c r="AR124" s="451"/>
      <c r="AS124" s="451"/>
      <c r="AT124" s="451"/>
      <c r="AU124" s="451"/>
      <c r="AV124" s="451"/>
      <c r="AW124" s="451"/>
      <c r="AX124" s="451"/>
      <c r="AY124" s="451"/>
      <c r="AZ124" s="451"/>
      <c r="BA124" s="451"/>
      <c r="BB124" s="451"/>
      <c r="BC124" s="451"/>
      <c r="BD124" s="451"/>
      <c r="BE124" s="451"/>
      <c r="BF124" s="451"/>
      <c r="BG124" s="451"/>
      <c r="BH124" s="451"/>
      <c r="BI124" s="451"/>
      <c r="BJ124" s="451"/>
      <c r="BK124" s="451"/>
      <c r="BL124" s="451"/>
      <c r="BM124" s="451"/>
      <c r="BN124" s="451"/>
      <c r="BO124" s="451"/>
      <c r="BP124" s="451"/>
      <c r="BQ124" s="451"/>
      <c r="BR124" s="451"/>
      <c r="BS124" s="451"/>
      <c r="BT124" s="451"/>
      <c r="BU124" s="451"/>
      <c r="BV124" s="451"/>
      <c r="BW124" s="451"/>
      <c r="BX124" s="451"/>
      <c r="BY124" s="451"/>
      <c r="BZ124" s="451"/>
      <c r="CA124" s="451"/>
      <c r="CB124" s="451"/>
      <c r="CC124" s="451"/>
      <c r="CD124" s="451"/>
      <c r="CE124" s="451"/>
      <c r="CF124" s="451"/>
      <c r="CG124" s="451"/>
      <c r="CH124" s="451"/>
      <c r="CI124" s="451"/>
      <c r="CJ124" s="451"/>
      <c r="CK124" s="451"/>
      <c r="CL124" s="451"/>
      <c r="CM124" s="451"/>
      <c r="CN124" s="451"/>
      <c r="CO124" s="451"/>
      <c r="CP124" s="451"/>
      <c r="CQ124" s="451"/>
      <c r="CR124" s="451"/>
      <c r="CS124" s="451"/>
      <c r="CT124" s="451"/>
      <c r="CU124" s="451"/>
      <c r="CV124" s="451"/>
      <c r="CW124" s="451"/>
      <c r="CX124" s="451"/>
      <c r="CY124" s="451"/>
      <c r="CZ124" s="451"/>
      <c r="DA124" s="451"/>
      <c r="DB124" s="451"/>
      <c r="DC124" s="451"/>
      <c r="DD124" s="451"/>
      <c r="DE124" s="451"/>
      <c r="DF124" s="451"/>
      <c r="DG124" s="451"/>
      <c r="DH124" s="451"/>
      <c r="DI124" s="451"/>
      <c r="DJ124" s="451"/>
      <c r="DK124" s="451"/>
      <c r="DL124" s="451"/>
      <c r="DM124" s="451"/>
      <c r="DN124" s="451"/>
      <c r="DO124" s="451"/>
      <c r="DP124" s="451"/>
      <c r="DQ124" s="451"/>
      <c r="DR124" s="451"/>
      <c r="DS124" s="451"/>
      <c r="DT124" s="451"/>
      <c r="DU124" s="451"/>
      <c r="DV124" s="451"/>
      <c r="DW124" s="451"/>
      <c r="DX124" s="451"/>
      <c r="DY124" s="451"/>
      <c r="DZ124" s="451"/>
      <c r="EA124" s="451"/>
      <c r="EB124" s="451"/>
      <c r="EC124" s="451"/>
      <c r="ED124" s="451"/>
      <c r="EE124" s="451"/>
      <c r="EF124" s="451"/>
      <c r="EG124" s="451"/>
      <c r="EH124" s="451"/>
      <c r="EI124" s="451"/>
      <c r="EJ124" s="451"/>
      <c r="EK124" s="451"/>
      <c r="EL124" s="451"/>
      <c r="EM124" s="451"/>
      <c r="EN124" s="451"/>
      <c r="EO124" s="451"/>
      <c r="EP124" s="451"/>
      <c r="EQ124" s="451"/>
      <c r="ER124" s="451"/>
      <c r="ES124" s="451"/>
      <c r="ET124" s="451"/>
      <c r="EU124" s="451"/>
      <c r="EV124" s="451"/>
      <c r="EW124" s="451"/>
      <c r="EX124" s="451"/>
      <c r="EY124" s="451"/>
      <c r="EZ124" s="451"/>
      <c r="FA124" s="451"/>
      <c r="FB124" s="451"/>
      <c r="FC124" s="451"/>
      <c r="FD124" s="451"/>
      <c r="FE124" s="451"/>
      <c r="FF124" s="451"/>
      <c r="FG124" s="451"/>
      <c r="FH124" s="451"/>
      <c r="FI124" s="451"/>
      <c r="FJ124" s="451"/>
      <c r="FK124" s="451"/>
      <c r="FL124" s="451"/>
      <c r="FM124" s="451"/>
      <c r="FN124" s="451"/>
      <c r="FO124" s="451"/>
      <c r="FP124" s="451"/>
      <c r="FQ124" s="451"/>
      <c r="FR124" s="451"/>
      <c r="FS124" s="451"/>
    </row>
    <row r="125" spans="1:175" s="37" customFormat="1">
      <c r="A125" s="335"/>
      <c r="B125" s="327" t="s">
        <v>340</v>
      </c>
      <c r="C125" s="345">
        <v>0</v>
      </c>
      <c r="D125" s="348">
        <v>0</v>
      </c>
      <c r="E125" s="345">
        <v>0</v>
      </c>
      <c r="F125" s="348">
        <v>0</v>
      </c>
      <c r="G125" s="345">
        <v>0</v>
      </c>
      <c r="H125" s="348">
        <v>0</v>
      </c>
      <c r="I125" s="345">
        <v>0</v>
      </c>
      <c r="J125" s="348">
        <v>0</v>
      </c>
      <c r="K125" s="345">
        <v>0</v>
      </c>
      <c r="L125" s="348">
        <v>0</v>
      </c>
      <c r="M125" s="345">
        <v>0</v>
      </c>
      <c r="N125" s="348">
        <v>0</v>
      </c>
      <c r="O125" s="345">
        <v>0</v>
      </c>
      <c r="P125" s="346">
        <v>0</v>
      </c>
      <c r="Q125" s="468"/>
      <c r="R125" s="468"/>
      <c r="S125" s="468"/>
      <c r="T125" s="468"/>
      <c r="U125" s="468"/>
      <c r="V125" s="468"/>
      <c r="W125" s="468"/>
      <c r="X125" s="468"/>
      <c r="Y125" s="468"/>
      <c r="Z125" s="468"/>
      <c r="AA125" s="468"/>
      <c r="AB125" s="468"/>
      <c r="AC125" s="468"/>
      <c r="AD125" s="468"/>
      <c r="AE125" s="468"/>
      <c r="AF125" s="468"/>
      <c r="AG125" s="468"/>
      <c r="AH125" s="468"/>
      <c r="AI125" s="468"/>
      <c r="AJ125" s="468"/>
      <c r="AK125" s="468"/>
      <c r="AL125" s="468"/>
      <c r="AM125" s="468"/>
      <c r="AN125" s="468"/>
      <c r="AO125" s="468"/>
      <c r="AP125" s="468"/>
      <c r="AQ125" s="468"/>
      <c r="AR125" s="468"/>
      <c r="AS125" s="468"/>
      <c r="AT125" s="468"/>
      <c r="AU125" s="468"/>
      <c r="AV125" s="468"/>
      <c r="AW125" s="468"/>
      <c r="AX125" s="468"/>
      <c r="AY125" s="468"/>
      <c r="AZ125" s="468"/>
      <c r="BA125" s="468"/>
      <c r="BB125" s="468"/>
      <c r="BC125" s="468"/>
      <c r="BD125" s="468"/>
      <c r="BE125" s="468"/>
      <c r="BF125" s="468"/>
      <c r="BG125" s="468"/>
      <c r="BH125" s="468"/>
      <c r="BI125" s="468"/>
      <c r="BJ125" s="468"/>
      <c r="BK125" s="468"/>
      <c r="BL125" s="468"/>
      <c r="BM125" s="468"/>
      <c r="BN125" s="468"/>
      <c r="BO125" s="468"/>
      <c r="BP125" s="468"/>
      <c r="BQ125" s="468"/>
      <c r="BR125" s="468"/>
      <c r="BS125" s="468"/>
      <c r="BT125" s="468"/>
      <c r="BU125" s="468"/>
      <c r="BV125" s="468"/>
      <c r="BW125" s="468"/>
      <c r="BX125" s="468"/>
      <c r="BY125" s="468"/>
      <c r="BZ125" s="468"/>
      <c r="CA125" s="468"/>
      <c r="CB125" s="468"/>
      <c r="CC125" s="468"/>
      <c r="CD125" s="468"/>
      <c r="CE125" s="468"/>
      <c r="CF125" s="468"/>
      <c r="CG125" s="468"/>
      <c r="CH125" s="468"/>
      <c r="CI125" s="468"/>
      <c r="CJ125" s="468"/>
      <c r="CK125" s="468"/>
      <c r="CL125" s="468"/>
      <c r="CM125" s="468"/>
      <c r="CN125" s="468"/>
      <c r="CO125" s="468"/>
      <c r="CP125" s="468"/>
      <c r="CQ125" s="468"/>
      <c r="CR125" s="468"/>
      <c r="CS125" s="468"/>
      <c r="CT125" s="468"/>
      <c r="CU125" s="468"/>
      <c r="CV125" s="468"/>
      <c r="CW125" s="468"/>
      <c r="CX125" s="468"/>
      <c r="CY125" s="468"/>
      <c r="CZ125" s="468"/>
      <c r="DA125" s="468"/>
      <c r="DB125" s="468"/>
      <c r="DC125" s="468"/>
      <c r="DD125" s="468"/>
      <c r="DE125" s="468"/>
      <c r="DF125" s="468"/>
      <c r="DG125" s="468"/>
      <c r="DH125" s="468"/>
      <c r="DI125" s="468"/>
      <c r="DJ125" s="468"/>
      <c r="DK125" s="468"/>
      <c r="DL125" s="468"/>
      <c r="DM125" s="468"/>
      <c r="DN125" s="468"/>
      <c r="DO125" s="468"/>
      <c r="DP125" s="468"/>
      <c r="DQ125" s="468"/>
      <c r="DR125" s="468"/>
      <c r="DS125" s="468"/>
      <c r="DT125" s="468"/>
      <c r="DU125" s="468"/>
      <c r="DV125" s="468"/>
      <c r="DW125" s="468"/>
      <c r="DX125" s="468"/>
      <c r="DY125" s="468"/>
      <c r="DZ125" s="468"/>
      <c r="EA125" s="468"/>
      <c r="EB125" s="468"/>
      <c r="EC125" s="468"/>
      <c r="ED125" s="468"/>
      <c r="EE125" s="468"/>
      <c r="EF125" s="468"/>
      <c r="EG125" s="468"/>
      <c r="EH125" s="468"/>
      <c r="EI125" s="468"/>
      <c r="EJ125" s="468"/>
      <c r="EK125" s="468"/>
      <c r="EL125" s="468"/>
      <c r="EM125" s="468"/>
      <c r="EN125" s="468"/>
      <c r="EO125" s="468"/>
      <c r="EP125" s="468"/>
      <c r="EQ125" s="468"/>
      <c r="ER125" s="468"/>
      <c r="ES125" s="468"/>
      <c r="ET125" s="468"/>
      <c r="EU125" s="468"/>
      <c r="EV125" s="468"/>
      <c r="EW125" s="468"/>
      <c r="EX125" s="468"/>
      <c r="EY125" s="468"/>
      <c r="EZ125" s="468"/>
      <c r="FA125" s="468"/>
      <c r="FB125" s="468"/>
      <c r="FC125" s="468"/>
      <c r="FD125" s="468"/>
      <c r="FE125" s="468"/>
      <c r="FF125" s="468"/>
      <c r="FG125" s="468"/>
      <c r="FH125" s="468"/>
      <c r="FI125" s="468"/>
      <c r="FJ125" s="468"/>
      <c r="FK125" s="468"/>
      <c r="FL125" s="468"/>
      <c r="FM125" s="468"/>
      <c r="FN125" s="468"/>
      <c r="FO125" s="468"/>
      <c r="FP125" s="468"/>
      <c r="FQ125" s="468"/>
      <c r="FR125" s="468"/>
      <c r="FS125" s="468"/>
    </row>
    <row r="126" spans="1:175" s="454" customFormat="1">
      <c r="A126" s="336" t="s">
        <v>109</v>
      </c>
      <c r="B126" s="469"/>
      <c r="C126" s="349">
        <v>-52.146999999999998</v>
      </c>
      <c r="D126" s="350">
        <v>-59.030999999999999</v>
      </c>
      <c r="E126" s="349">
        <v>396.39100000000002</v>
      </c>
      <c r="F126" s="350">
        <v>288.87400000000002</v>
      </c>
      <c r="G126" s="349">
        <v>872.11400000000003</v>
      </c>
      <c r="H126" s="350">
        <v>555.46299999999997</v>
      </c>
      <c r="I126" s="349">
        <v>626.23299999999995</v>
      </c>
      <c r="J126" s="350">
        <v>551.74800000000005</v>
      </c>
      <c r="K126" s="349">
        <v>289.19200000000001</v>
      </c>
      <c r="L126" s="350">
        <v>291.54899999999998</v>
      </c>
      <c r="M126" s="349">
        <v>37.979999999999997</v>
      </c>
      <c r="N126" s="350">
        <v>38.454999999999998</v>
      </c>
      <c r="O126" s="349">
        <v>2169.7629999999999</v>
      </c>
      <c r="P126" s="352">
        <v>1667.058</v>
      </c>
      <c r="Q126" s="451"/>
      <c r="R126" s="451"/>
      <c r="S126" s="451"/>
      <c r="T126" s="451"/>
      <c r="U126" s="451"/>
      <c r="V126" s="451"/>
      <c r="W126" s="451"/>
      <c r="X126" s="451"/>
      <c r="Y126" s="451"/>
      <c r="Z126" s="451"/>
      <c r="AA126" s="451"/>
      <c r="AB126" s="451"/>
      <c r="AC126" s="451"/>
      <c r="AD126" s="451"/>
      <c r="AE126" s="451"/>
      <c r="AF126" s="451"/>
      <c r="AG126" s="451"/>
      <c r="AH126" s="451"/>
      <c r="AI126" s="451"/>
      <c r="AJ126" s="451"/>
      <c r="AK126" s="451"/>
      <c r="AL126" s="451"/>
      <c r="AM126" s="451"/>
      <c r="AN126" s="451"/>
      <c r="AO126" s="451"/>
      <c r="AP126" s="451"/>
      <c r="AQ126" s="451"/>
      <c r="AR126" s="451"/>
      <c r="AS126" s="451"/>
      <c r="AT126" s="451"/>
      <c r="AU126" s="451"/>
      <c r="AV126" s="451"/>
      <c r="AW126" s="451"/>
      <c r="AX126" s="451"/>
      <c r="AY126" s="451"/>
      <c r="AZ126" s="451"/>
      <c r="BA126" s="451"/>
      <c r="BB126" s="451"/>
      <c r="BC126" s="451"/>
      <c r="BD126" s="451"/>
      <c r="BE126" s="451"/>
      <c r="BF126" s="451"/>
      <c r="BG126" s="451"/>
      <c r="BH126" s="451"/>
      <c r="BI126" s="451"/>
      <c r="BJ126" s="451"/>
      <c r="BK126" s="451"/>
      <c r="BL126" s="451"/>
      <c r="BM126" s="451"/>
      <c r="BN126" s="451"/>
      <c r="BO126" s="451"/>
      <c r="BP126" s="451"/>
      <c r="BQ126" s="451"/>
      <c r="BR126" s="451"/>
      <c r="BS126" s="451"/>
      <c r="BT126" s="451"/>
      <c r="BU126" s="451"/>
      <c r="BV126" s="451"/>
      <c r="BW126" s="451"/>
      <c r="BX126" s="451"/>
      <c r="BY126" s="451"/>
      <c r="BZ126" s="451"/>
      <c r="CA126" s="451"/>
      <c r="CB126" s="451"/>
      <c r="CC126" s="451"/>
      <c r="CD126" s="451"/>
      <c r="CE126" s="451"/>
      <c r="CF126" s="451"/>
      <c r="CG126" s="451"/>
      <c r="CH126" s="451"/>
      <c r="CI126" s="451"/>
      <c r="CJ126" s="451"/>
      <c r="CK126" s="451"/>
      <c r="CL126" s="451"/>
      <c r="CM126" s="451"/>
      <c r="CN126" s="451"/>
      <c r="CO126" s="451"/>
      <c r="CP126" s="451"/>
      <c r="CQ126" s="451"/>
      <c r="CR126" s="451"/>
      <c r="CS126" s="451"/>
      <c r="CT126" s="451"/>
      <c r="CU126" s="451"/>
      <c r="CV126" s="451"/>
      <c r="CW126" s="451"/>
      <c r="CX126" s="451"/>
      <c r="CY126" s="451"/>
      <c r="CZ126" s="451"/>
      <c r="DA126" s="451"/>
      <c r="DB126" s="451"/>
      <c r="DC126" s="451"/>
      <c r="DD126" s="451"/>
      <c r="DE126" s="451"/>
      <c r="DF126" s="451"/>
      <c r="DG126" s="451"/>
      <c r="DH126" s="451"/>
      <c r="DI126" s="451"/>
      <c r="DJ126" s="451"/>
      <c r="DK126" s="451"/>
      <c r="DL126" s="451"/>
      <c r="DM126" s="451"/>
      <c r="DN126" s="451"/>
      <c r="DO126" s="451"/>
      <c r="DP126" s="451"/>
      <c r="DQ126" s="451"/>
      <c r="DR126" s="451"/>
      <c r="DS126" s="451"/>
      <c r="DT126" s="451"/>
      <c r="DU126" s="451"/>
      <c r="DV126" s="451"/>
      <c r="DW126" s="451"/>
      <c r="DX126" s="451"/>
      <c r="DY126" s="451"/>
      <c r="DZ126" s="451"/>
      <c r="EA126" s="451"/>
      <c r="EB126" s="451"/>
      <c r="EC126" s="451"/>
      <c r="ED126" s="451"/>
      <c r="EE126" s="451"/>
      <c r="EF126" s="451"/>
      <c r="EG126" s="451"/>
      <c r="EH126" s="451"/>
      <c r="EI126" s="451"/>
      <c r="EJ126" s="451"/>
      <c r="EK126" s="451"/>
      <c r="EL126" s="451"/>
      <c r="EM126" s="451"/>
      <c r="EN126" s="451"/>
      <c r="EO126" s="451"/>
      <c r="EP126" s="451"/>
      <c r="EQ126" s="451"/>
      <c r="ER126" s="451"/>
      <c r="ES126" s="451"/>
      <c r="ET126" s="451"/>
      <c r="EU126" s="451"/>
      <c r="EV126" s="451"/>
      <c r="EW126" s="451"/>
      <c r="EX126" s="451"/>
      <c r="EY126" s="451"/>
      <c r="EZ126" s="451"/>
      <c r="FA126" s="451"/>
      <c r="FB126" s="451"/>
      <c r="FC126" s="451"/>
      <c r="FD126" s="451"/>
      <c r="FE126" s="451"/>
      <c r="FF126" s="451"/>
      <c r="FG126" s="451"/>
      <c r="FH126" s="451"/>
      <c r="FI126" s="451"/>
      <c r="FJ126" s="451"/>
      <c r="FK126" s="451"/>
      <c r="FL126" s="451"/>
      <c r="FM126" s="451"/>
      <c r="FN126" s="451"/>
      <c r="FO126" s="451"/>
      <c r="FP126" s="451"/>
      <c r="FQ126" s="451"/>
      <c r="FR126" s="451"/>
      <c r="FS126" s="451"/>
    </row>
    <row r="127" spans="1:175">
      <c r="A127" s="326"/>
      <c r="B127" s="326"/>
      <c r="C127" s="326"/>
      <c r="D127" s="326"/>
      <c r="E127" s="326"/>
      <c r="F127" s="326"/>
      <c r="G127" s="326"/>
      <c r="H127" s="326"/>
      <c r="I127" s="326"/>
      <c r="J127" s="326"/>
      <c r="K127" s="326"/>
      <c r="L127" s="326"/>
      <c r="M127" s="326"/>
      <c r="N127" s="326"/>
      <c r="O127" s="326"/>
      <c r="P127" s="326"/>
    </row>
    <row r="128" spans="1:175" s="37" customFormat="1">
      <c r="A128" s="335"/>
      <c r="B128" s="327" t="s">
        <v>341</v>
      </c>
      <c r="C128" s="353">
        <v>-52.146999999999998</v>
      </c>
      <c r="D128" s="470">
        <v>-59.030999999999999</v>
      </c>
      <c r="E128" s="353">
        <v>396.39100000000002</v>
      </c>
      <c r="F128" s="470">
        <v>288.87400000000002</v>
      </c>
      <c r="G128" s="353">
        <v>872.11400000000003</v>
      </c>
      <c r="H128" s="470">
        <v>555.46299999999997</v>
      </c>
      <c r="I128" s="353">
        <v>626.23299999999995</v>
      </c>
      <c r="J128" s="470">
        <v>551.74800000000005</v>
      </c>
      <c r="K128" s="353">
        <v>289.19200000000001</v>
      </c>
      <c r="L128" s="470">
        <v>291.54899999999998</v>
      </c>
      <c r="M128" s="353">
        <v>37.979999999999997</v>
      </c>
      <c r="N128" s="470">
        <v>38.454999999999998</v>
      </c>
      <c r="O128" s="353">
        <v>2169.7629999999999</v>
      </c>
      <c r="P128" s="354">
        <v>1667.058</v>
      </c>
      <c r="Q128" s="468"/>
      <c r="R128" s="468"/>
      <c r="S128" s="468"/>
      <c r="T128" s="468"/>
      <c r="U128" s="468"/>
      <c r="V128" s="468"/>
      <c r="W128" s="468"/>
      <c r="X128" s="468"/>
      <c r="Y128" s="468"/>
      <c r="Z128" s="468"/>
      <c r="AA128" s="468"/>
      <c r="AB128" s="468"/>
      <c r="AC128" s="468"/>
      <c r="AD128" s="468"/>
      <c r="AE128" s="468"/>
      <c r="AF128" s="468"/>
      <c r="AG128" s="468"/>
      <c r="AH128" s="468"/>
      <c r="AI128" s="468"/>
      <c r="AJ128" s="468"/>
      <c r="AK128" s="468"/>
      <c r="AL128" s="468"/>
      <c r="AM128" s="468"/>
      <c r="AN128" s="468"/>
      <c r="AO128" s="468"/>
      <c r="AP128" s="468"/>
      <c r="AQ128" s="468"/>
      <c r="AR128" s="468"/>
      <c r="AS128" s="468"/>
      <c r="AT128" s="468"/>
      <c r="AU128" s="468"/>
      <c r="AV128" s="468"/>
      <c r="AW128" s="468"/>
      <c r="AX128" s="468"/>
      <c r="AY128" s="468"/>
      <c r="AZ128" s="468"/>
      <c r="BA128" s="468"/>
      <c r="BB128" s="468"/>
      <c r="BC128" s="468"/>
      <c r="BD128" s="468"/>
      <c r="BE128" s="468"/>
      <c r="BF128" s="468"/>
      <c r="BG128" s="468"/>
      <c r="BH128" s="468"/>
      <c r="BI128" s="468"/>
      <c r="BJ128" s="468"/>
      <c r="BK128" s="468"/>
      <c r="BL128" s="468"/>
      <c r="BM128" s="468"/>
      <c r="BN128" s="468"/>
      <c r="BO128" s="468"/>
      <c r="BP128" s="468"/>
      <c r="BQ128" s="468"/>
      <c r="BR128" s="468"/>
      <c r="BS128" s="468"/>
      <c r="BT128" s="468"/>
      <c r="BU128" s="468"/>
      <c r="BV128" s="468"/>
      <c r="BW128" s="468"/>
      <c r="BX128" s="468"/>
      <c r="BY128" s="468"/>
      <c r="BZ128" s="468"/>
      <c r="CA128" s="468"/>
      <c r="CB128" s="468"/>
      <c r="CC128" s="468"/>
      <c r="CD128" s="468"/>
      <c r="CE128" s="468"/>
      <c r="CF128" s="468"/>
      <c r="CG128" s="468"/>
      <c r="CH128" s="468"/>
      <c r="CI128" s="468"/>
      <c r="CJ128" s="468"/>
      <c r="CK128" s="468"/>
      <c r="CL128" s="468"/>
      <c r="CM128" s="468"/>
      <c r="CN128" s="468"/>
      <c r="CO128" s="468"/>
      <c r="CP128" s="468"/>
      <c r="CQ128" s="468"/>
      <c r="CR128" s="468"/>
      <c r="CS128" s="468"/>
      <c r="CT128" s="468"/>
      <c r="CU128" s="468"/>
      <c r="CV128" s="468"/>
      <c r="CW128" s="468"/>
      <c r="CX128" s="468"/>
      <c r="CY128" s="468"/>
      <c r="CZ128" s="468"/>
      <c r="DA128" s="468"/>
      <c r="DB128" s="468"/>
      <c r="DC128" s="468"/>
      <c r="DD128" s="468"/>
      <c r="DE128" s="468"/>
      <c r="DF128" s="468"/>
      <c r="DG128" s="468"/>
      <c r="DH128" s="468"/>
      <c r="DI128" s="468"/>
      <c r="DJ128" s="468"/>
      <c r="DK128" s="468"/>
      <c r="DL128" s="468"/>
      <c r="DM128" s="468"/>
      <c r="DN128" s="468"/>
      <c r="DO128" s="468"/>
      <c r="DP128" s="468"/>
      <c r="DQ128" s="468"/>
      <c r="DR128" s="468"/>
      <c r="DS128" s="468"/>
      <c r="DT128" s="468"/>
      <c r="DU128" s="468"/>
      <c r="DV128" s="468"/>
      <c r="DW128" s="468"/>
      <c r="DX128" s="468"/>
      <c r="DY128" s="468"/>
      <c r="DZ128" s="468"/>
      <c r="EA128" s="468"/>
      <c r="EB128" s="468"/>
      <c r="EC128" s="468"/>
      <c r="ED128" s="468"/>
      <c r="EE128" s="468"/>
      <c r="EF128" s="468"/>
      <c r="EG128" s="468"/>
      <c r="EH128" s="468"/>
      <c r="EI128" s="468"/>
      <c r="EJ128" s="468"/>
      <c r="EK128" s="468"/>
      <c r="EL128" s="468"/>
      <c r="EM128" s="468"/>
      <c r="EN128" s="468"/>
      <c r="EO128" s="468"/>
      <c r="EP128" s="468"/>
      <c r="EQ128" s="468"/>
      <c r="ER128" s="468"/>
      <c r="ES128" s="468"/>
      <c r="ET128" s="468"/>
      <c r="EU128" s="468"/>
      <c r="EV128" s="468"/>
      <c r="EW128" s="468"/>
      <c r="EX128" s="468"/>
      <c r="EY128" s="468"/>
      <c r="EZ128" s="468"/>
      <c r="FA128" s="468"/>
      <c r="FB128" s="468"/>
      <c r="FC128" s="468"/>
      <c r="FD128" s="468"/>
      <c r="FE128" s="468"/>
      <c r="FF128" s="468"/>
      <c r="FG128" s="468"/>
      <c r="FH128" s="468"/>
      <c r="FI128" s="468"/>
      <c r="FJ128" s="468"/>
      <c r="FK128" s="468"/>
      <c r="FL128" s="468"/>
      <c r="FM128" s="468"/>
      <c r="FN128" s="468"/>
      <c r="FO128" s="468"/>
      <c r="FP128" s="468"/>
      <c r="FQ128" s="468"/>
      <c r="FR128" s="468"/>
      <c r="FS128" s="468"/>
    </row>
    <row r="129" spans="1:16">
      <c r="A129" s="337"/>
      <c r="B129" s="365" t="s">
        <v>69</v>
      </c>
      <c r="C129" s="353">
        <v>0</v>
      </c>
      <c r="D129" s="354">
        <v>0</v>
      </c>
      <c r="E129" s="353">
        <v>0</v>
      </c>
      <c r="F129" s="354">
        <v>0</v>
      </c>
      <c r="G129" s="353">
        <v>0</v>
      </c>
      <c r="H129" s="354">
        <v>0</v>
      </c>
      <c r="I129" s="353">
        <v>0</v>
      </c>
      <c r="J129" s="354">
        <v>0</v>
      </c>
      <c r="K129" s="353">
        <v>0</v>
      </c>
      <c r="L129" s="354">
        <v>0</v>
      </c>
      <c r="M129" s="353">
        <v>0</v>
      </c>
      <c r="N129" s="354">
        <v>0</v>
      </c>
      <c r="O129" s="353">
        <v>1614.085</v>
      </c>
      <c r="P129" s="354">
        <v>1201.3810000000001</v>
      </c>
    </row>
    <row r="130" spans="1:16">
      <c r="A130" s="337"/>
      <c r="B130" s="365" t="s">
        <v>70</v>
      </c>
      <c r="C130" s="353">
        <v>0</v>
      </c>
      <c r="D130" s="354">
        <v>0</v>
      </c>
      <c r="E130" s="353">
        <v>0</v>
      </c>
      <c r="F130" s="354">
        <v>0</v>
      </c>
      <c r="G130" s="353">
        <v>0</v>
      </c>
      <c r="H130" s="354">
        <v>0</v>
      </c>
      <c r="I130" s="353">
        <v>0</v>
      </c>
      <c r="J130" s="354">
        <v>0</v>
      </c>
      <c r="K130" s="353">
        <v>0</v>
      </c>
      <c r="L130" s="354">
        <v>0</v>
      </c>
      <c r="M130" s="353">
        <v>0</v>
      </c>
      <c r="N130" s="354">
        <v>0</v>
      </c>
      <c r="O130" s="353">
        <v>555.678</v>
      </c>
      <c r="P130" s="354">
        <v>465.67700000000002</v>
      </c>
    </row>
    <row r="131" spans="1:16">
      <c r="A131" s="326"/>
      <c r="B131" s="326"/>
      <c r="C131" s="326"/>
      <c r="D131" s="326"/>
      <c r="E131" s="326"/>
      <c r="F131" s="326"/>
      <c r="G131" s="326"/>
      <c r="H131" s="326"/>
      <c r="I131" s="326"/>
      <c r="J131" s="326"/>
      <c r="K131" s="326"/>
      <c r="L131" s="326"/>
      <c r="M131" s="326"/>
      <c r="N131" s="326"/>
      <c r="O131" s="326"/>
      <c r="P131" s="326"/>
    </row>
    <row r="132" spans="1:16">
      <c r="A132" s="326"/>
      <c r="B132" s="326"/>
      <c r="C132" s="326"/>
      <c r="D132" s="326"/>
      <c r="E132" s="326"/>
      <c r="F132" s="326"/>
      <c r="G132" s="326"/>
      <c r="H132" s="326"/>
      <c r="I132" s="326"/>
      <c r="J132" s="326"/>
      <c r="K132" s="326"/>
      <c r="L132" s="326"/>
      <c r="M132" s="326"/>
      <c r="N132" s="326"/>
      <c r="O132" s="326"/>
      <c r="P132" s="326"/>
    </row>
    <row r="133" spans="1:16" ht="12.75" customHeight="1">
      <c r="A133" s="552" t="s">
        <v>93</v>
      </c>
      <c r="B133" s="553"/>
      <c r="C133" s="554" t="s">
        <v>372</v>
      </c>
      <c r="D133" s="555">
        <v>0</v>
      </c>
      <c r="E133" s="554" t="s">
        <v>10</v>
      </c>
      <c r="F133" s="556">
        <v>0</v>
      </c>
      <c r="G133" s="554" t="s">
        <v>54</v>
      </c>
      <c r="H133" s="556">
        <v>0</v>
      </c>
      <c r="I133" s="554" t="s">
        <v>14</v>
      </c>
      <c r="J133" s="555">
        <v>0</v>
      </c>
      <c r="K133" s="554" t="s">
        <v>55</v>
      </c>
      <c r="L133" s="556">
        <v>0</v>
      </c>
      <c r="M133" s="554" t="s">
        <v>374</v>
      </c>
      <c r="N133" s="556">
        <v>0</v>
      </c>
      <c r="O133" s="554" t="s">
        <v>20</v>
      </c>
      <c r="P133" s="556">
        <v>0</v>
      </c>
    </row>
    <row r="134" spans="1:16">
      <c r="A134" s="545" t="s">
        <v>365</v>
      </c>
      <c r="B134" s="546"/>
      <c r="C134" s="341" t="s">
        <v>426</v>
      </c>
      <c r="D134" s="342" t="s">
        <v>396</v>
      </c>
      <c r="E134" s="341" t="s">
        <v>426</v>
      </c>
      <c r="F134" s="342" t="s">
        <v>396</v>
      </c>
      <c r="G134" s="341" t="s">
        <v>426</v>
      </c>
      <c r="H134" s="342" t="s">
        <v>396</v>
      </c>
      <c r="I134" s="341" t="s">
        <v>426</v>
      </c>
      <c r="J134" s="342" t="s">
        <v>396</v>
      </c>
      <c r="K134" s="341" t="s">
        <v>426</v>
      </c>
      <c r="L134" s="342" t="s">
        <v>396</v>
      </c>
      <c r="M134" s="341" t="s">
        <v>426</v>
      </c>
      <c r="N134" s="342" t="s">
        <v>396</v>
      </c>
      <c r="O134" s="341" t="s">
        <v>426</v>
      </c>
      <c r="P134" s="342" t="s">
        <v>396</v>
      </c>
    </row>
    <row r="135" spans="1:16">
      <c r="A135" s="547"/>
      <c r="B135" s="548"/>
      <c r="C135" s="343" t="s">
        <v>449</v>
      </c>
      <c r="D135" s="344" t="s">
        <v>449</v>
      </c>
      <c r="E135" s="343" t="s">
        <v>449</v>
      </c>
      <c r="F135" s="344" t="s">
        <v>449</v>
      </c>
      <c r="G135" s="343" t="s">
        <v>449</v>
      </c>
      <c r="H135" s="344" t="s">
        <v>449</v>
      </c>
      <c r="I135" s="343" t="s">
        <v>449</v>
      </c>
      <c r="J135" s="344" t="s">
        <v>449</v>
      </c>
      <c r="K135" s="343" t="s">
        <v>449</v>
      </c>
      <c r="L135" s="344" t="s">
        <v>449</v>
      </c>
      <c r="M135" s="343" t="s">
        <v>449</v>
      </c>
      <c r="N135" s="344" t="s">
        <v>449</v>
      </c>
      <c r="O135" s="343" t="s">
        <v>449</v>
      </c>
      <c r="P135" s="344" t="s">
        <v>449</v>
      </c>
    </row>
    <row r="136" spans="1:16">
      <c r="A136" s="326"/>
      <c r="B136" s="326"/>
      <c r="C136" s="326"/>
      <c r="D136" s="326"/>
      <c r="E136" s="326"/>
      <c r="F136" s="326"/>
      <c r="G136" s="326"/>
      <c r="H136" s="326"/>
      <c r="I136" s="326"/>
      <c r="J136" s="326"/>
      <c r="K136" s="326"/>
      <c r="L136" s="326"/>
      <c r="M136" s="326"/>
      <c r="N136" s="326"/>
      <c r="O136" s="326"/>
      <c r="P136" s="326"/>
    </row>
    <row r="137" spans="1:16">
      <c r="A137" s="336"/>
      <c r="B137" s="333" t="s">
        <v>342</v>
      </c>
      <c r="C137" s="355">
        <v>-49.134999999999998</v>
      </c>
      <c r="D137" s="471">
        <v>-34.496000000000002</v>
      </c>
      <c r="E137" s="355">
        <v>241.095</v>
      </c>
      <c r="F137" s="373">
        <v>157.53899999999999</v>
      </c>
      <c r="G137" s="355">
        <v>936.851</v>
      </c>
      <c r="H137" s="373">
        <v>299.827</v>
      </c>
      <c r="I137" s="355">
        <v>865.92200000000003</v>
      </c>
      <c r="J137" s="373">
        <v>1030.94</v>
      </c>
      <c r="K137" s="355">
        <v>454.71899999999999</v>
      </c>
      <c r="L137" s="373">
        <v>390.04399999999998</v>
      </c>
      <c r="M137" s="355">
        <v>15.789</v>
      </c>
      <c r="N137" s="373">
        <v>0.71099999999999997</v>
      </c>
      <c r="O137" s="355">
        <v>2465.241</v>
      </c>
      <c r="P137" s="346">
        <v>1844.5650000000001</v>
      </c>
    </row>
    <row r="138" spans="1:16">
      <c r="A138" s="336"/>
      <c r="B138" s="333" t="s">
        <v>343</v>
      </c>
      <c r="C138" s="355">
        <v>-2220.047</v>
      </c>
      <c r="D138" s="471">
        <v>348.29500000000002</v>
      </c>
      <c r="E138" s="355">
        <v>-175.679</v>
      </c>
      <c r="F138" s="373">
        <v>-98.751999999999995</v>
      </c>
      <c r="G138" s="355">
        <v>-793.69399999999996</v>
      </c>
      <c r="H138" s="373">
        <v>-2434.7550000000001</v>
      </c>
      <c r="I138" s="355">
        <v>-386.55900000000003</v>
      </c>
      <c r="J138" s="373">
        <v>-378.45100000000002</v>
      </c>
      <c r="K138" s="355">
        <v>-208.685</v>
      </c>
      <c r="L138" s="373">
        <v>-89.786000000000001</v>
      </c>
      <c r="M138" s="355">
        <v>2247.1370000000002</v>
      </c>
      <c r="N138" s="373">
        <v>-415.74</v>
      </c>
      <c r="O138" s="355">
        <v>-1537.527</v>
      </c>
      <c r="P138" s="346">
        <v>-3069.1889999999999</v>
      </c>
    </row>
    <row r="139" spans="1:16">
      <c r="A139" s="336"/>
      <c r="B139" s="333" t="s">
        <v>344</v>
      </c>
      <c r="C139" s="355">
        <v>2475.8879999999999</v>
      </c>
      <c r="D139" s="471">
        <v>-52.457999999999998</v>
      </c>
      <c r="E139" s="355">
        <v>-47.566000000000003</v>
      </c>
      <c r="F139" s="373">
        <v>-23.844000000000001</v>
      </c>
      <c r="G139" s="355">
        <v>-66.875</v>
      </c>
      <c r="H139" s="373">
        <v>2389.83</v>
      </c>
      <c r="I139" s="355">
        <v>-705.49699999999996</v>
      </c>
      <c r="J139" s="373">
        <v>-601.74400000000003</v>
      </c>
      <c r="K139" s="355">
        <v>-215.929</v>
      </c>
      <c r="L139" s="373">
        <v>-259.87900000000002</v>
      </c>
      <c r="M139" s="355">
        <v>-2262.9250000000002</v>
      </c>
      <c r="N139" s="373">
        <v>415.161</v>
      </c>
      <c r="O139" s="355">
        <v>-822.904</v>
      </c>
      <c r="P139" s="346">
        <v>1867.066</v>
      </c>
    </row>
    <row r="140" spans="1:16" s="323" customFormat="1"/>
    <row r="141" spans="1:16" s="323" customFormat="1"/>
    <row r="142" spans="1:16" s="323" customFormat="1"/>
    <row r="143" spans="1:16" s="323" customFormat="1"/>
    <row r="144" spans="1:16" s="323" customFormat="1"/>
    <row r="145" s="323" customFormat="1"/>
    <row r="146" s="323" customFormat="1"/>
    <row r="147" s="323" customFormat="1"/>
    <row r="148" s="323" customFormat="1"/>
    <row r="149" s="323" customFormat="1"/>
    <row r="150" s="323" customFormat="1"/>
    <row r="151" s="323" customFormat="1"/>
    <row r="152" s="323" customFormat="1"/>
    <row r="153" s="323" customFormat="1"/>
    <row r="154" s="323" customFormat="1"/>
    <row r="155" s="323" customFormat="1"/>
    <row r="156" s="323" customFormat="1"/>
    <row r="157" s="323" customFormat="1"/>
    <row r="158" s="323" customFormat="1"/>
    <row r="159" s="323" customFormat="1"/>
    <row r="160" s="323" customFormat="1"/>
    <row r="161" s="323" customFormat="1"/>
    <row r="162" s="323" customFormat="1"/>
    <row r="163" s="323" customFormat="1"/>
    <row r="164" s="323" customFormat="1"/>
    <row r="165" s="323" customFormat="1"/>
    <row r="166" s="323" customFormat="1"/>
    <row r="167" s="323" customFormat="1"/>
    <row r="168" s="323" customFormat="1"/>
    <row r="169" s="323" customFormat="1"/>
    <row r="170" s="323" customFormat="1"/>
    <row r="171" s="323" customFormat="1"/>
    <row r="172" s="323" customFormat="1"/>
    <row r="173" s="323" customFormat="1"/>
    <row r="174" s="323" customFormat="1"/>
    <row r="175" s="323" customFormat="1"/>
    <row r="176" s="323" customFormat="1"/>
    <row r="177" s="323" customFormat="1"/>
    <row r="178" s="323" customFormat="1"/>
    <row r="179" s="323" customFormat="1"/>
    <row r="180" s="323" customFormat="1"/>
    <row r="181" s="323" customFormat="1"/>
    <row r="182" s="323" customFormat="1"/>
    <row r="183" s="323" customFormat="1"/>
    <row r="184" s="323" customFormat="1"/>
    <row r="185" s="323" customFormat="1"/>
    <row r="186" s="323" customFormat="1"/>
    <row r="187" s="323" customFormat="1"/>
    <row r="188" s="323" customFormat="1"/>
    <row r="189" s="323" customFormat="1"/>
    <row r="190" s="323" customFormat="1"/>
    <row r="191" s="323" customFormat="1"/>
    <row r="192" s="323" customFormat="1"/>
    <row r="193" s="323" customFormat="1"/>
    <row r="194" s="323" customFormat="1"/>
    <row r="195" s="323" customFormat="1"/>
    <row r="196" s="323" customFormat="1"/>
    <row r="197" s="323" customFormat="1"/>
    <row r="198" s="323" customFormat="1"/>
    <row r="199" s="323" customFormat="1"/>
    <row r="200" s="323" customFormat="1"/>
    <row r="201" s="323" customFormat="1"/>
    <row r="202" s="323" customFormat="1"/>
    <row r="203" s="323" customFormat="1"/>
  </sheetData>
  <mergeCells count="36">
    <mergeCell ref="A2:B2"/>
    <mergeCell ref="C2:D2"/>
    <mergeCell ref="E2:F2"/>
    <mergeCell ref="G2:H2"/>
    <mergeCell ref="I2:J2"/>
    <mergeCell ref="A3:B4"/>
    <mergeCell ref="A33:B33"/>
    <mergeCell ref="C33:D33"/>
    <mergeCell ref="E33:F33"/>
    <mergeCell ref="G33:H33"/>
    <mergeCell ref="A34:B35"/>
    <mergeCell ref="A70:B70"/>
    <mergeCell ref="C70:D70"/>
    <mergeCell ref="E70:F70"/>
    <mergeCell ref="G70:H70"/>
    <mergeCell ref="K2:L2"/>
    <mergeCell ref="G133:H133"/>
    <mergeCell ref="I133:J133"/>
    <mergeCell ref="K133:L133"/>
    <mergeCell ref="O33:P33"/>
    <mergeCell ref="I70:J70"/>
    <mergeCell ref="K70:L70"/>
    <mergeCell ref="M70:N70"/>
    <mergeCell ref="O70:P70"/>
    <mergeCell ref="O133:P133"/>
    <mergeCell ref="M2:N2"/>
    <mergeCell ref="O2:P2"/>
    <mergeCell ref="I33:J33"/>
    <mergeCell ref="K33:L33"/>
    <mergeCell ref="M33:N33"/>
    <mergeCell ref="M133:N133"/>
    <mergeCell ref="A134:B135"/>
    <mergeCell ref="A71:B72"/>
    <mergeCell ref="A133:B133"/>
    <mergeCell ref="C133:D133"/>
    <mergeCell ref="E133:F133"/>
  </mergeCells>
  <pageMargins left="0.7" right="0.7" top="0.75" bottom="0.75" header="0.3" footer="0.3"/>
  <pageSetup paperSize="9" orientation="portrait" horizontalDpi="4294967295" verticalDpi="4294967295" r:id="rId1"/>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43"/>
  <sheetViews>
    <sheetView zoomScaleNormal="100" workbookViewId="0"/>
  </sheetViews>
  <sheetFormatPr baseColWidth="10" defaultRowHeight="12.75"/>
  <cols>
    <col min="1" max="1" width="7" style="326" customWidth="1"/>
    <col min="2" max="2" width="70.140625" style="326" customWidth="1"/>
    <col min="3" max="10" width="16.85546875" style="326" customWidth="1"/>
    <col min="11" max="16384" width="11.42578125" style="323"/>
  </cols>
  <sheetData>
    <row r="3" spans="1:10">
      <c r="A3" s="552" t="s">
        <v>178</v>
      </c>
      <c r="B3" s="553"/>
      <c r="C3" s="557" t="s">
        <v>92</v>
      </c>
      <c r="D3" s="558"/>
      <c r="E3" s="557" t="s">
        <v>53</v>
      </c>
      <c r="F3" s="558"/>
      <c r="G3" s="557" t="s">
        <v>403</v>
      </c>
      <c r="H3" s="558"/>
      <c r="I3" s="557" t="s">
        <v>20</v>
      </c>
      <c r="J3" s="558"/>
    </row>
    <row r="4" spans="1:10">
      <c r="A4" s="559" t="s">
        <v>345</v>
      </c>
      <c r="B4" s="566"/>
      <c r="C4" s="341" t="s">
        <v>426</v>
      </c>
      <c r="D4" s="342" t="s">
        <v>396</v>
      </c>
      <c r="E4" s="341" t="str">
        <f t="shared" ref="E4:J4" si="0">C4</f>
        <v>12/31/2019</v>
      </c>
      <c r="F4" s="342" t="str">
        <f t="shared" si="0"/>
        <v>12/31/2018</v>
      </c>
      <c r="G4" s="341" t="str">
        <f t="shared" si="0"/>
        <v>12/31/2019</v>
      </c>
      <c r="H4" s="342" t="str">
        <f t="shared" si="0"/>
        <v>12/31/2018</v>
      </c>
      <c r="I4" s="341" t="str">
        <f t="shared" si="0"/>
        <v>12/31/2019</v>
      </c>
      <c r="J4" s="342" t="str">
        <f t="shared" si="0"/>
        <v>12/31/2018</v>
      </c>
    </row>
    <row r="5" spans="1:10">
      <c r="A5" s="567"/>
      <c r="B5" s="568"/>
      <c r="C5" s="343" t="s">
        <v>449</v>
      </c>
      <c r="D5" s="344" t="s">
        <v>449</v>
      </c>
      <c r="E5" s="343" t="s">
        <v>449</v>
      </c>
      <c r="F5" s="344" t="s">
        <v>449</v>
      </c>
      <c r="G5" s="343" t="s">
        <v>449</v>
      </c>
      <c r="H5" s="344" t="s">
        <v>449</v>
      </c>
      <c r="I5" s="343" t="s">
        <v>449</v>
      </c>
      <c r="J5" s="344" t="s">
        <v>449</v>
      </c>
    </row>
    <row r="6" spans="1:10" s="451" customFormat="1">
      <c r="A6" s="334" t="s">
        <v>346</v>
      </c>
      <c r="B6" s="480"/>
      <c r="C6" s="349">
        <v>1401.3679999999999</v>
      </c>
      <c r="D6" s="352">
        <v>1637.1179999999999</v>
      </c>
      <c r="E6" s="349">
        <v>4513.2889999999998</v>
      </c>
      <c r="F6" s="352">
        <v>4219.8590000000004</v>
      </c>
      <c r="G6" s="349">
        <v>666.59699999999998</v>
      </c>
      <c r="H6" s="352">
        <v>527.00900000000001</v>
      </c>
      <c r="I6" s="349">
        <v>6581.2539999999999</v>
      </c>
      <c r="J6" s="352">
        <v>6383.9859999999999</v>
      </c>
    </row>
    <row r="7" spans="1:10">
      <c r="A7" s="335"/>
      <c r="B7" s="325" t="s">
        <v>281</v>
      </c>
      <c r="C7" s="345">
        <v>593.05799999999999</v>
      </c>
      <c r="D7" s="347">
        <v>741.15899999999999</v>
      </c>
      <c r="E7" s="345">
        <v>649.53800000000001</v>
      </c>
      <c r="F7" s="347">
        <v>599.44500000000005</v>
      </c>
      <c r="G7" s="345">
        <v>696.40099999999995</v>
      </c>
      <c r="H7" s="347">
        <v>563.68100000000004</v>
      </c>
      <c r="I7" s="345">
        <v>1938.9970000000001</v>
      </c>
      <c r="J7" s="347">
        <v>1904.2850000000001</v>
      </c>
    </row>
    <row r="8" spans="1:10">
      <c r="A8" s="335"/>
      <c r="B8" s="325" t="s">
        <v>282</v>
      </c>
      <c r="C8" s="345">
        <v>62.286999999999999</v>
      </c>
      <c r="D8" s="347">
        <v>133.524</v>
      </c>
      <c r="E8" s="345">
        <v>49.097999999999999</v>
      </c>
      <c r="F8" s="347">
        <v>42.366999999999997</v>
      </c>
      <c r="G8" s="345">
        <v>8.9979999999999993</v>
      </c>
      <c r="H8" s="347">
        <v>34.502000000000002</v>
      </c>
      <c r="I8" s="345">
        <v>120.383</v>
      </c>
      <c r="J8" s="347">
        <v>210.393</v>
      </c>
    </row>
    <row r="9" spans="1:10">
      <c r="A9" s="335"/>
      <c r="B9" s="325" t="s">
        <v>283</v>
      </c>
      <c r="C9" s="345">
        <v>68.906000000000006</v>
      </c>
      <c r="D9" s="347">
        <v>45.866999999999997</v>
      </c>
      <c r="E9" s="345">
        <v>374.41899999999998</v>
      </c>
      <c r="F9" s="347">
        <v>221.67599999999999</v>
      </c>
      <c r="G9" s="345">
        <v>42.837000000000003</v>
      </c>
      <c r="H9" s="347">
        <v>40.189</v>
      </c>
      <c r="I9" s="345">
        <v>486.16199999999998</v>
      </c>
      <c r="J9" s="347">
        <v>307.73200000000003</v>
      </c>
    </row>
    <row r="10" spans="1:10">
      <c r="A10" s="335"/>
      <c r="B10" s="325" t="s">
        <v>284</v>
      </c>
      <c r="C10" s="345">
        <v>446.02600000000001</v>
      </c>
      <c r="D10" s="347">
        <v>505.92</v>
      </c>
      <c r="E10" s="345">
        <v>3044.634</v>
      </c>
      <c r="F10" s="347">
        <v>3037.4180000000001</v>
      </c>
      <c r="G10" s="345">
        <v>13.797000000000001</v>
      </c>
      <c r="H10" s="347">
        <v>7.6840000000000002</v>
      </c>
      <c r="I10" s="345">
        <v>3504.4569999999999</v>
      </c>
      <c r="J10" s="347">
        <v>3551.0219999999999</v>
      </c>
    </row>
    <row r="11" spans="1:10">
      <c r="A11" s="335"/>
      <c r="B11" s="325" t="s">
        <v>285</v>
      </c>
      <c r="C11" s="345">
        <v>129.96100000000001</v>
      </c>
      <c r="D11" s="347">
        <v>141.22300000000001</v>
      </c>
      <c r="E11" s="345">
        <v>26.236999999999998</v>
      </c>
      <c r="F11" s="347">
        <v>16.585000000000001</v>
      </c>
      <c r="G11" s="345">
        <v>-139.82900000000001</v>
      </c>
      <c r="H11" s="347">
        <v>-143.471</v>
      </c>
      <c r="I11" s="345">
        <v>16.369</v>
      </c>
      <c r="J11" s="347">
        <v>14.337</v>
      </c>
    </row>
    <row r="12" spans="1:10">
      <c r="A12" s="335"/>
      <c r="B12" s="327" t="s">
        <v>286</v>
      </c>
      <c r="C12" s="345">
        <v>68.525000000000006</v>
      </c>
      <c r="D12" s="347">
        <v>55.722999999999999</v>
      </c>
      <c r="E12" s="345">
        <v>327.75099999999998</v>
      </c>
      <c r="F12" s="347">
        <v>283.36900000000003</v>
      </c>
      <c r="G12" s="345">
        <v>-3.6999999999999998E-2</v>
      </c>
      <c r="H12" s="347">
        <v>0.30599999999999999</v>
      </c>
      <c r="I12" s="345">
        <v>396.23899999999998</v>
      </c>
      <c r="J12" s="347">
        <v>339.39800000000002</v>
      </c>
    </row>
    <row r="13" spans="1:10">
      <c r="A13" s="335"/>
      <c r="B13" s="327" t="s">
        <v>287</v>
      </c>
      <c r="C13" s="345">
        <v>32.604999999999997</v>
      </c>
      <c r="D13" s="347">
        <v>13.702</v>
      </c>
      <c r="E13" s="345">
        <v>30.286000000000001</v>
      </c>
      <c r="F13" s="347">
        <v>13.173999999999999</v>
      </c>
      <c r="G13" s="345">
        <v>44.43</v>
      </c>
      <c r="H13" s="347">
        <v>24.117999999999999</v>
      </c>
      <c r="I13" s="345">
        <v>107.321</v>
      </c>
      <c r="J13" s="347">
        <v>50.994</v>
      </c>
    </row>
    <row r="15" spans="1:10">
      <c r="A15" s="335"/>
      <c r="B15" s="327" t="s">
        <v>288</v>
      </c>
      <c r="C15" s="345">
        <v>0</v>
      </c>
      <c r="D15" s="347">
        <v>0</v>
      </c>
      <c r="E15" s="345">
        <v>11.326000000000001</v>
      </c>
      <c r="F15" s="347">
        <v>5.8250000000000002</v>
      </c>
      <c r="G15" s="345">
        <v>0</v>
      </c>
      <c r="H15" s="347">
        <v>0</v>
      </c>
      <c r="I15" s="345">
        <v>11.326000000000001</v>
      </c>
      <c r="J15" s="347">
        <v>5.8250000000000002</v>
      </c>
    </row>
    <row r="17" spans="1:10" s="451" customFormat="1">
      <c r="A17" s="334" t="s">
        <v>347</v>
      </c>
      <c r="B17" s="480"/>
      <c r="C17" s="349">
        <v>5481.4080000000004</v>
      </c>
      <c r="D17" s="350">
        <v>5782.2380000000003</v>
      </c>
      <c r="E17" s="349">
        <v>16610.173999999999</v>
      </c>
      <c r="F17" s="350">
        <v>15020.507</v>
      </c>
      <c r="G17" s="349">
        <v>1103.548</v>
      </c>
      <c r="H17" s="350">
        <v>209.625</v>
      </c>
      <c r="I17" s="349">
        <v>23195.13</v>
      </c>
      <c r="J17" s="352">
        <v>21012.37</v>
      </c>
    </row>
    <row r="18" spans="1:10">
      <c r="A18" s="335"/>
      <c r="B18" s="325" t="s">
        <v>289</v>
      </c>
      <c r="C18" s="345">
        <v>345.96800000000002</v>
      </c>
      <c r="D18" s="347">
        <v>366.60199999999998</v>
      </c>
      <c r="E18" s="345">
        <v>2703.694</v>
      </c>
      <c r="F18" s="347">
        <v>2429.7179999999998</v>
      </c>
      <c r="G18" s="345">
        <v>0.14899999999999999</v>
      </c>
      <c r="H18" s="347">
        <v>0.155</v>
      </c>
      <c r="I18" s="345">
        <v>3049.8110000000001</v>
      </c>
      <c r="J18" s="347">
        <v>2796.4749999999999</v>
      </c>
    </row>
    <row r="19" spans="1:10">
      <c r="A19" s="335"/>
      <c r="B19" s="325" t="s">
        <v>290</v>
      </c>
      <c r="C19" s="345">
        <v>67.688000000000002</v>
      </c>
      <c r="D19" s="347">
        <v>21.552</v>
      </c>
      <c r="E19" s="345">
        <v>2663.9180000000001</v>
      </c>
      <c r="F19" s="347">
        <v>1114.885</v>
      </c>
      <c r="G19" s="345">
        <v>4.2839999999999998</v>
      </c>
      <c r="H19" s="347">
        <v>4.2709999999999999</v>
      </c>
      <c r="I19" s="345">
        <v>2735.89</v>
      </c>
      <c r="J19" s="347">
        <v>1140.7080000000001</v>
      </c>
    </row>
    <row r="20" spans="1:10">
      <c r="A20" s="335"/>
      <c r="B20" s="325" t="s">
        <v>291</v>
      </c>
      <c r="C20" s="345">
        <v>311.858</v>
      </c>
      <c r="D20" s="347">
        <v>408.36700000000002</v>
      </c>
      <c r="E20" s="345">
        <v>275.91500000000002</v>
      </c>
      <c r="F20" s="347">
        <v>498.08300000000003</v>
      </c>
      <c r="G20" s="345">
        <v>0.184</v>
      </c>
      <c r="H20" s="347">
        <v>5.8000000000000003E-2</v>
      </c>
      <c r="I20" s="345">
        <v>587.95699999999999</v>
      </c>
      <c r="J20" s="347">
        <v>906.50800000000004</v>
      </c>
    </row>
    <row r="21" spans="1:10">
      <c r="A21" s="335"/>
      <c r="B21" s="325" t="s">
        <v>292</v>
      </c>
      <c r="C21" s="345">
        <v>54.002000000000002</v>
      </c>
      <c r="D21" s="347">
        <v>3.6640000000000001</v>
      </c>
      <c r="E21" s="345">
        <v>6.8000000000000005E-2</v>
      </c>
      <c r="F21" s="347">
        <v>0.108</v>
      </c>
      <c r="G21" s="345">
        <v>-53.222999999999999</v>
      </c>
      <c r="H21" s="347">
        <v>-2.12</v>
      </c>
      <c r="I21" s="345">
        <v>0.84699999999999998</v>
      </c>
      <c r="J21" s="347">
        <v>1.6519999999999999</v>
      </c>
    </row>
    <row r="22" spans="1:10">
      <c r="A22" s="335"/>
      <c r="B22" s="325" t="s">
        <v>293</v>
      </c>
      <c r="C22" s="345">
        <v>104.875</v>
      </c>
      <c r="D22" s="347">
        <v>379.4</v>
      </c>
      <c r="E22" s="345">
        <v>1.71</v>
      </c>
      <c r="F22" s="347">
        <v>0.372</v>
      </c>
      <c r="G22" s="345">
        <v>-104.607</v>
      </c>
      <c r="H22" s="347">
        <v>-377.17599999999999</v>
      </c>
      <c r="I22" s="345">
        <v>1.978</v>
      </c>
      <c r="J22" s="347">
        <v>2.5960000000000001</v>
      </c>
    </row>
    <row r="23" spans="1:10">
      <c r="A23" s="335"/>
      <c r="B23" s="325" t="s">
        <v>294</v>
      </c>
      <c r="C23" s="345">
        <v>67.707999999999998</v>
      </c>
      <c r="D23" s="347">
        <v>52.076000000000001</v>
      </c>
      <c r="E23" s="345">
        <v>5441.2460000000001</v>
      </c>
      <c r="F23" s="347">
        <v>5761.42</v>
      </c>
      <c r="G23" s="345">
        <v>18.925000000000001</v>
      </c>
      <c r="H23" s="347">
        <v>13.792999999999999</v>
      </c>
      <c r="I23" s="345">
        <v>5527.8789999999999</v>
      </c>
      <c r="J23" s="347">
        <v>5827.2889999999998</v>
      </c>
    </row>
    <row r="24" spans="1:10">
      <c r="A24" s="335"/>
      <c r="B24" s="325" t="s">
        <v>295</v>
      </c>
      <c r="C24" s="345">
        <v>0</v>
      </c>
      <c r="D24" s="347">
        <v>10.728999999999999</v>
      </c>
      <c r="E24" s="345">
        <v>0</v>
      </c>
      <c r="F24" s="347">
        <v>662.21799999999996</v>
      </c>
      <c r="G24" s="345">
        <v>1173.0429999999999</v>
      </c>
      <c r="H24" s="347">
        <v>532.62300000000005</v>
      </c>
      <c r="I24" s="345">
        <v>1173.0429999999999</v>
      </c>
      <c r="J24" s="347">
        <v>1205.57</v>
      </c>
    </row>
    <row r="25" spans="1:10">
      <c r="A25" s="335"/>
      <c r="B25" s="325" t="s">
        <v>296</v>
      </c>
      <c r="C25" s="345">
        <v>4498.5129999999999</v>
      </c>
      <c r="D25" s="347">
        <v>4513.951</v>
      </c>
      <c r="E25" s="345">
        <v>4507.6270000000004</v>
      </c>
      <c r="F25" s="347">
        <v>4167.1120000000001</v>
      </c>
      <c r="G25" s="345">
        <v>13.097</v>
      </c>
      <c r="H25" s="347">
        <v>5.7640000000000002</v>
      </c>
      <c r="I25" s="345">
        <v>9019.2369999999992</v>
      </c>
      <c r="J25" s="347">
        <v>8686.8269999999993</v>
      </c>
    </row>
    <row r="26" spans="1:10">
      <c r="A26" s="335"/>
      <c r="B26" s="325" t="s">
        <v>297</v>
      </c>
      <c r="C26" s="345">
        <v>0</v>
      </c>
      <c r="D26" s="347">
        <v>0</v>
      </c>
      <c r="E26" s="345">
        <v>10.254</v>
      </c>
      <c r="F26" s="347">
        <v>11.708</v>
      </c>
      <c r="G26" s="345">
        <v>0</v>
      </c>
      <c r="H26" s="347">
        <v>0</v>
      </c>
      <c r="I26" s="345">
        <v>10.254</v>
      </c>
      <c r="J26" s="347">
        <v>11.708</v>
      </c>
    </row>
    <row r="27" spans="1:10">
      <c r="A27" s="335"/>
      <c r="B27" s="325" t="s">
        <v>298</v>
      </c>
      <c r="C27" s="345">
        <v>30.795999999999999</v>
      </c>
      <c r="D27" s="347">
        <v>25.896999999999998</v>
      </c>
      <c r="E27" s="345">
        <v>1005.742</v>
      </c>
      <c r="F27" s="347">
        <v>374.88299999999998</v>
      </c>
      <c r="G27" s="345">
        <v>51.695999999999998</v>
      </c>
      <c r="H27" s="347">
        <v>32.256999999999998</v>
      </c>
      <c r="I27" s="345">
        <v>1088.2339999999999</v>
      </c>
      <c r="J27" s="347">
        <v>433.03699999999998</v>
      </c>
    </row>
    <row r="29" spans="1:10">
      <c r="A29" s="334" t="s">
        <v>348</v>
      </c>
      <c r="B29" s="324"/>
      <c r="C29" s="349">
        <v>6882.7759999999998</v>
      </c>
      <c r="D29" s="350">
        <v>7419.3559999999998</v>
      </c>
      <c r="E29" s="349">
        <v>21123.463</v>
      </c>
      <c r="F29" s="350">
        <v>19240.366000000002</v>
      </c>
      <c r="G29" s="349">
        <v>1770.145</v>
      </c>
      <c r="H29" s="350">
        <v>736.63400000000001</v>
      </c>
      <c r="I29" s="349">
        <v>29776.383999999998</v>
      </c>
      <c r="J29" s="350">
        <v>27396.356</v>
      </c>
    </row>
    <row r="32" spans="1:10">
      <c r="C32" s="330"/>
      <c r="D32" s="330"/>
      <c r="E32" s="330"/>
      <c r="F32" s="330"/>
      <c r="G32" s="330"/>
      <c r="H32" s="330"/>
      <c r="I32" s="330"/>
      <c r="J32" s="330"/>
    </row>
    <row r="34" spans="1:10">
      <c r="A34" s="552" t="s">
        <v>178</v>
      </c>
      <c r="B34" s="553"/>
      <c r="C34" s="557" t="s">
        <v>92</v>
      </c>
      <c r="D34" s="558"/>
      <c r="E34" s="557" t="s">
        <v>53</v>
      </c>
      <c r="F34" s="558"/>
      <c r="G34" s="557" t="s">
        <v>403</v>
      </c>
      <c r="H34" s="558"/>
      <c r="I34" s="557" t="s">
        <v>20</v>
      </c>
      <c r="J34" s="558"/>
    </row>
    <row r="35" spans="1:10">
      <c r="A35" s="545" t="s">
        <v>349</v>
      </c>
      <c r="B35" s="563"/>
      <c r="C35" s="341" t="str">
        <f t="shared" ref="C35:J35" si="1">C4</f>
        <v>12/31/2019</v>
      </c>
      <c r="D35" s="342" t="str">
        <f t="shared" si="1"/>
        <v>12/31/2018</v>
      </c>
      <c r="E35" s="341" t="str">
        <f t="shared" si="1"/>
        <v>12/31/2019</v>
      </c>
      <c r="F35" s="342" t="str">
        <f t="shared" si="1"/>
        <v>12/31/2018</v>
      </c>
      <c r="G35" s="341" t="str">
        <f t="shared" si="1"/>
        <v>12/31/2019</v>
      </c>
      <c r="H35" s="342" t="str">
        <f t="shared" si="1"/>
        <v>12/31/2018</v>
      </c>
      <c r="I35" s="341" t="str">
        <f t="shared" si="1"/>
        <v>12/31/2019</v>
      </c>
      <c r="J35" s="342" t="str">
        <f t="shared" si="1"/>
        <v>12/31/2018</v>
      </c>
    </row>
    <row r="36" spans="1:10">
      <c r="A36" s="564"/>
      <c r="B36" s="565"/>
      <c r="C36" s="343" t="s">
        <v>449</v>
      </c>
      <c r="D36" s="344" t="s">
        <v>449</v>
      </c>
      <c r="E36" s="343" t="s">
        <v>449</v>
      </c>
      <c r="F36" s="344" t="s">
        <v>449</v>
      </c>
      <c r="G36" s="343" t="s">
        <v>449</v>
      </c>
      <c r="H36" s="344" t="s">
        <v>449</v>
      </c>
      <c r="I36" s="343" t="s">
        <v>449</v>
      </c>
      <c r="J36" s="344" t="s">
        <v>449</v>
      </c>
    </row>
    <row r="37" spans="1:10" s="451" customFormat="1">
      <c r="A37" s="334" t="s">
        <v>350</v>
      </c>
      <c r="B37" s="480"/>
      <c r="C37" s="349">
        <v>1222.704</v>
      </c>
      <c r="D37" s="352">
        <v>1682.4380000000001</v>
      </c>
      <c r="E37" s="349">
        <v>5027.0590000000002</v>
      </c>
      <c r="F37" s="352">
        <v>5064.6360000000004</v>
      </c>
      <c r="G37" s="349">
        <v>486.16899999999998</v>
      </c>
      <c r="H37" s="352">
        <v>2903.6819999999998</v>
      </c>
      <c r="I37" s="349">
        <v>6735.9319999999998</v>
      </c>
      <c r="J37" s="352">
        <v>9650.7559999999994</v>
      </c>
    </row>
    <row r="38" spans="1:10">
      <c r="A38" s="335"/>
      <c r="B38" s="325" t="s">
        <v>299</v>
      </c>
      <c r="C38" s="345">
        <v>240.86500000000001</v>
      </c>
      <c r="D38" s="347">
        <v>557.28800000000001</v>
      </c>
      <c r="E38" s="345">
        <v>886.221</v>
      </c>
      <c r="F38" s="347">
        <v>701.88300000000004</v>
      </c>
      <c r="G38" s="345">
        <v>362.96499999999997</v>
      </c>
      <c r="H38" s="347">
        <v>388.928</v>
      </c>
      <c r="I38" s="345">
        <v>1490.0509999999999</v>
      </c>
      <c r="J38" s="347">
        <v>1648.0989999999999</v>
      </c>
    </row>
    <row r="39" spans="1:10">
      <c r="A39" s="335"/>
      <c r="B39" s="325" t="s">
        <v>300</v>
      </c>
      <c r="C39" s="345">
        <v>580.45000000000005</v>
      </c>
      <c r="D39" s="347">
        <v>748.149</v>
      </c>
      <c r="E39" s="345">
        <v>3102.5590000000002</v>
      </c>
      <c r="F39" s="347">
        <v>3175.386</v>
      </c>
      <c r="G39" s="345">
        <v>237.036</v>
      </c>
      <c r="H39" s="347">
        <v>192.71199999999999</v>
      </c>
      <c r="I39" s="345">
        <v>3920.0450000000001</v>
      </c>
      <c r="J39" s="347">
        <v>4116.2470000000003</v>
      </c>
    </row>
    <row r="40" spans="1:10">
      <c r="A40" s="335"/>
      <c r="B40" s="325" t="s">
        <v>301</v>
      </c>
      <c r="C40" s="345">
        <v>122.443</v>
      </c>
      <c r="D40" s="347">
        <v>112.196</v>
      </c>
      <c r="E40" s="345">
        <v>518.06799999999998</v>
      </c>
      <c r="F40" s="347">
        <v>586.81700000000001</v>
      </c>
      <c r="G40" s="345">
        <v>-146</v>
      </c>
      <c r="H40" s="347">
        <v>2297.6550000000002</v>
      </c>
      <c r="I40" s="345">
        <v>494.51100000000002</v>
      </c>
      <c r="J40" s="347">
        <v>2996.6680000000001</v>
      </c>
    </row>
    <row r="41" spans="1:10">
      <c r="A41" s="335"/>
      <c r="B41" s="325" t="s">
        <v>302</v>
      </c>
      <c r="C41" s="345">
        <v>80.022999999999996</v>
      </c>
      <c r="D41" s="347">
        <v>74.524000000000001</v>
      </c>
      <c r="E41" s="345">
        <v>205.464</v>
      </c>
      <c r="F41" s="347">
        <v>347.17399999999998</v>
      </c>
      <c r="G41" s="345">
        <v>0.56499999999999995</v>
      </c>
      <c r="H41" s="347">
        <v>1.165</v>
      </c>
      <c r="I41" s="345">
        <v>286.05200000000002</v>
      </c>
      <c r="J41" s="347">
        <v>422.863</v>
      </c>
    </row>
    <row r="42" spans="1:10">
      <c r="A42" s="335"/>
      <c r="B42" s="325" t="s">
        <v>303</v>
      </c>
      <c r="C42" s="345">
        <v>144.41800000000001</v>
      </c>
      <c r="D42" s="347">
        <v>150.39099999999999</v>
      </c>
      <c r="E42" s="345">
        <v>70.072999999999993</v>
      </c>
      <c r="F42" s="347">
        <v>42.356999999999999</v>
      </c>
      <c r="G42" s="345">
        <v>6.2359999999999998</v>
      </c>
      <c r="H42" s="347">
        <v>0.17599999999999999</v>
      </c>
      <c r="I42" s="345">
        <v>220.727</v>
      </c>
      <c r="J42" s="347">
        <v>192.92400000000001</v>
      </c>
    </row>
    <row r="43" spans="1:10">
      <c r="A43" s="335"/>
      <c r="B43" s="325" t="s">
        <v>304</v>
      </c>
      <c r="C43" s="345">
        <v>0</v>
      </c>
      <c r="D43" s="347">
        <v>0</v>
      </c>
      <c r="E43" s="345">
        <v>0</v>
      </c>
      <c r="F43" s="347">
        <v>0</v>
      </c>
      <c r="G43" s="345">
        <v>0</v>
      </c>
      <c r="H43" s="347">
        <v>0</v>
      </c>
      <c r="I43" s="345">
        <v>0</v>
      </c>
      <c r="J43" s="347">
        <v>0</v>
      </c>
    </row>
    <row r="44" spans="1:10">
      <c r="A44" s="335"/>
      <c r="B44" s="325" t="s">
        <v>305</v>
      </c>
      <c r="C44" s="345">
        <v>54.505000000000003</v>
      </c>
      <c r="D44" s="347">
        <v>39.89</v>
      </c>
      <c r="E44" s="345">
        <v>240.88300000000001</v>
      </c>
      <c r="F44" s="347">
        <v>207.184</v>
      </c>
      <c r="G44" s="345">
        <v>25.367000000000001</v>
      </c>
      <c r="H44" s="347">
        <v>23.045999999999999</v>
      </c>
      <c r="I44" s="345">
        <v>320.755</v>
      </c>
      <c r="J44" s="347">
        <v>270.12</v>
      </c>
    </row>
    <row r="46" spans="1:10" ht="24">
      <c r="A46" s="335"/>
      <c r="B46" s="327" t="s">
        <v>306</v>
      </c>
      <c r="C46" s="345">
        <v>0</v>
      </c>
      <c r="D46" s="347">
        <v>0</v>
      </c>
      <c r="E46" s="345">
        <v>3.7909999999999999</v>
      </c>
      <c r="F46" s="347">
        <v>3.835</v>
      </c>
      <c r="G46" s="345">
        <v>0</v>
      </c>
      <c r="H46" s="347">
        <v>0</v>
      </c>
      <c r="I46" s="345">
        <v>3.7909999999999999</v>
      </c>
      <c r="J46" s="347">
        <v>3.835</v>
      </c>
    </row>
    <row r="48" spans="1:10" s="451" customFormat="1">
      <c r="A48" s="334" t="s">
        <v>351</v>
      </c>
      <c r="B48" s="480"/>
      <c r="C48" s="349">
        <v>1690.28</v>
      </c>
      <c r="D48" s="352">
        <v>1671.5719999999999</v>
      </c>
      <c r="E48" s="349">
        <v>8548.777</v>
      </c>
      <c r="F48" s="352">
        <v>6625.1270000000004</v>
      </c>
      <c r="G48" s="349">
        <v>555.20899999999995</v>
      </c>
      <c r="H48" s="352">
        <v>617.00099999999998</v>
      </c>
      <c r="I48" s="349">
        <v>10794.266</v>
      </c>
      <c r="J48" s="352">
        <v>8913.7000000000007</v>
      </c>
    </row>
    <row r="49" spans="1:10">
      <c r="A49" s="335"/>
      <c r="B49" s="325" t="s">
        <v>299</v>
      </c>
      <c r="C49" s="345">
        <v>1071.7809999999999</v>
      </c>
      <c r="D49" s="347">
        <v>1117.2370000000001</v>
      </c>
      <c r="E49" s="345">
        <v>3222.3110000000001</v>
      </c>
      <c r="F49" s="347">
        <v>2903.6179999999999</v>
      </c>
      <c r="G49" s="345">
        <v>596.36599999999999</v>
      </c>
      <c r="H49" s="347">
        <v>601.01300000000003</v>
      </c>
      <c r="I49" s="345">
        <v>4890.4579999999996</v>
      </c>
      <c r="J49" s="347">
        <v>4621.8680000000004</v>
      </c>
    </row>
    <row r="50" spans="1:10">
      <c r="A50" s="335"/>
      <c r="B50" s="325" t="s">
        <v>300</v>
      </c>
      <c r="C50" s="345">
        <v>4.1779999999999999</v>
      </c>
      <c r="D50" s="347">
        <v>44.893000000000001</v>
      </c>
      <c r="E50" s="345">
        <v>2320.9430000000002</v>
      </c>
      <c r="F50" s="347">
        <v>877.70299999999997</v>
      </c>
      <c r="G50" s="345">
        <v>10.875999999999999</v>
      </c>
      <c r="H50" s="347">
        <v>10.46</v>
      </c>
      <c r="I50" s="345">
        <v>2335.9969999999998</v>
      </c>
      <c r="J50" s="347">
        <v>933.05600000000004</v>
      </c>
    </row>
    <row r="51" spans="1:10">
      <c r="A51" s="335"/>
      <c r="B51" s="325" t="s">
        <v>307</v>
      </c>
      <c r="C51" s="345">
        <v>15.257999999999999</v>
      </c>
      <c r="D51" s="347">
        <v>5.2530000000000001</v>
      </c>
      <c r="E51" s="345">
        <v>34.661999999999999</v>
      </c>
      <c r="F51" s="347">
        <v>0</v>
      </c>
      <c r="G51" s="345">
        <v>-49.92</v>
      </c>
      <c r="H51" s="347">
        <v>-5.2530000000000001</v>
      </c>
      <c r="I51" s="345">
        <v>0</v>
      </c>
      <c r="J51" s="347">
        <v>0</v>
      </c>
    </row>
    <row r="52" spans="1:10">
      <c r="A52" s="335"/>
      <c r="B52" s="325" t="s">
        <v>308</v>
      </c>
      <c r="C52" s="345">
        <v>101.15900000000001</v>
      </c>
      <c r="D52" s="347">
        <v>61.377000000000002</v>
      </c>
      <c r="E52" s="345">
        <v>874.83600000000001</v>
      </c>
      <c r="F52" s="347">
        <v>1302.1890000000001</v>
      </c>
      <c r="G52" s="345">
        <v>0.33200000000000002</v>
      </c>
      <c r="H52" s="347">
        <v>0.41</v>
      </c>
      <c r="I52" s="345">
        <v>976.327</v>
      </c>
      <c r="J52" s="347">
        <v>1363.9760000000001</v>
      </c>
    </row>
    <row r="53" spans="1:10">
      <c r="A53" s="335"/>
      <c r="B53" s="325" t="s">
        <v>309</v>
      </c>
      <c r="C53" s="345">
        <v>382.09699999999998</v>
      </c>
      <c r="D53" s="347">
        <v>317.07499999999999</v>
      </c>
      <c r="E53" s="345">
        <v>267.18099999999998</v>
      </c>
      <c r="F53" s="347">
        <v>221.23699999999999</v>
      </c>
      <c r="G53" s="345">
        <v>-5.4240000000000004</v>
      </c>
      <c r="H53" s="347">
        <v>7.758</v>
      </c>
      <c r="I53" s="345">
        <v>643.85400000000004</v>
      </c>
      <c r="J53" s="347">
        <v>546.07000000000005</v>
      </c>
    </row>
    <row r="54" spans="1:10">
      <c r="A54" s="335"/>
      <c r="B54" s="325" t="s">
        <v>310</v>
      </c>
      <c r="C54" s="345">
        <v>33.72</v>
      </c>
      <c r="D54" s="347">
        <v>32.073</v>
      </c>
      <c r="E54" s="345">
        <v>1799.663</v>
      </c>
      <c r="F54" s="347">
        <v>1308.8209999999999</v>
      </c>
      <c r="G54" s="345">
        <v>2.9790000000000001</v>
      </c>
      <c r="H54" s="347">
        <v>2.613</v>
      </c>
      <c r="I54" s="345">
        <v>1836.3620000000001</v>
      </c>
      <c r="J54" s="347">
        <v>1343.5070000000001</v>
      </c>
    </row>
    <row r="55" spans="1:10">
      <c r="A55" s="335"/>
      <c r="B55" s="325" t="s">
        <v>311</v>
      </c>
      <c r="C55" s="345">
        <v>82.087000000000003</v>
      </c>
      <c r="D55" s="347">
        <v>93.664000000000001</v>
      </c>
      <c r="E55" s="345">
        <v>29.181000000000001</v>
      </c>
      <c r="F55" s="347">
        <v>11.558999999999999</v>
      </c>
      <c r="G55" s="345">
        <v>0</v>
      </c>
      <c r="H55" s="347">
        <v>0</v>
      </c>
      <c r="I55" s="345">
        <v>111.268</v>
      </c>
      <c r="J55" s="347">
        <v>105.223</v>
      </c>
    </row>
    <row r="57" spans="1:10" s="451" customFormat="1">
      <c r="A57" s="336" t="s">
        <v>352</v>
      </c>
      <c r="B57" s="469"/>
      <c r="C57" s="349">
        <v>3969.7919999999999</v>
      </c>
      <c r="D57" s="352">
        <v>4065.346</v>
      </c>
      <c r="E57" s="349">
        <v>7547.6270000000004</v>
      </c>
      <c r="F57" s="352">
        <v>7550.6030000000001</v>
      </c>
      <c r="G57" s="349">
        <v>728.76700000000005</v>
      </c>
      <c r="H57" s="352">
        <v>-2784.049</v>
      </c>
      <c r="I57" s="349">
        <v>12246.186</v>
      </c>
      <c r="J57" s="352">
        <v>8831.9</v>
      </c>
    </row>
    <row r="58" spans="1:10">
      <c r="A58" s="369" t="s">
        <v>353</v>
      </c>
      <c r="B58" s="325"/>
      <c r="C58" s="345">
        <v>3969.7919999999999</v>
      </c>
      <c r="D58" s="346">
        <v>4065.346</v>
      </c>
      <c r="E58" s="345">
        <v>7547.6270000000004</v>
      </c>
      <c r="F58" s="346">
        <v>7550.6030000000001</v>
      </c>
      <c r="G58" s="345">
        <v>728.76700000000005</v>
      </c>
      <c r="H58" s="346">
        <v>-2784.049</v>
      </c>
      <c r="I58" s="345">
        <v>9966.2870000000003</v>
      </c>
      <c r="J58" s="346">
        <v>6724.0079999999998</v>
      </c>
    </row>
    <row r="59" spans="1:10">
      <c r="A59" s="335"/>
      <c r="B59" s="325" t="s">
        <v>312</v>
      </c>
      <c r="C59" s="345">
        <v>1968.0250000000001</v>
      </c>
      <c r="D59" s="347">
        <v>1501.4690000000001</v>
      </c>
      <c r="E59" s="345">
        <v>3558.5650000000001</v>
      </c>
      <c r="F59" s="347">
        <v>3599.1970000000001</v>
      </c>
      <c r="G59" s="345">
        <v>4257.2849999999999</v>
      </c>
      <c r="H59" s="347">
        <v>1662.538</v>
      </c>
      <c r="I59" s="345">
        <v>9783.875</v>
      </c>
      <c r="J59" s="347">
        <v>6763.2039999999997</v>
      </c>
    </row>
    <row r="60" spans="1:10">
      <c r="A60" s="335"/>
      <c r="B60" s="325" t="s">
        <v>313</v>
      </c>
      <c r="C60" s="345">
        <v>1190.915</v>
      </c>
      <c r="D60" s="347">
        <v>1384.4780000000001</v>
      </c>
      <c r="E60" s="345">
        <v>318.23899999999998</v>
      </c>
      <c r="F60" s="347">
        <v>-507.27300000000002</v>
      </c>
      <c r="G60" s="345">
        <v>3965.2570000000001</v>
      </c>
      <c r="H60" s="347">
        <v>3964.482</v>
      </c>
      <c r="I60" s="345">
        <v>5474.4110000000001</v>
      </c>
      <c r="J60" s="347">
        <v>4841.6869999999999</v>
      </c>
    </row>
    <row r="61" spans="1:10">
      <c r="A61" s="335"/>
      <c r="B61" s="325" t="s">
        <v>314</v>
      </c>
      <c r="C61" s="345">
        <v>38.887999999999998</v>
      </c>
      <c r="D61" s="347">
        <v>39.201999999999998</v>
      </c>
      <c r="E61" s="345">
        <v>58.011000000000003</v>
      </c>
      <c r="F61" s="347">
        <v>58.677</v>
      </c>
      <c r="G61" s="345">
        <v>-96.899000000000001</v>
      </c>
      <c r="H61" s="347">
        <v>-97.879000000000005</v>
      </c>
      <c r="I61" s="345">
        <v>0</v>
      </c>
      <c r="J61" s="347">
        <v>0</v>
      </c>
    </row>
    <row r="62" spans="1:10">
      <c r="A62" s="335"/>
      <c r="B62" s="325" t="s">
        <v>315</v>
      </c>
      <c r="C62" s="345">
        <v>0</v>
      </c>
      <c r="D62" s="347">
        <v>0</v>
      </c>
      <c r="E62" s="345">
        <v>0</v>
      </c>
      <c r="F62" s="347">
        <v>-12.704000000000001</v>
      </c>
      <c r="G62" s="345">
        <v>0</v>
      </c>
      <c r="H62" s="347">
        <v>12.704000000000001</v>
      </c>
      <c r="I62" s="345">
        <v>0</v>
      </c>
      <c r="J62" s="347">
        <v>0</v>
      </c>
    </row>
    <row r="63" spans="1:10">
      <c r="A63" s="335"/>
      <c r="B63" s="325" t="s">
        <v>316</v>
      </c>
      <c r="C63" s="345">
        <v>0</v>
      </c>
      <c r="D63" s="347">
        <v>0</v>
      </c>
      <c r="E63" s="345">
        <v>0</v>
      </c>
      <c r="F63" s="347">
        <v>0</v>
      </c>
      <c r="G63" s="345">
        <v>0</v>
      </c>
      <c r="H63" s="347">
        <v>0</v>
      </c>
      <c r="I63" s="345">
        <v>0</v>
      </c>
      <c r="J63" s="347">
        <v>0</v>
      </c>
    </row>
    <row r="64" spans="1:10">
      <c r="A64" s="335"/>
      <c r="B64" s="325" t="s">
        <v>317</v>
      </c>
      <c r="C64" s="345">
        <v>771.96400000000006</v>
      </c>
      <c r="D64" s="347">
        <v>1140.1969999999999</v>
      </c>
      <c r="E64" s="345">
        <v>3612.8119999999999</v>
      </c>
      <c r="F64" s="347">
        <v>4412.7060000000001</v>
      </c>
      <c r="G64" s="345">
        <v>-7396.8760000000002</v>
      </c>
      <c r="H64" s="347">
        <v>-8325.8940000000002</v>
      </c>
      <c r="I64" s="345">
        <v>-5291.9989999999998</v>
      </c>
      <c r="J64" s="351">
        <v>-4880.8829999999998</v>
      </c>
    </row>
    <row r="66" spans="1:10">
      <c r="A66" s="334" t="s">
        <v>354</v>
      </c>
      <c r="B66" s="325"/>
      <c r="C66" s="345">
        <v>0</v>
      </c>
      <c r="D66" s="347">
        <v>0</v>
      </c>
      <c r="E66" s="345">
        <v>0</v>
      </c>
      <c r="F66" s="347">
        <v>0</v>
      </c>
      <c r="G66" s="345">
        <v>0</v>
      </c>
      <c r="H66" s="347">
        <v>0</v>
      </c>
      <c r="I66" s="345">
        <v>2279.8989999999999</v>
      </c>
      <c r="J66" s="347">
        <v>2107.8919999999998</v>
      </c>
    </row>
    <row r="68" spans="1:10">
      <c r="A68" s="336" t="s">
        <v>355</v>
      </c>
      <c r="B68" s="324"/>
      <c r="C68" s="349">
        <v>6882.7759999999998</v>
      </c>
      <c r="D68" s="352">
        <v>7419.3559999999998</v>
      </c>
      <c r="E68" s="349">
        <v>21123.463</v>
      </c>
      <c r="F68" s="352">
        <v>19240.366000000002</v>
      </c>
      <c r="G68" s="349">
        <v>1770.145</v>
      </c>
      <c r="H68" s="352">
        <v>736.63400000000001</v>
      </c>
      <c r="I68" s="349">
        <v>29776.383999999998</v>
      </c>
      <c r="J68" s="352">
        <v>27396.356</v>
      </c>
    </row>
    <row r="69" spans="1:10">
      <c r="C69" s="330"/>
      <c r="D69" s="330"/>
      <c r="E69" s="330"/>
      <c r="F69" s="330"/>
      <c r="G69" s="330"/>
      <c r="H69" s="330"/>
      <c r="I69" s="330"/>
      <c r="J69" s="330"/>
    </row>
    <row r="70" spans="1:10">
      <c r="C70" s="330"/>
      <c r="D70" s="330"/>
      <c r="E70" s="330"/>
      <c r="F70" s="330"/>
      <c r="G70" s="330"/>
      <c r="H70" s="330"/>
      <c r="I70" s="330"/>
      <c r="J70" s="330"/>
    </row>
    <row r="71" spans="1:10">
      <c r="C71" s="330"/>
      <c r="D71" s="330"/>
      <c r="E71" s="330"/>
      <c r="F71" s="330"/>
      <c r="G71" s="330"/>
      <c r="H71" s="330"/>
      <c r="I71" s="330"/>
      <c r="J71" s="330"/>
    </row>
    <row r="73" spans="1:10">
      <c r="A73" s="552" t="s">
        <v>178</v>
      </c>
      <c r="B73" s="553"/>
      <c r="C73" s="557" t="s">
        <v>92</v>
      </c>
      <c r="D73" s="558"/>
      <c r="E73" s="557" t="s">
        <v>53</v>
      </c>
      <c r="F73" s="558"/>
      <c r="G73" s="557" t="s">
        <v>403</v>
      </c>
      <c r="H73" s="558"/>
      <c r="I73" s="557" t="s">
        <v>20</v>
      </c>
      <c r="J73" s="558"/>
    </row>
    <row r="74" spans="1:10">
      <c r="A74" s="545" t="s">
        <v>356</v>
      </c>
      <c r="B74" s="563"/>
      <c r="C74" s="341" t="s">
        <v>426</v>
      </c>
      <c r="D74" s="342" t="s">
        <v>396</v>
      </c>
      <c r="E74" s="341" t="str">
        <f>C74</f>
        <v>12/31/2019</v>
      </c>
      <c r="F74" s="342" t="str">
        <f>D74</f>
        <v>12/31/2018</v>
      </c>
      <c r="G74" s="341" t="str">
        <f>C74</f>
        <v>12/31/2019</v>
      </c>
      <c r="H74" s="342" t="str">
        <f>D74</f>
        <v>12/31/2018</v>
      </c>
      <c r="I74" s="341" t="str">
        <f>C74</f>
        <v>12/31/2019</v>
      </c>
      <c r="J74" s="342" t="str">
        <f>D74</f>
        <v>12/31/2018</v>
      </c>
    </row>
    <row r="75" spans="1:10">
      <c r="A75" s="564"/>
      <c r="B75" s="565"/>
      <c r="C75" s="343" t="s">
        <v>449</v>
      </c>
      <c r="D75" s="344" t="s">
        <v>449</v>
      </c>
      <c r="E75" s="343" t="s">
        <v>449</v>
      </c>
      <c r="F75" s="344" t="s">
        <v>449</v>
      </c>
      <c r="G75" s="343" t="s">
        <v>449</v>
      </c>
      <c r="H75" s="344" t="s">
        <v>449</v>
      </c>
      <c r="I75" s="343" t="s">
        <v>449</v>
      </c>
      <c r="J75" s="344" t="s">
        <v>449</v>
      </c>
    </row>
    <row r="76" spans="1:10">
      <c r="A76" s="334" t="s">
        <v>357</v>
      </c>
      <c r="B76" s="324"/>
      <c r="C76" s="353">
        <v>3057.056</v>
      </c>
      <c r="D76" s="354">
        <v>3036.4180000000001</v>
      </c>
      <c r="E76" s="353">
        <v>12116.249</v>
      </c>
      <c r="F76" s="354">
        <v>10739.115</v>
      </c>
      <c r="G76" s="353">
        <v>-859.19299999999998</v>
      </c>
      <c r="H76" s="354">
        <v>-785.84299999999996</v>
      </c>
      <c r="I76" s="353">
        <v>14314.111999999999</v>
      </c>
      <c r="J76" s="354">
        <v>12989.689</v>
      </c>
    </row>
    <row r="77" spans="1:10">
      <c r="A77" s="337"/>
      <c r="B77" s="328" t="s">
        <v>118</v>
      </c>
      <c r="C77" s="349">
        <v>3007.4189999999999</v>
      </c>
      <c r="D77" s="354">
        <v>2961.895</v>
      </c>
      <c r="E77" s="349">
        <v>10905.824000000001</v>
      </c>
      <c r="F77" s="354">
        <v>9748.8950000000004</v>
      </c>
      <c r="G77" s="349">
        <v>-859.86699999999996</v>
      </c>
      <c r="H77" s="354">
        <v>-786.029</v>
      </c>
      <c r="I77" s="349">
        <v>13053.376</v>
      </c>
      <c r="J77" s="354">
        <v>11924.761</v>
      </c>
    </row>
    <row r="78" spans="1:10">
      <c r="A78" s="337"/>
      <c r="B78" s="329" t="s">
        <v>60</v>
      </c>
      <c r="C78" s="355">
        <v>2885.3690000000001</v>
      </c>
      <c r="D78" s="356">
        <v>2814.8789999999999</v>
      </c>
      <c r="E78" s="355">
        <v>9734.0169999999998</v>
      </c>
      <c r="F78" s="356">
        <v>8806.4680000000008</v>
      </c>
      <c r="G78" s="355">
        <v>-821.024</v>
      </c>
      <c r="H78" s="356">
        <v>-692.024</v>
      </c>
      <c r="I78" s="355">
        <v>11798.361999999999</v>
      </c>
      <c r="J78" s="356">
        <v>10929.323</v>
      </c>
    </row>
    <row r="79" spans="1:10">
      <c r="A79" s="337"/>
      <c r="B79" s="329" t="s">
        <v>318</v>
      </c>
      <c r="C79" s="355">
        <v>48.945999999999998</v>
      </c>
      <c r="D79" s="356">
        <v>44.81</v>
      </c>
      <c r="E79" s="355">
        <v>9.8049999999999997</v>
      </c>
      <c r="F79" s="356">
        <v>4.1580000000000004</v>
      </c>
      <c r="G79" s="355">
        <v>1E-3</v>
      </c>
      <c r="H79" s="356">
        <v>0</v>
      </c>
      <c r="I79" s="355">
        <v>58.752000000000002</v>
      </c>
      <c r="J79" s="356">
        <v>48.968000000000004</v>
      </c>
    </row>
    <row r="80" spans="1:10">
      <c r="A80" s="337"/>
      <c r="B80" s="329" t="s">
        <v>319</v>
      </c>
      <c r="C80" s="355">
        <v>73.103999999999999</v>
      </c>
      <c r="D80" s="356">
        <v>102.206</v>
      </c>
      <c r="E80" s="355">
        <v>1162.002</v>
      </c>
      <c r="F80" s="356">
        <v>938.26900000000001</v>
      </c>
      <c r="G80" s="355">
        <v>-38.844000000000001</v>
      </c>
      <c r="H80" s="356">
        <v>-94.004999999999995</v>
      </c>
      <c r="I80" s="355">
        <v>1196.2619999999999</v>
      </c>
      <c r="J80" s="356">
        <v>946.47</v>
      </c>
    </row>
    <row r="81" spans="1:10">
      <c r="A81" s="337"/>
      <c r="B81" s="328" t="s">
        <v>119</v>
      </c>
      <c r="C81" s="355">
        <v>49.637</v>
      </c>
      <c r="D81" s="356">
        <v>74.522999999999996</v>
      </c>
      <c r="E81" s="355">
        <v>1210.425</v>
      </c>
      <c r="F81" s="356">
        <v>990.22</v>
      </c>
      <c r="G81" s="355">
        <v>0.67400000000000004</v>
      </c>
      <c r="H81" s="356">
        <v>0.185</v>
      </c>
      <c r="I81" s="355">
        <v>1260.7360000000001</v>
      </c>
      <c r="J81" s="356">
        <v>1064.9280000000001</v>
      </c>
    </row>
    <row r="82" spans="1:10">
      <c r="B82" s="330"/>
      <c r="C82" s="330"/>
      <c r="D82" s="330"/>
      <c r="E82" s="330"/>
      <c r="F82" s="330"/>
      <c r="G82" s="330"/>
      <c r="H82" s="330"/>
      <c r="I82" s="330"/>
      <c r="J82" s="330"/>
    </row>
    <row r="83" spans="1:10">
      <c r="A83" s="336" t="s">
        <v>358</v>
      </c>
      <c r="B83" s="331"/>
      <c r="C83" s="353">
        <v>-1218.451</v>
      </c>
      <c r="D83" s="354">
        <v>-1280.5550000000001</v>
      </c>
      <c r="E83" s="353">
        <v>-8175.4319999999998</v>
      </c>
      <c r="F83" s="354">
        <v>-7456.6289999999999</v>
      </c>
      <c r="G83" s="353">
        <v>852.86</v>
      </c>
      <c r="H83" s="354">
        <v>788.78399999999999</v>
      </c>
      <c r="I83" s="353">
        <v>-8541.0229999999992</v>
      </c>
      <c r="J83" s="354">
        <v>-7948.4</v>
      </c>
    </row>
    <row r="84" spans="1:10">
      <c r="A84" s="337"/>
      <c r="B84" s="329" t="s">
        <v>320</v>
      </c>
      <c r="C84" s="355">
        <v>-578.37300000000005</v>
      </c>
      <c r="D84" s="356">
        <v>-757.91399999999999</v>
      </c>
      <c r="E84" s="355">
        <v>-6323.8360000000002</v>
      </c>
      <c r="F84" s="356">
        <v>-5637.9260000000004</v>
      </c>
      <c r="G84" s="355">
        <v>805.346</v>
      </c>
      <c r="H84" s="356">
        <v>741.48199999999997</v>
      </c>
      <c r="I84" s="355">
        <v>-6096.8630000000003</v>
      </c>
      <c r="J84" s="356">
        <v>-5654.3580000000002</v>
      </c>
    </row>
    <row r="85" spans="1:10">
      <c r="A85" s="337"/>
      <c r="B85" s="329" t="s">
        <v>321</v>
      </c>
      <c r="C85" s="355">
        <v>-277.11599999999999</v>
      </c>
      <c r="D85" s="356">
        <v>-226.84299999999999</v>
      </c>
      <c r="E85" s="355">
        <v>0</v>
      </c>
      <c r="F85" s="356">
        <v>0</v>
      </c>
      <c r="G85" s="355">
        <v>-1E-3</v>
      </c>
      <c r="H85" s="356">
        <v>0</v>
      </c>
      <c r="I85" s="355">
        <v>-277.11700000000002</v>
      </c>
      <c r="J85" s="356">
        <v>-226.84299999999999</v>
      </c>
    </row>
    <row r="86" spans="1:10">
      <c r="A86" s="337"/>
      <c r="B86" s="329" t="s">
        <v>123</v>
      </c>
      <c r="C86" s="355">
        <v>-260.28100000000001</v>
      </c>
      <c r="D86" s="356">
        <v>-187.11099999999999</v>
      </c>
      <c r="E86" s="355">
        <v>-903.48900000000003</v>
      </c>
      <c r="F86" s="356">
        <v>-811.84900000000005</v>
      </c>
      <c r="G86" s="355">
        <v>52.848999999999997</v>
      </c>
      <c r="H86" s="356">
        <v>54.655999999999999</v>
      </c>
      <c r="I86" s="355">
        <v>-1110.921</v>
      </c>
      <c r="J86" s="356">
        <v>-944.30399999999997</v>
      </c>
    </row>
    <row r="87" spans="1:10">
      <c r="A87" s="337"/>
      <c r="B87" s="329" t="s">
        <v>322</v>
      </c>
      <c r="C87" s="355">
        <v>-102.681</v>
      </c>
      <c r="D87" s="356">
        <v>-108.687</v>
      </c>
      <c r="E87" s="355">
        <v>-948.10699999999997</v>
      </c>
      <c r="F87" s="356">
        <v>-1006.854</v>
      </c>
      <c r="G87" s="355">
        <v>-5.3339999999999996</v>
      </c>
      <c r="H87" s="356">
        <v>-7.3540000000000001</v>
      </c>
      <c r="I87" s="355">
        <v>-1056.1220000000001</v>
      </c>
      <c r="J87" s="356">
        <v>-1122.895</v>
      </c>
    </row>
    <row r="88" spans="1:10">
      <c r="B88" s="330"/>
      <c r="C88" s="330"/>
      <c r="D88" s="330"/>
      <c r="E88" s="330"/>
      <c r="F88" s="330"/>
      <c r="G88" s="330"/>
      <c r="H88" s="330"/>
      <c r="I88" s="330"/>
      <c r="J88" s="330"/>
    </row>
    <row r="89" spans="1:10">
      <c r="A89" s="336" t="s">
        <v>359</v>
      </c>
      <c r="B89" s="331"/>
      <c r="C89" s="349">
        <v>1838.605</v>
      </c>
      <c r="D89" s="354">
        <v>1755.8630000000001</v>
      </c>
      <c r="E89" s="349">
        <v>3940.817</v>
      </c>
      <c r="F89" s="354">
        <v>3282.4859999999999</v>
      </c>
      <c r="G89" s="349">
        <v>-6.3330000000000002</v>
      </c>
      <c r="H89" s="354">
        <v>2.9409999999999998</v>
      </c>
      <c r="I89" s="349">
        <v>5773.0889999999999</v>
      </c>
      <c r="J89" s="354">
        <v>5041.2889999999998</v>
      </c>
    </row>
    <row r="90" spans="1:10">
      <c r="B90" s="330"/>
      <c r="C90" s="330"/>
      <c r="D90" s="330"/>
      <c r="E90" s="330"/>
      <c r="F90" s="330"/>
      <c r="G90" s="330"/>
      <c r="H90" s="330"/>
      <c r="I90" s="330"/>
      <c r="J90" s="330"/>
    </row>
    <row r="91" spans="1:10">
      <c r="A91" s="335"/>
      <c r="B91" s="328" t="s">
        <v>323</v>
      </c>
      <c r="C91" s="355">
        <v>10.023</v>
      </c>
      <c r="D91" s="356">
        <v>9.4670000000000005</v>
      </c>
      <c r="E91" s="355">
        <v>171.47900000000001</v>
      </c>
      <c r="F91" s="356">
        <v>168.53</v>
      </c>
      <c r="G91" s="355">
        <v>6.3E-2</v>
      </c>
      <c r="H91" s="356">
        <v>0</v>
      </c>
      <c r="I91" s="355">
        <v>181.565</v>
      </c>
      <c r="J91" s="356">
        <v>177.99700000000001</v>
      </c>
    </row>
    <row r="92" spans="1:10">
      <c r="A92" s="335"/>
      <c r="B92" s="328" t="s">
        <v>324</v>
      </c>
      <c r="C92" s="355">
        <v>-114.226</v>
      </c>
      <c r="D92" s="356">
        <v>-122.858</v>
      </c>
      <c r="E92" s="355">
        <v>-671.02499999999998</v>
      </c>
      <c r="F92" s="356">
        <v>-694.26199999999994</v>
      </c>
      <c r="G92" s="355">
        <v>-24.501999999999999</v>
      </c>
      <c r="H92" s="356">
        <v>-23.373000000000001</v>
      </c>
      <c r="I92" s="355">
        <v>-809.75300000000004</v>
      </c>
      <c r="J92" s="356">
        <v>-840.49300000000005</v>
      </c>
    </row>
    <row r="93" spans="1:10">
      <c r="A93" s="335"/>
      <c r="B93" s="328" t="s">
        <v>325</v>
      </c>
      <c r="C93" s="355">
        <v>-136.52600000000001</v>
      </c>
      <c r="D93" s="356">
        <v>-140.03100000000001</v>
      </c>
      <c r="E93" s="355">
        <v>-937.65</v>
      </c>
      <c r="F93" s="356">
        <v>-816.24699999999996</v>
      </c>
      <c r="G93" s="355">
        <v>-76.533000000000001</v>
      </c>
      <c r="H93" s="356">
        <v>-64.807000000000002</v>
      </c>
      <c r="I93" s="355">
        <v>-1150.7090000000001</v>
      </c>
      <c r="J93" s="356">
        <v>-1021.085</v>
      </c>
    </row>
    <row r="94" spans="1:10">
      <c r="B94" s="330"/>
      <c r="C94" s="330"/>
      <c r="D94" s="330"/>
      <c r="E94" s="330"/>
      <c r="F94" s="330"/>
      <c r="G94" s="330"/>
      <c r="H94" s="330"/>
      <c r="I94" s="330"/>
      <c r="J94" s="330"/>
    </row>
    <row r="95" spans="1:10">
      <c r="A95" s="336" t="s">
        <v>360</v>
      </c>
      <c r="B95" s="331"/>
      <c r="C95" s="349">
        <v>1597.876</v>
      </c>
      <c r="D95" s="354">
        <v>1502.441</v>
      </c>
      <c r="E95" s="349">
        <v>2503.6210000000001</v>
      </c>
      <c r="F95" s="354">
        <v>1940.5070000000001</v>
      </c>
      <c r="G95" s="349">
        <v>-107.30500000000001</v>
      </c>
      <c r="H95" s="354">
        <v>-85.239000000000004</v>
      </c>
      <c r="I95" s="349">
        <v>3994.192</v>
      </c>
      <c r="J95" s="354">
        <v>3357.7080000000001</v>
      </c>
    </row>
    <row r="96" spans="1:10">
      <c r="B96" s="330"/>
      <c r="C96" s="330"/>
      <c r="D96" s="330"/>
      <c r="E96" s="330"/>
      <c r="F96" s="330"/>
      <c r="G96" s="330"/>
      <c r="H96" s="330"/>
      <c r="I96" s="330"/>
      <c r="J96" s="330"/>
    </row>
    <row r="97" spans="1:10">
      <c r="A97" s="337"/>
      <c r="B97" s="328" t="s">
        <v>326</v>
      </c>
      <c r="C97" s="355">
        <v>-261.95800000000003</v>
      </c>
      <c r="D97" s="356">
        <v>-295.71899999999999</v>
      </c>
      <c r="E97" s="355">
        <v>-683.66800000000001</v>
      </c>
      <c r="F97" s="356">
        <v>-567.471</v>
      </c>
      <c r="G97" s="355">
        <v>-2.7040000000000002</v>
      </c>
      <c r="H97" s="356">
        <v>0.75</v>
      </c>
      <c r="I97" s="355">
        <v>-948.33</v>
      </c>
      <c r="J97" s="356">
        <v>-862.44</v>
      </c>
    </row>
    <row r="98" spans="1:10">
      <c r="A98" s="337"/>
      <c r="B98" s="328" t="s">
        <v>327</v>
      </c>
      <c r="C98" s="355">
        <v>-1.3069999999999999</v>
      </c>
      <c r="D98" s="356">
        <v>66.986999999999995</v>
      </c>
      <c r="E98" s="355">
        <v>3.4329999999999998</v>
      </c>
      <c r="F98" s="356">
        <v>-5.234</v>
      </c>
      <c r="G98" s="355">
        <v>0</v>
      </c>
      <c r="H98" s="356">
        <v>0</v>
      </c>
      <c r="I98" s="355">
        <v>2.1259999999999999</v>
      </c>
      <c r="J98" s="356">
        <v>61.753</v>
      </c>
    </row>
    <row r="99" spans="1:10" ht="25.5" customHeight="1">
      <c r="A99" s="337"/>
      <c r="B99" s="456" t="s">
        <v>406</v>
      </c>
      <c r="C99" s="355">
        <v>0.64500000000000002</v>
      </c>
      <c r="D99" s="356">
        <v>-4.9980000000000002</v>
      </c>
      <c r="E99" s="355">
        <v>-279.23399999999998</v>
      </c>
      <c r="F99" s="356">
        <v>-116.70399999999999</v>
      </c>
      <c r="G99" s="355">
        <v>-0.53600000000000003</v>
      </c>
      <c r="H99" s="356">
        <v>-0.79900000000000004</v>
      </c>
      <c r="I99" s="355">
        <v>-279.125</v>
      </c>
      <c r="J99" s="356">
        <v>-122.501</v>
      </c>
    </row>
    <row r="100" spans="1:10">
      <c r="B100" s="330"/>
      <c r="C100" s="330"/>
      <c r="D100" s="330"/>
      <c r="E100" s="330"/>
      <c r="F100" s="330"/>
      <c r="G100" s="330"/>
      <c r="H100" s="330"/>
      <c r="I100" s="330"/>
      <c r="J100" s="330"/>
    </row>
    <row r="101" spans="1:10">
      <c r="A101" s="336" t="s">
        <v>361</v>
      </c>
      <c r="B101" s="331"/>
      <c r="C101" s="353">
        <v>1335.2560000000001</v>
      </c>
      <c r="D101" s="354">
        <v>1268.711</v>
      </c>
      <c r="E101" s="353">
        <v>1544.152</v>
      </c>
      <c r="F101" s="354">
        <v>1251.098</v>
      </c>
      <c r="G101" s="353">
        <v>-110.545</v>
      </c>
      <c r="H101" s="354">
        <v>-85.287999999999997</v>
      </c>
      <c r="I101" s="353">
        <v>2768.8629999999998</v>
      </c>
      <c r="J101" s="354">
        <v>2434.52</v>
      </c>
    </row>
    <row r="102" spans="1:10">
      <c r="A102" s="338"/>
      <c r="B102" s="332"/>
      <c r="C102" s="332"/>
      <c r="D102" s="332"/>
      <c r="E102" s="332"/>
      <c r="F102" s="332"/>
      <c r="G102" s="332"/>
      <c r="H102" s="332"/>
      <c r="I102" s="332"/>
      <c r="J102" s="332"/>
    </row>
    <row r="103" spans="1:10">
      <c r="A103" s="336" t="s">
        <v>362</v>
      </c>
      <c r="B103" s="331"/>
      <c r="C103" s="353">
        <v>4.7880000000000003</v>
      </c>
      <c r="D103" s="354">
        <v>70.22</v>
      </c>
      <c r="E103" s="353">
        <v>-261.637</v>
      </c>
      <c r="F103" s="354">
        <v>-216.60300000000001</v>
      </c>
      <c r="G103" s="353">
        <v>-120.684</v>
      </c>
      <c r="H103" s="354">
        <v>-186.28100000000001</v>
      </c>
      <c r="I103" s="353">
        <v>-377.53300000000002</v>
      </c>
      <c r="J103" s="354">
        <v>-332.66300000000001</v>
      </c>
    </row>
    <row r="104" spans="1:10">
      <c r="A104" s="336"/>
      <c r="B104" s="331" t="s">
        <v>110</v>
      </c>
      <c r="C104" s="353">
        <v>153.66800000000001</v>
      </c>
      <c r="D104" s="354">
        <v>116.82899999999999</v>
      </c>
      <c r="E104" s="353">
        <v>285.72000000000003</v>
      </c>
      <c r="F104" s="354">
        <v>223.12100000000001</v>
      </c>
      <c r="G104" s="353">
        <v>10.273</v>
      </c>
      <c r="H104" s="354">
        <v>18.131</v>
      </c>
      <c r="I104" s="353">
        <v>449.661</v>
      </c>
      <c r="J104" s="354">
        <v>358.08100000000002</v>
      </c>
    </row>
    <row r="105" spans="1:10">
      <c r="A105" s="337"/>
      <c r="B105" s="329" t="s">
        <v>281</v>
      </c>
      <c r="C105" s="355">
        <v>99.236999999999995</v>
      </c>
      <c r="D105" s="356">
        <v>84.253</v>
      </c>
      <c r="E105" s="355">
        <v>26.372</v>
      </c>
      <c r="F105" s="356">
        <v>27.300999999999998</v>
      </c>
      <c r="G105" s="355">
        <v>19.922999999999998</v>
      </c>
      <c r="H105" s="356">
        <v>21.626000000000001</v>
      </c>
      <c r="I105" s="355">
        <v>145.53200000000001</v>
      </c>
      <c r="J105" s="356">
        <v>133.18</v>
      </c>
    </row>
    <row r="106" spans="1:10">
      <c r="A106" s="337"/>
      <c r="B106" s="329" t="s">
        <v>328</v>
      </c>
      <c r="C106" s="355">
        <v>54.430999999999997</v>
      </c>
      <c r="D106" s="356">
        <v>32.576000000000001</v>
      </c>
      <c r="E106" s="355">
        <v>259.34800000000001</v>
      </c>
      <c r="F106" s="356">
        <v>195.82</v>
      </c>
      <c r="G106" s="355">
        <v>-9.65</v>
      </c>
      <c r="H106" s="356">
        <v>-3.4950000000000001</v>
      </c>
      <c r="I106" s="355">
        <v>304.12900000000002</v>
      </c>
      <c r="J106" s="356">
        <v>224.90100000000001</v>
      </c>
    </row>
    <row r="107" spans="1:10">
      <c r="A107" s="336"/>
      <c r="B107" s="331" t="s">
        <v>132</v>
      </c>
      <c r="C107" s="353">
        <v>-178.97800000000001</v>
      </c>
      <c r="D107" s="354">
        <v>-203.18299999999999</v>
      </c>
      <c r="E107" s="353">
        <v>-745.40200000000004</v>
      </c>
      <c r="F107" s="354">
        <v>-690.46199999999999</v>
      </c>
      <c r="G107" s="353">
        <v>-164.251</v>
      </c>
      <c r="H107" s="354">
        <v>-178.114</v>
      </c>
      <c r="I107" s="353">
        <v>-1088.6310000000001</v>
      </c>
      <c r="J107" s="354">
        <v>-1071.759</v>
      </c>
    </row>
    <row r="108" spans="1:10">
      <c r="A108" s="337"/>
      <c r="B108" s="329" t="s">
        <v>329</v>
      </c>
      <c r="C108" s="355">
        <v>-12.603</v>
      </c>
      <c r="D108" s="356">
        <v>-18.221</v>
      </c>
      <c r="E108" s="355">
        <v>-92.210999999999999</v>
      </c>
      <c r="F108" s="356">
        <v>-101.105</v>
      </c>
      <c r="G108" s="355">
        <v>-29.21</v>
      </c>
      <c r="H108" s="356">
        <v>-42.866</v>
      </c>
      <c r="I108" s="355">
        <v>-134.024</v>
      </c>
      <c r="J108" s="356">
        <v>-162.19200000000001</v>
      </c>
    </row>
    <row r="109" spans="1:10">
      <c r="A109" s="337"/>
      <c r="B109" s="329" t="s">
        <v>330</v>
      </c>
      <c r="C109" s="355">
        <v>-80.638000000000005</v>
      </c>
      <c r="D109" s="356">
        <v>-98.978999999999999</v>
      </c>
      <c r="E109" s="355">
        <v>-175.49600000000001</v>
      </c>
      <c r="F109" s="356">
        <v>-135.13999999999999</v>
      </c>
      <c r="G109" s="355">
        <v>-25.225000000000001</v>
      </c>
      <c r="H109" s="356">
        <v>-78.084999999999994</v>
      </c>
      <c r="I109" s="355">
        <v>-281.35899999999998</v>
      </c>
      <c r="J109" s="356">
        <v>-312.20400000000001</v>
      </c>
    </row>
    <row r="110" spans="1:10">
      <c r="A110" s="337"/>
      <c r="B110" s="329" t="s">
        <v>155</v>
      </c>
      <c r="C110" s="355">
        <v>-85.736999999999995</v>
      </c>
      <c r="D110" s="356">
        <v>-85.983000000000004</v>
      </c>
      <c r="E110" s="355">
        <v>-477.69499999999999</v>
      </c>
      <c r="F110" s="356">
        <v>-454.21699999999998</v>
      </c>
      <c r="G110" s="355">
        <v>-109.816</v>
      </c>
      <c r="H110" s="356">
        <v>-57.162999999999997</v>
      </c>
      <c r="I110" s="355">
        <v>-673.24800000000005</v>
      </c>
      <c r="J110" s="356">
        <v>-597.36300000000006</v>
      </c>
    </row>
    <row r="111" spans="1:10">
      <c r="A111" s="337"/>
      <c r="B111" s="328" t="s">
        <v>331</v>
      </c>
      <c r="C111" s="355">
        <v>-83.759</v>
      </c>
      <c r="D111" s="356">
        <v>8.8149999999999995</v>
      </c>
      <c r="E111" s="355">
        <v>206.845</v>
      </c>
      <c r="F111" s="356">
        <v>260.137</v>
      </c>
      <c r="G111" s="355">
        <v>1.391</v>
      </c>
      <c r="H111" s="356">
        <v>1.4279999999999999</v>
      </c>
      <c r="I111" s="355">
        <v>124.477</v>
      </c>
      <c r="J111" s="356">
        <v>270.38</v>
      </c>
    </row>
    <row r="112" spans="1:10">
      <c r="A112" s="337"/>
      <c r="B112" s="328" t="s">
        <v>427</v>
      </c>
      <c r="C112" s="355">
        <v>0</v>
      </c>
      <c r="D112" s="356">
        <v>0</v>
      </c>
      <c r="E112" s="355">
        <v>0</v>
      </c>
      <c r="F112" s="356">
        <v>0</v>
      </c>
      <c r="G112" s="355">
        <v>0</v>
      </c>
      <c r="H112" s="356">
        <v>0</v>
      </c>
      <c r="I112" s="355">
        <v>0</v>
      </c>
      <c r="J112" s="356">
        <v>0</v>
      </c>
    </row>
    <row r="113" spans="1:10" s="451" customFormat="1">
      <c r="A113" s="339"/>
      <c r="B113" s="331" t="s">
        <v>332</v>
      </c>
      <c r="C113" s="353">
        <v>113.857</v>
      </c>
      <c r="D113" s="354">
        <v>147.75899999999999</v>
      </c>
      <c r="E113" s="353">
        <v>-8.8000000000000007</v>
      </c>
      <c r="F113" s="354">
        <v>-9.3989999999999991</v>
      </c>
      <c r="G113" s="353">
        <v>31.902999999999999</v>
      </c>
      <c r="H113" s="354">
        <v>-27.725999999999999</v>
      </c>
      <c r="I113" s="353">
        <v>136.96</v>
      </c>
      <c r="J113" s="354">
        <v>110.63500000000001</v>
      </c>
    </row>
    <row r="114" spans="1:10" ht="11.25" customHeight="1">
      <c r="A114" s="337"/>
      <c r="B114" s="329" t="s">
        <v>333</v>
      </c>
      <c r="C114" s="355">
        <v>325.81599999999997</v>
      </c>
      <c r="D114" s="356">
        <v>385.80500000000001</v>
      </c>
      <c r="E114" s="355">
        <v>136.81899999999999</v>
      </c>
      <c r="F114" s="356">
        <v>171.16900000000001</v>
      </c>
      <c r="G114" s="355">
        <v>127.21899999999999</v>
      </c>
      <c r="H114" s="356">
        <v>-0.84899999999999998</v>
      </c>
      <c r="I114" s="355">
        <v>589.85400000000004</v>
      </c>
      <c r="J114" s="356">
        <v>556.125</v>
      </c>
    </row>
    <row r="115" spans="1:10" ht="11.25" customHeight="1">
      <c r="A115" s="337"/>
      <c r="B115" s="329" t="s">
        <v>334</v>
      </c>
      <c r="C115" s="355">
        <v>-211.959</v>
      </c>
      <c r="D115" s="356">
        <v>-238.04599999999999</v>
      </c>
      <c r="E115" s="355">
        <v>-145.619</v>
      </c>
      <c r="F115" s="356">
        <v>-180.56800000000001</v>
      </c>
      <c r="G115" s="355">
        <v>-95.316000000000003</v>
      </c>
      <c r="H115" s="356">
        <v>-26.876000000000001</v>
      </c>
      <c r="I115" s="355">
        <v>-452.89400000000001</v>
      </c>
      <c r="J115" s="356">
        <v>-445.49</v>
      </c>
    </row>
    <row r="116" spans="1:10">
      <c r="B116" s="330"/>
      <c r="C116" s="330"/>
      <c r="D116" s="330"/>
      <c r="E116" s="330"/>
      <c r="F116" s="330"/>
      <c r="G116" s="330"/>
      <c r="H116" s="330"/>
      <c r="I116" s="330"/>
      <c r="J116" s="330"/>
    </row>
    <row r="117" spans="1:10" ht="24">
      <c r="A117" s="339"/>
      <c r="B117" s="328" t="s">
        <v>335</v>
      </c>
      <c r="C117" s="355">
        <v>0.79</v>
      </c>
      <c r="D117" s="356">
        <v>2.1709999999999998</v>
      </c>
      <c r="E117" s="355">
        <v>0.02</v>
      </c>
      <c r="F117" s="356">
        <v>-0.16</v>
      </c>
      <c r="G117" s="355">
        <v>-0.22700000000000001</v>
      </c>
      <c r="H117" s="356">
        <v>0.441</v>
      </c>
      <c r="I117" s="355">
        <v>0.58299999999999996</v>
      </c>
      <c r="J117" s="356">
        <v>2.452</v>
      </c>
    </row>
    <row r="118" spans="1:10">
      <c r="A118" s="340"/>
      <c r="B118" s="328" t="s">
        <v>336</v>
      </c>
      <c r="C118" s="353">
        <v>1.2869999999999999</v>
      </c>
      <c r="D118" s="352">
        <v>0.13500000000000001</v>
      </c>
      <c r="E118" s="353">
        <v>12.909000000000001</v>
      </c>
      <c r="F118" s="352">
        <v>0.54600000000000004</v>
      </c>
      <c r="G118" s="353">
        <v>0</v>
      </c>
      <c r="H118" s="352">
        <v>0</v>
      </c>
      <c r="I118" s="353">
        <v>14.196</v>
      </c>
      <c r="J118" s="352">
        <v>0.68100000000000005</v>
      </c>
    </row>
    <row r="119" spans="1:10">
      <c r="A119" s="336"/>
      <c r="B119" s="329" t="s">
        <v>337</v>
      </c>
      <c r="C119" s="355">
        <v>1.042</v>
      </c>
      <c r="D119" s="356">
        <v>5.0999999999999997E-2</v>
      </c>
      <c r="E119" s="355">
        <v>6.0000000000000001E-3</v>
      </c>
      <c r="F119" s="356">
        <v>0</v>
      </c>
      <c r="G119" s="355">
        <v>0</v>
      </c>
      <c r="H119" s="356">
        <v>0</v>
      </c>
      <c r="I119" s="355">
        <v>1.048</v>
      </c>
      <c r="J119" s="356">
        <v>5.0999999999999997E-2</v>
      </c>
    </row>
    <row r="120" spans="1:10">
      <c r="A120" s="336"/>
      <c r="B120" s="329" t="s">
        <v>338</v>
      </c>
      <c r="C120" s="355">
        <v>0.245</v>
      </c>
      <c r="D120" s="356">
        <v>8.4000000000000005E-2</v>
      </c>
      <c r="E120" s="355">
        <v>12.903</v>
      </c>
      <c r="F120" s="356">
        <v>0.54600000000000004</v>
      </c>
      <c r="G120" s="355">
        <v>0</v>
      </c>
      <c r="H120" s="356">
        <v>0</v>
      </c>
      <c r="I120" s="355">
        <v>13.148</v>
      </c>
      <c r="J120" s="356">
        <v>0.63</v>
      </c>
    </row>
    <row r="121" spans="1:10">
      <c r="B121" s="330"/>
      <c r="C121" s="330"/>
      <c r="D121" s="330"/>
      <c r="E121" s="330"/>
      <c r="F121" s="330"/>
      <c r="G121" s="330"/>
      <c r="H121" s="330"/>
      <c r="I121" s="330"/>
      <c r="J121" s="330"/>
    </row>
    <row r="122" spans="1:10">
      <c r="A122" s="336" t="s">
        <v>363</v>
      </c>
      <c r="B122" s="331"/>
      <c r="C122" s="353">
        <v>1342.1210000000001</v>
      </c>
      <c r="D122" s="352">
        <v>1341.2370000000001</v>
      </c>
      <c r="E122" s="353">
        <v>1295.444</v>
      </c>
      <c r="F122" s="352">
        <v>1034.8810000000001</v>
      </c>
      <c r="G122" s="353">
        <v>-231.45599999999999</v>
      </c>
      <c r="H122" s="352">
        <v>-271.12799999999999</v>
      </c>
      <c r="I122" s="353">
        <v>2406.1089999999999</v>
      </c>
      <c r="J122" s="352">
        <v>2104.9899999999998</v>
      </c>
    </row>
    <row r="123" spans="1:10">
      <c r="B123" s="330"/>
      <c r="C123" s="330"/>
      <c r="D123" s="330"/>
      <c r="E123" s="330"/>
      <c r="F123" s="330"/>
      <c r="G123" s="330"/>
      <c r="H123" s="330"/>
      <c r="I123" s="330"/>
      <c r="J123" s="330"/>
    </row>
    <row r="124" spans="1:10">
      <c r="A124" s="337"/>
      <c r="B124" s="328" t="s">
        <v>339</v>
      </c>
      <c r="C124" s="355">
        <v>-419.33800000000002</v>
      </c>
      <c r="D124" s="356">
        <v>-449.23500000000001</v>
      </c>
      <c r="E124" s="355">
        <v>160.65</v>
      </c>
      <c r="F124" s="356">
        <v>-24.007000000000001</v>
      </c>
      <c r="G124" s="355">
        <v>22.341999999999999</v>
      </c>
      <c r="H124" s="356">
        <v>35.31</v>
      </c>
      <c r="I124" s="355">
        <v>-236.346</v>
      </c>
      <c r="J124" s="356">
        <v>-437.93200000000002</v>
      </c>
    </row>
    <row r="125" spans="1:10">
      <c r="B125" s="330"/>
      <c r="C125" s="330"/>
      <c r="D125" s="330"/>
      <c r="E125" s="330"/>
      <c r="F125" s="330"/>
      <c r="G125" s="330"/>
      <c r="H125" s="330"/>
      <c r="I125" s="330"/>
      <c r="J125" s="330"/>
    </row>
    <row r="126" spans="1:10">
      <c r="A126" s="336" t="s">
        <v>364</v>
      </c>
      <c r="B126" s="331"/>
      <c r="C126" s="349">
        <v>922.78300000000002</v>
      </c>
      <c r="D126" s="354">
        <v>892.00199999999995</v>
      </c>
      <c r="E126" s="349">
        <v>1456.0940000000001</v>
      </c>
      <c r="F126" s="354">
        <v>1010.874</v>
      </c>
      <c r="G126" s="349">
        <v>-209.114</v>
      </c>
      <c r="H126" s="354">
        <v>-235.81800000000001</v>
      </c>
      <c r="I126" s="349">
        <v>2169.7629999999999</v>
      </c>
      <c r="J126" s="354">
        <v>1667.058</v>
      </c>
    </row>
    <row r="127" spans="1:10">
      <c r="A127" s="337"/>
      <c r="B127" s="328" t="s">
        <v>340</v>
      </c>
      <c r="C127" s="355">
        <v>0</v>
      </c>
      <c r="D127" s="356">
        <v>0</v>
      </c>
      <c r="E127" s="355">
        <v>0</v>
      </c>
      <c r="F127" s="356">
        <v>0</v>
      </c>
      <c r="G127" s="355">
        <v>0</v>
      </c>
      <c r="H127" s="356">
        <v>0</v>
      </c>
      <c r="I127" s="355">
        <v>0</v>
      </c>
      <c r="J127" s="356">
        <v>0</v>
      </c>
    </row>
    <row r="128" spans="1:10">
      <c r="A128" s="336" t="s">
        <v>109</v>
      </c>
      <c r="B128" s="328"/>
      <c r="C128" s="349">
        <v>922.78300000000002</v>
      </c>
      <c r="D128" s="354">
        <v>892.00199999999995</v>
      </c>
      <c r="E128" s="349">
        <v>1456.0940000000001</v>
      </c>
      <c r="F128" s="354">
        <v>1010.874</v>
      </c>
      <c r="G128" s="349">
        <v>-209.114</v>
      </c>
      <c r="H128" s="354">
        <v>-235.81800000000001</v>
      </c>
      <c r="I128" s="349">
        <v>2169.7629999999999</v>
      </c>
      <c r="J128" s="354">
        <v>1667.058</v>
      </c>
    </row>
    <row r="129" spans="1:10">
      <c r="B129" s="330"/>
      <c r="C129" s="330"/>
      <c r="D129" s="330"/>
      <c r="E129" s="330"/>
      <c r="F129" s="330"/>
      <c r="G129" s="330"/>
      <c r="H129" s="330"/>
      <c r="I129" s="330"/>
      <c r="J129" s="330"/>
    </row>
    <row r="130" spans="1:10">
      <c r="A130" s="337"/>
      <c r="B130" s="328" t="s">
        <v>341</v>
      </c>
      <c r="C130" s="349">
        <v>922.78300000000002</v>
      </c>
      <c r="D130" s="354">
        <v>892.00199999999995</v>
      </c>
      <c r="E130" s="349">
        <v>1456.0940000000001</v>
      </c>
      <c r="F130" s="354">
        <v>1010.874</v>
      </c>
      <c r="G130" s="349">
        <v>-209.114</v>
      </c>
      <c r="H130" s="354">
        <v>-235.81800000000001</v>
      </c>
      <c r="I130" s="349">
        <v>2169.7629999999999</v>
      </c>
      <c r="J130" s="354">
        <v>1667.058</v>
      </c>
    </row>
    <row r="131" spans="1:10">
      <c r="A131" s="337"/>
      <c r="B131" s="331" t="s">
        <v>69</v>
      </c>
      <c r="C131" s="349">
        <v>0</v>
      </c>
      <c r="D131" s="356">
        <v>0</v>
      </c>
      <c r="E131" s="349">
        <v>0</v>
      </c>
      <c r="F131" s="356">
        <v>0</v>
      </c>
      <c r="G131" s="349">
        <v>0</v>
      </c>
      <c r="H131" s="356">
        <v>0</v>
      </c>
      <c r="I131" s="349">
        <v>1614.085</v>
      </c>
      <c r="J131" s="354">
        <v>1201.3810000000001</v>
      </c>
    </row>
    <row r="132" spans="1:10">
      <c r="A132" s="337"/>
      <c r="B132" s="331" t="s">
        <v>70</v>
      </c>
      <c r="C132" s="353">
        <v>0</v>
      </c>
      <c r="D132" s="356">
        <v>0</v>
      </c>
      <c r="E132" s="353">
        <v>0</v>
      </c>
      <c r="F132" s="356">
        <v>0</v>
      </c>
      <c r="G132" s="353">
        <v>0</v>
      </c>
      <c r="H132" s="356">
        <v>0</v>
      </c>
      <c r="I132" s="353">
        <v>555.678</v>
      </c>
      <c r="J132" s="354">
        <v>465.67700000000002</v>
      </c>
    </row>
    <row r="135" spans="1:10">
      <c r="C135" s="357"/>
    </row>
    <row r="137" spans="1:10" ht="12.75" customHeight="1">
      <c r="A137" s="552" t="s">
        <v>178</v>
      </c>
      <c r="B137" s="553"/>
      <c r="C137" s="557" t="s">
        <v>92</v>
      </c>
      <c r="D137" s="558"/>
      <c r="E137" s="557" t="s">
        <v>53</v>
      </c>
      <c r="F137" s="558"/>
      <c r="G137" s="557" t="s">
        <v>403</v>
      </c>
      <c r="H137" s="558"/>
      <c r="I137" s="557" t="s">
        <v>20</v>
      </c>
      <c r="J137" s="558"/>
    </row>
    <row r="138" spans="1:10" ht="12.75" customHeight="1">
      <c r="A138" s="545" t="s">
        <v>365</v>
      </c>
      <c r="B138" s="546"/>
      <c r="C138" s="341" t="str">
        <f>C74</f>
        <v>12/31/2019</v>
      </c>
      <c r="D138" s="342" t="str">
        <f>D74</f>
        <v>12/31/2018</v>
      </c>
      <c r="E138" s="341" t="str">
        <f>C138</f>
        <v>12/31/2019</v>
      </c>
      <c r="F138" s="342" t="str">
        <f>D138</f>
        <v>12/31/2018</v>
      </c>
      <c r="G138" s="341" t="str">
        <f>C138</f>
        <v>12/31/2019</v>
      </c>
      <c r="H138" s="342" t="str">
        <f>D138</f>
        <v>12/31/2018</v>
      </c>
      <c r="I138" s="341" t="str">
        <f>C138</f>
        <v>12/31/2019</v>
      </c>
      <c r="J138" s="342" t="str">
        <f>D138</f>
        <v>12/31/2018</v>
      </c>
    </row>
    <row r="139" spans="1:10">
      <c r="A139" s="547"/>
      <c r="B139" s="548"/>
      <c r="C139" s="343" t="s">
        <v>449</v>
      </c>
      <c r="D139" s="344" t="s">
        <v>449</v>
      </c>
      <c r="E139" s="343" t="s">
        <v>449</v>
      </c>
      <c r="F139" s="344" t="s">
        <v>449</v>
      </c>
      <c r="G139" s="343" t="s">
        <v>449</v>
      </c>
      <c r="H139" s="344" t="s">
        <v>449</v>
      </c>
      <c r="I139" s="343" t="s">
        <v>449</v>
      </c>
      <c r="J139" s="344" t="s">
        <v>449</v>
      </c>
    </row>
    <row r="141" spans="1:10">
      <c r="A141" s="336"/>
      <c r="B141" s="333" t="s">
        <v>342</v>
      </c>
      <c r="C141" s="355">
        <v>1052.3119999999999</v>
      </c>
      <c r="D141" s="356">
        <v>1197.9179999999999</v>
      </c>
      <c r="E141" s="355">
        <v>1540.971</v>
      </c>
      <c r="F141" s="356">
        <v>771.79100000000005</v>
      </c>
      <c r="G141" s="355">
        <v>-128.042</v>
      </c>
      <c r="H141" s="356">
        <v>-125.14400000000001</v>
      </c>
      <c r="I141" s="355">
        <v>2465.241</v>
      </c>
      <c r="J141" s="356">
        <v>1844.5650000000001</v>
      </c>
    </row>
    <row r="142" spans="1:10">
      <c r="A142" s="336"/>
      <c r="B142" s="333" t="s">
        <v>343</v>
      </c>
      <c r="C142" s="355">
        <v>-84.522999999999996</v>
      </c>
      <c r="D142" s="356">
        <v>-103.167</v>
      </c>
      <c r="E142" s="355">
        <v>-1408.866</v>
      </c>
      <c r="F142" s="356">
        <v>-1022.549</v>
      </c>
      <c r="G142" s="355">
        <v>-44.137999999999998</v>
      </c>
      <c r="H142" s="356">
        <v>-1943.473</v>
      </c>
      <c r="I142" s="355">
        <v>-1537.527</v>
      </c>
      <c r="J142" s="356">
        <v>-3069.1889999999999</v>
      </c>
    </row>
    <row r="143" spans="1:10">
      <c r="A143" s="336"/>
      <c r="B143" s="333" t="s">
        <v>344</v>
      </c>
      <c r="C143" s="355">
        <v>-1039.9469999999999</v>
      </c>
      <c r="D143" s="356">
        <v>-865.53800000000001</v>
      </c>
      <c r="E143" s="355">
        <v>-64.692999999999998</v>
      </c>
      <c r="F143" s="356">
        <v>367.923</v>
      </c>
      <c r="G143" s="355">
        <v>281.73599999999999</v>
      </c>
      <c r="H143" s="356">
        <v>2364.681</v>
      </c>
      <c r="I143" s="355">
        <v>-822.904</v>
      </c>
      <c r="J143" s="356">
        <v>1867.066</v>
      </c>
    </row>
  </sheetData>
  <mergeCells count="24">
    <mergeCell ref="G3:H3"/>
    <mergeCell ref="I3:J3"/>
    <mergeCell ref="I137:J137"/>
    <mergeCell ref="A137:B137"/>
    <mergeCell ref="C34:D34"/>
    <mergeCell ref="E34:F34"/>
    <mergeCell ref="G34:H34"/>
    <mergeCell ref="I34:J34"/>
    <mergeCell ref="C73:D73"/>
    <mergeCell ref="E73:F73"/>
    <mergeCell ref="A34:B34"/>
    <mergeCell ref="A35:B36"/>
    <mergeCell ref="A3:B3"/>
    <mergeCell ref="A4:B5"/>
    <mergeCell ref="C3:D3"/>
    <mergeCell ref="E3:F3"/>
    <mergeCell ref="G73:H73"/>
    <mergeCell ref="I73:J73"/>
    <mergeCell ref="A138:B139"/>
    <mergeCell ref="A73:B73"/>
    <mergeCell ref="A74:B75"/>
    <mergeCell ref="C137:D137"/>
    <mergeCell ref="E137:F137"/>
    <mergeCell ref="G137:H137"/>
  </mergeCells>
  <pageMargins left="0.7" right="0.7" top="0.75" bottom="0.75" header="0.3" footer="0.3"/>
  <pageSetup paperSize="9" orientation="portrait" r:id="rId1"/>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147"/>
  <sheetViews>
    <sheetView zoomScale="93" zoomScaleNormal="93" workbookViewId="0"/>
  </sheetViews>
  <sheetFormatPr baseColWidth="10" defaultRowHeight="12.75"/>
  <cols>
    <col min="1" max="1" width="2.85546875" style="326" customWidth="1"/>
    <col min="2" max="2" width="69.7109375" style="326" customWidth="1"/>
    <col min="3" max="3" width="16.7109375" style="326" customWidth="1"/>
    <col min="4" max="4" width="13.42578125" style="326" bestFit="1" customWidth="1"/>
    <col min="5" max="5" width="12" style="326" bestFit="1" customWidth="1"/>
    <col min="6" max="16" width="16.7109375" style="326" customWidth="1"/>
    <col min="17" max="16384" width="11.42578125" style="323"/>
  </cols>
  <sheetData>
    <row r="2" spans="1:16" ht="18">
      <c r="A2" s="573" t="s">
        <v>178</v>
      </c>
      <c r="B2" s="574"/>
      <c r="C2" s="570" t="s">
        <v>179</v>
      </c>
      <c r="D2" s="571"/>
      <c r="E2" s="571"/>
      <c r="F2" s="571"/>
      <c r="G2" s="571"/>
      <c r="H2" s="571"/>
      <c r="I2" s="571"/>
      <c r="J2" s="571"/>
      <c r="K2" s="571"/>
      <c r="L2" s="571"/>
      <c r="M2" s="571"/>
      <c r="N2" s="571"/>
      <c r="O2" s="571"/>
      <c r="P2" s="572"/>
    </row>
    <row r="3" spans="1:16">
      <c r="A3" s="552" t="s">
        <v>93</v>
      </c>
      <c r="B3" s="553"/>
      <c r="C3" s="557" t="s">
        <v>23</v>
      </c>
      <c r="D3" s="558"/>
      <c r="E3" s="557" t="s">
        <v>10</v>
      </c>
      <c r="F3" s="558"/>
      <c r="G3" s="557" t="s">
        <v>54</v>
      </c>
      <c r="H3" s="569"/>
      <c r="I3" s="557" t="s">
        <v>14</v>
      </c>
      <c r="J3" s="569"/>
      <c r="K3" s="557" t="s">
        <v>55</v>
      </c>
      <c r="L3" s="569"/>
      <c r="M3" s="557" t="s">
        <v>374</v>
      </c>
      <c r="N3" s="569"/>
      <c r="O3" s="557" t="s">
        <v>20</v>
      </c>
      <c r="P3" s="558"/>
    </row>
    <row r="4" spans="1:16">
      <c r="A4" s="559" t="s">
        <v>345</v>
      </c>
      <c r="B4" s="566"/>
      <c r="C4" s="341" t="s">
        <v>426</v>
      </c>
      <c r="D4" s="342" t="s">
        <v>396</v>
      </c>
      <c r="E4" s="341" t="str">
        <f>C4</f>
        <v>12/31/2019</v>
      </c>
      <c r="F4" s="342" t="str">
        <f>D4</f>
        <v>12/31/2018</v>
      </c>
      <c r="G4" s="341" t="str">
        <f>C4</f>
        <v>12/31/2019</v>
      </c>
      <c r="H4" s="342" t="str">
        <f>D4</f>
        <v>12/31/2018</v>
      </c>
      <c r="I4" s="341" t="str">
        <f>C4</f>
        <v>12/31/2019</v>
      </c>
      <c r="J4" s="342" t="str">
        <f>D4</f>
        <v>12/31/2018</v>
      </c>
      <c r="K4" s="341" t="str">
        <f>C4</f>
        <v>12/31/2019</v>
      </c>
      <c r="L4" s="342" t="str">
        <f>D4</f>
        <v>12/31/2018</v>
      </c>
      <c r="M4" s="341" t="str">
        <f>E4</f>
        <v>12/31/2019</v>
      </c>
      <c r="N4" s="342" t="str">
        <f>F4</f>
        <v>12/31/2018</v>
      </c>
      <c r="O4" s="341" t="str">
        <f>E4</f>
        <v>12/31/2019</v>
      </c>
      <c r="P4" s="342" t="str">
        <f>F4</f>
        <v>12/31/2018</v>
      </c>
    </row>
    <row r="5" spans="1:16">
      <c r="A5" s="567"/>
      <c r="B5" s="568"/>
      <c r="C5" s="343" t="s">
        <v>449</v>
      </c>
      <c r="D5" s="344" t="s">
        <v>449</v>
      </c>
      <c r="E5" s="343" t="s">
        <v>449</v>
      </c>
      <c r="F5" s="344" t="s">
        <v>449</v>
      </c>
      <c r="G5" s="343" t="s">
        <v>449</v>
      </c>
      <c r="H5" s="344" t="s">
        <v>449</v>
      </c>
      <c r="I5" s="343" t="s">
        <v>449</v>
      </c>
      <c r="J5" s="344" t="s">
        <v>449</v>
      </c>
      <c r="K5" s="343" t="s">
        <v>449</v>
      </c>
      <c r="L5" s="344" t="s">
        <v>449</v>
      </c>
      <c r="M5" s="343" t="s">
        <v>449</v>
      </c>
      <c r="N5" s="344" t="s">
        <v>449</v>
      </c>
      <c r="O5" s="343" t="s">
        <v>449</v>
      </c>
      <c r="P5" s="344" t="s">
        <v>449</v>
      </c>
    </row>
    <row r="6" spans="1:16" s="451" customFormat="1">
      <c r="A6" s="336" t="s">
        <v>346</v>
      </c>
      <c r="B6" s="469"/>
      <c r="C6" s="349">
        <v>0</v>
      </c>
      <c r="D6" s="350">
        <v>0</v>
      </c>
      <c r="E6" s="349">
        <v>329.77800000000002</v>
      </c>
      <c r="F6" s="350">
        <v>334.67</v>
      </c>
      <c r="G6" s="349">
        <v>489.03</v>
      </c>
      <c r="H6" s="350">
        <v>647.18100000000004</v>
      </c>
      <c r="I6" s="349">
        <v>251.41300000000001</v>
      </c>
      <c r="J6" s="350">
        <v>339.03800000000001</v>
      </c>
      <c r="K6" s="349">
        <v>433.28100000000001</v>
      </c>
      <c r="L6" s="350">
        <v>412.11500000000001</v>
      </c>
      <c r="M6" s="349">
        <v>-102.134</v>
      </c>
      <c r="N6" s="350">
        <v>-95.885999999999996</v>
      </c>
      <c r="O6" s="349">
        <v>1401.3679999999999</v>
      </c>
      <c r="P6" s="352">
        <v>1637.1179999999999</v>
      </c>
    </row>
    <row r="7" spans="1:16">
      <c r="A7" s="335"/>
      <c r="B7" s="325" t="s">
        <v>281</v>
      </c>
      <c r="C7" s="345">
        <v>0</v>
      </c>
      <c r="D7" s="347">
        <v>0</v>
      </c>
      <c r="E7" s="345">
        <v>91.497</v>
      </c>
      <c r="F7" s="347">
        <v>155.47300000000001</v>
      </c>
      <c r="G7" s="345">
        <v>179.541</v>
      </c>
      <c r="H7" s="347">
        <v>165.99799999999999</v>
      </c>
      <c r="I7" s="345">
        <v>86.361000000000004</v>
      </c>
      <c r="J7" s="347">
        <v>197.708</v>
      </c>
      <c r="K7" s="345">
        <v>235.65899999999999</v>
      </c>
      <c r="L7" s="347">
        <v>221.98</v>
      </c>
      <c r="M7" s="345">
        <v>0</v>
      </c>
      <c r="N7" s="347">
        <v>0</v>
      </c>
      <c r="O7" s="349">
        <v>593.05799999999999</v>
      </c>
      <c r="P7" s="352">
        <v>741.15899999999999</v>
      </c>
    </row>
    <row r="8" spans="1:16">
      <c r="A8" s="335"/>
      <c r="B8" s="325" t="s">
        <v>282</v>
      </c>
      <c r="C8" s="345">
        <v>0</v>
      </c>
      <c r="D8" s="347">
        <v>0</v>
      </c>
      <c r="E8" s="345">
        <v>0</v>
      </c>
      <c r="F8" s="347">
        <v>0</v>
      </c>
      <c r="G8" s="345">
        <v>58.848999999999997</v>
      </c>
      <c r="H8" s="347">
        <v>109.137</v>
      </c>
      <c r="I8" s="345">
        <v>3.206</v>
      </c>
      <c r="J8" s="347">
        <v>24.387</v>
      </c>
      <c r="K8" s="345">
        <v>0.23200000000000001</v>
      </c>
      <c r="L8" s="347">
        <v>0</v>
      </c>
      <c r="M8" s="345">
        <v>0</v>
      </c>
      <c r="N8" s="347">
        <v>0</v>
      </c>
      <c r="O8" s="349">
        <v>62.286999999999999</v>
      </c>
      <c r="P8" s="352">
        <v>133.524</v>
      </c>
    </row>
    <row r="9" spans="1:16">
      <c r="A9" s="335"/>
      <c r="B9" s="325" t="s">
        <v>283</v>
      </c>
      <c r="C9" s="345">
        <v>0</v>
      </c>
      <c r="D9" s="347">
        <v>0</v>
      </c>
      <c r="E9" s="345">
        <v>28.263999999999999</v>
      </c>
      <c r="F9" s="347">
        <v>18.603000000000002</v>
      </c>
      <c r="G9" s="345">
        <v>30.114000000000001</v>
      </c>
      <c r="H9" s="347">
        <v>18.911000000000001</v>
      </c>
      <c r="I9" s="345">
        <v>2.8580000000000001</v>
      </c>
      <c r="J9" s="347">
        <v>2.1040000000000001</v>
      </c>
      <c r="K9" s="345">
        <v>7.67</v>
      </c>
      <c r="L9" s="347">
        <v>6.2489999999999997</v>
      </c>
      <c r="M9" s="345">
        <v>0</v>
      </c>
      <c r="N9" s="347">
        <v>0</v>
      </c>
      <c r="O9" s="349">
        <v>68.906000000000006</v>
      </c>
      <c r="P9" s="352">
        <v>45.866999999999997</v>
      </c>
    </row>
    <row r="10" spans="1:16">
      <c r="A10" s="335"/>
      <c r="B10" s="325" t="s">
        <v>284</v>
      </c>
      <c r="C10" s="345">
        <v>0</v>
      </c>
      <c r="D10" s="347">
        <v>0</v>
      </c>
      <c r="E10" s="345">
        <v>161.87200000000001</v>
      </c>
      <c r="F10" s="347">
        <v>138.19399999999999</v>
      </c>
      <c r="G10" s="345">
        <v>113.029</v>
      </c>
      <c r="H10" s="347">
        <v>225.977</v>
      </c>
      <c r="I10" s="345">
        <v>78.135999999999996</v>
      </c>
      <c r="J10" s="347">
        <v>52.981999999999999</v>
      </c>
      <c r="K10" s="345">
        <v>92.989000000000004</v>
      </c>
      <c r="L10" s="347">
        <v>88.382000000000005</v>
      </c>
      <c r="M10" s="345">
        <v>0</v>
      </c>
      <c r="N10" s="347">
        <v>0.38500000000000001</v>
      </c>
      <c r="O10" s="349">
        <v>446.02600000000001</v>
      </c>
      <c r="P10" s="352">
        <v>505.92</v>
      </c>
    </row>
    <row r="11" spans="1:16">
      <c r="A11" s="335"/>
      <c r="B11" s="325" t="s">
        <v>285</v>
      </c>
      <c r="C11" s="345">
        <v>0</v>
      </c>
      <c r="D11" s="347">
        <v>0</v>
      </c>
      <c r="E11" s="345">
        <v>16.138999999999999</v>
      </c>
      <c r="F11" s="347">
        <v>17.731000000000002</v>
      </c>
      <c r="G11" s="345">
        <v>96.37</v>
      </c>
      <c r="H11" s="347">
        <v>114.53100000000001</v>
      </c>
      <c r="I11" s="345">
        <v>55.820999999999998</v>
      </c>
      <c r="J11" s="347">
        <v>41.667999999999999</v>
      </c>
      <c r="K11" s="345">
        <v>63.765000000000001</v>
      </c>
      <c r="L11" s="347">
        <v>63.564</v>
      </c>
      <c r="M11" s="345">
        <v>-102.134</v>
      </c>
      <c r="N11" s="347">
        <v>-96.271000000000001</v>
      </c>
      <c r="O11" s="349">
        <v>129.96100000000001</v>
      </c>
      <c r="P11" s="352">
        <v>141.22300000000001</v>
      </c>
    </row>
    <row r="12" spans="1:16">
      <c r="A12" s="335"/>
      <c r="B12" s="325" t="s">
        <v>286</v>
      </c>
      <c r="C12" s="345">
        <v>0</v>
      </c>
      <c r="D12" s="347">
        <v>0</v>
      </c>
      <c r="E12" s="345">
        <v>13.944000000000001</v>
      </c>
      <c r="F12" s="347">
        <v>4.5090000000000003</v>
      </c>
      <c r="G12" s="345">
        <v>0.39100000000000001</v>
      </c>
      <c r="H12" s="347">
        <v>0.40500000000000003</v>
      </c>
      <c r="I12" s="345">
        <v>25.030999999999999</v>
      </c>
      <c r="J12" s="347">
        <v>20.184999999999999</v>
      </c>
      <c r="K12" s="345">
        <v>29.158999999999999</v>
      </c>
      <c r="L12" s="347">
        <v>30.623999999999999</v>
      </c>
      <c r="M12" s="345">
        <v>0</v>
      </c>
      <c r="N12" s="347">
        <v>0</v>
      </c>
      <c r="O12" s="349">
        <v>68.525000000000006</v>
      </c>
      <c r="P12" s="352">
        <v>55.722999999999999</v>
      </c>
    </row>
    <row r="13" spans="1:16">
      <c r="A13" s="335"/>
      <c r="B13" s="325" t="s">
        <v>287</v>
      </c>
      <c r="C13" s="345">
        <v>0</v>
      </c>
      <c r="D13" s="347">
        <v>0</v>
      </c>
      <c r="E13" s="345">
        <v>18.062000000000001</v>
      </c>
      <c r="F13" s="347">
        <v>0.16</v>
      </c>
      <c r="G13" s="345">
        <v>10.736000000000001</v>
      </c>
      <c r="H13" s="347">
        <v>12.222</v>
      </c>
      <c r="I13" s="345">
        <v>0</v>
      </c>
      <c r="J13" s="347">
        <v>4.0000000000000001E-3</v>
      </c>
      <c r="K13" s="345">
        <v>3.8069999999999999</v>
      </c>
      <c r="L13" s="347">
        <v>1.3160000000000001</v>
      </c>
      <c r="M13" s="345">
        <v>0</v>
      </c>
      <c r="N13" s="347">
        <v>0</v>
      </c>
      <c r="O13" s="349">
        <v>32.604999999999997</v>
      </c>
      <c r="P13" s="352">
        <v>13.702</v>
      </c>
    </row>
    <row r="15" spans="1:16">
      <c r="A15" s="335"/>
      <c r="B15" s="327" t="s">
        <v>288</v>
      </c>
      <c r="C15" s="345">
        <v>0</v>
      </c>
      <c r="D15" s="347">
        <v>0</v>
      </c>
      <c r="E15" s="345">
        <v>0</v>
      </c>
      <c r="F15" s="347">
        <v>0</v>
      </c>
      <c r="G15" s="345">
        <v>0</v>
      </c>
      <c r="H15" s="347">
        <v>0</v>
      </c>
      <c r="I15" s="345">
        <v>0</v>
      </c>
      <c r="J15" s="347">
        <v>0</v>
      </c>
      <c r="K15" s="345">
        <v>0</v>
      </c>
      <c r="L15" s="347">
        <v>0</v>
      </c>
      <c r="M15" s="345">
        <v>0</v>
      </c>
      <c r="N15" s="347">
        <v>0</v>
      </c>
      <c r="O15" s="349">
        <v>0</v>
      </c>
      <c r="P15" s="352">
        <v>0</v>
      </c>
    </row>
    <row r="17" spans="1:16" s="451" customFormat="1">
      <c r="A17" s="336" t="s">
        <v>347</v>
      </c>
      <c r="B17" s="469"/>
      <c r="C17" s="349">
        <v>0</v>
      </c>
      <c r="D17" s="350">
        <v>0</v>
      </c>
      <c r="E17" s="349">
        <v>838.45899999999995</v>
      </c>
      <c r="F17" s="350">
        <v>1188.893</v>
      </c>
      <c r="G17" s="349">
        <v>791.63900000000001</v>
      </c>
      <c r="H17" s="350">
        <v>833.154</v>
      </c>
      <c r="I17" s="349">
        <v>2524.0740000000001</v>
      </c>
      <c r="J17" s="350">
        <v>2515.4630000000002</v>
      </c>
      <c r="K17" s="349">
        <v>1328.046</v>
      </c>
      <c r="L17" s="350">
        <v>1245.7049999999999</v>
      </c>
      <c r="M17" s="349">
        <v>-0.81</v>
      </c>
      <c r="N17" s="350">
        <v>-0.97699999999999998</v>
      </c>
      <c r="O17" s="349">
        <v>5481.4080000000004</v>
      </c>
      <c r="P17" s="352">
        <v>5782.2380000000003</v>
      </c>
    </row>
    <row r="18" spans="1:16">
      <c r="A18" s="335"/>
      <c r="B18" s="325" t="s">
        <v>289</v>
      </c>
      <c r="C18" s="345">
        <v>0</v>
      </c>
      <c r="D18" s="347">
        <v>0</v>
      </c>
      <c r="E18" s="345">
        <v>3.2</v>
      </c>
      <c r="F18" s="347">
        <v>0</v>
      </c>
      <c r="G18" s="345">
        <v>342.59899999999999</v>
      </c>
      <c r="H18" s="347">
        <v>366.01</v>
      </c>
      <c r="I18" s="345">
        <v>0.16900000000000001</v>
      </c>
      <c r="J18" s="347">
        <v>0.59199999999999997</v>
      </c>
      <c r="K18" s="345">
        <v>0</v>
      </c>
      <c r="L18" s="347">
        <v>0</v>
      </c>
      <c r="M18" s="345">
        <v>0</v>
      </c>
      <c r="N18" s="347">
        <v>0</v>
      </c>
      <c r="O18" s="349">
        <v>345.96800000000002</v>
      </c>
      <c r="P18" s="352">
        <v>366.60199999999998</v>
      </c>
    </row>
    <row r="19" spans="1:16">
      <c r="A19" s="335"/>
      <c r="B19" s="325" t="s">
        <v>290</v>
      </c>
      <c r="C19" s="345">
        <v>0</v>
      </c>
      <c r="D19" s="347">
        <v>0</v>
      </c>
      <c r="E19" s="345">
        <v>3.2650000000000001</v>
      </c>
      <c r="F19" s="347">
        <v>0.76900000000000002</v>
      </c>
      <c r="G19" s="345">
        <v>37.866</v>
      </c>
      <c r="H19" s="347">
        <v>16.759</v>
      </c>
      <c r="I19" s="345">
        <v>9.7970000000000006</v>
      </c>
      <c r="J19" s="347">
        <v>4.0529999999999999</v>
      </c>
      <c r="K19" s="345">
        <v>16.760000000000002</v>
      </c>
      <c r="L19" s="347">
        <v>0</v>
      </c>
      <c r="M19" s="345">
        <v>0</v>
      </c>
      <c r="N19" s="347">
        <v>-2.9000000000000001E-2</v>
      </c>
      <c r="O19" s="349">
        <v>67.688000000000002</v>
      </c>
      <c r="P19" s="352">
        <v>21.552</v>
      </c>
    </row>
    <row r="20" spans="1:16">
      <c r="A20" s="335"/>
      <c r="B20" s="325" t="s">
        <v>291</v>
      </c>
      <c r="C20" s="345">
        <v>0</v>
      </c>
      <c r="D20" s="347">
        <v>0</v>
      </c>
      <c r="E20" s="345">
        <v>308.084</v>
      </c>
      <c r="F20" s="347">
        <v>404.82100000000003</v>
      </c>
      <c r="G20" s="345">
        <v>2.5000000000000001E-2</v>
      </c>
      <c r="H20" s="347">
        <v>2.5999999999999999E-2</v>
      </c>
      <c r="I20" s="345">
        <v>3.7490000000000001</v>
      </c>
      <c r="J20" s="347">
        <v>3.52</v>
      </c>
      <c r="K20" s="345">
        <v>0</v>
      </c>
      <c r="L20" s="347">
        <v>0</v>
      </c>
      <c r="M20" s="345">
        <v>0</v>
      </c>
      <c r="N20" s="347">
        <v>0</v>
      </c>
      <c r="O20" s="349">
        <v>311.858</v>
      </c>
      <c r="P20" s="352">
        <v>408.36700000000002</v>
      </c>
    </row>
    <row r="21" spans="1:16">
      <c r="A21" s="335"/>
      <c r="B21" s="325" t="s">
        <v>292</v>
      </c>
      <c r="C21" s="345">
        <v>0</v>
      </c>
      <c r="D21" s="347">
        <v>0</v>
      </c>
      <c r="E21" s="345">
        <v>34.661999999999999</v>
      </c>
      <c r="F21" s="347">
        <v>0</v>
      </c>
      <c r="G21" s="345">
        <v>1.758</v>
      </c>
      <c r="H21" s="347">
        <v>2.5209999999999999</v>
      </c>
      <c r="I21" s="345">
        <v>0</v>
      </c>
      <c r="J21" s="347">
        <v>0</v>
      </c>
      <c r="K21" s="345">
        <v>18.391999999999999</v>
      </c>
      <c r="L21" s="347">
        <v>2.0910000000000002</v>
      </c>
      <c r="M21" s="345">
        <v>-0.81</v>
      </c>
      <c r="N21" s="347">
        <v>-0.94799999999999995</v>
      </c>
      <c r="O21" s="349">
        <v>54.002000000000002</v>
      </c>
      <c r="P21" s="352">
        <v>3.6640000000000001</v>
      </c>
    </row>
    <row r="22" spans="1:16">
      <c r="A22" s="335"/>
      <c r="B22" s="325" t="s">
        <v>293</v>
      </c>
      <c r="C22" s="345">
        <v>0</v>
      </c>
      <c r="D22" s="347">
        <v>0</v>
      </c>
      <c r="E22" s="345">
        <v>0.57199999999999995</v>
      </c>
      <c r="F22" s="347">
        <v>277.02199999999999</v>
      </c>
      <c r="G22" s="345">
        <v>45.122999999999998</v>
      </c>
      <c r="H22" s="347">
        <v>46.834000000000003</v>
      </c>
      <c r="I22" s="345">
        <v>2.5790000000000002</v>
      </c>
      <c r="J22" s="347">
        <v>0</v>
      </c>
      <c r="K22" s="345">
        <v>56.600999999999999</v>
      </c>
      <c r="L22" s="347">
        <v>55.543999999999997</v>
      </c>
      <c r="M22" s="345">
        <v>0</v>
      </c>
      <c r="N22" s="347">
        <v>0</v>
      </c>
      <c r="O22" s="349">
        <v>104.875</v>
      </c>
      <c r="P22" s="352">
        <v>379.4</v>
      </c>
    </row>
    <row r="23" spans="1:16">
      <c r="A23" s="335"/>
      <c r="B23" s="325" t="s">
        <v>294</v>
      </c>
      <c r="C23" s="345">
        <v>0</v>
      </c>
      <c r="D23" s="347">
        <v>0</v>
      </c>
      <c r="E23" s="345">
        <v>0.154</v>
      </c>
      <c r="F23" s="347">
        <v>0.26300000000000001</v>
      </c>
      <c r="G23" s="345">
        <v>8.6549999999999994</v>
      </c>
      <c r="H23" s="347">
        <v>5.484</v>
      </c>
      <c r="I23" s="345">
        <v>32.433</v>
      </c>
      <c r="J23" s="347">
        <v>24.57</v>
      </c>
      <c r="K23" s="345">
        <v>26.466000000000001</v>
      </c>
      <c r="L23" s="347">
        <v>21.759</v>
      </c>
      <c r="M23" s="345">
        <v>0</v>
      </c>
      <c r="N23" s="347">
        <v>0</v>
      </c>
      <c r="O23" s="349">
        <v>67.707999999999998</v>
      </c>
      <c r="P23" s="352">
        <v>52.076000000000001</v>
      </c>
    </row>
    <row r="24" spans="1:16">
      <c r="A24" s="335"/>
      <c r="B24" s="325" t="s">
        <v>295</v>
      </c>
      <c r="C24" s="345">
        <v>0</v>
      </c>
      <c r="D24" s="347">
        <v>0</v>
      </c>
      <c r="E24" s="345">
        <v>0</v>
      </c>
      <c r="F24" s="347">
        <v>4.827</v>
      </c>
      <c r="G24" s="345">
        <v>0</v>
      </c>
      <c r="H24" s="347">
        <v>0</v>
      </c>
      <c r="I24" s="345">
        <v>0</v>
      </c>
      <c r="J24" s="347">
        <v>5.9020000000000001</v>
      </c>
      <c r="K24" s="345">
        <v>0</v>
      </c>
      <c r="L24" s="347">
        <v>0</v>
      </c>
      <c r="M24" s="345">
        <v>0</v>
      </c>
      <c r="N24" s="347">
        <v>0</v>
      </c>
      <c r="O24" s="349">
        <v>0</v>
      </c>
      <c r="P24" s="352">
        <v>10.728999999999999</v>
      </c>
    </row>
    <row r="25" spans="1:16">
      <c r="A25" s="335"/>
      <c r="B25" s="325" t="s">
        <v>296</v>
      </c>
      <c r="C25" s="345">
        <v>0</v>
      </c>
      <c r="D25" s="347">
        <v>0</v>
      </c>
      <c r="E25" s="345">
        <v>462.75900000000001</v>
      </c>
      <c r="F25" s="347">
        <v>501.18099999999998</v>
      </c>
      <c r="G25" s="345">
        <v>350.58</v>
      </c>
      <c r="H25" s="347">
        <v>369.63400000000001</v>
      </c>
      <c r="I25" s="345">
        <v>2475.3470000000002</v>
      </c>
      <c r="J25" s="347">
        <v>2476.8249999999998</v>
      </c>
      <c r="K25" s="345">
        <v>1209.827</v>
      </c>
      <c r="L25" s="347">
        <v>1166.3109999999999</v>
      </c>
      <c r="M25" s="345">
        <v>0</v>
      </c>
      <c r="N25" s="347">
        <v>0</v>
      </c>
      <c r="O25" s="349">
        <v>4498.5129999999999</v>
      </c>
      <c r="P25" s="352">
        <v>4513.951</v>
      </c>
    </row>
    <row r="26" spans="1:16">
      <c r="A26" s="335"/>
      <c r="B26" s="325" t="s">
        <v>297</v>
      </c>
      <c r="C26" s="345">
        <v>0</v>
      </c>
      <c r="D26" s="347">
        <v>0</v>
      </c>
      <c r="E26" s="345">
        <v>0</v>
      </c>
      <c r="F26" s="347">
        <v>0</v>
      </c>
      <c r="G26" s="345">
        <v>0</v>
      </c>
      <c r="H26" s="347">
        <v>0</v>
      </c>
      <c r="I26" s="345">
        <v>0</v>
      </c>
      <c r="J26" s="347">
        <v>0</v>
      </c>
      <c r="K26" s="345">
        <v>0</v>
      </c>
      <c r="L26" s="347">
        <v>0</v>
      </c>
      <c r="M26" s="345">
        <v>0</v>
      </c>
      <c r="N26" s="347">
        <v>0</v>
      </c>
      <c r="O26" s="349">
        <v>0</v>
      </c>
      <c r="P26" s="352">
        <v>0</v>
      </c>
    </row>
    <row r="27" spans="1:16">
      <c r="A27" s="335"/>
      <c r="B27" s="325" t="s">
        <v>298</v>
      </c>
      <c r="C27" s="345">
        <v>0</v>
      </c>
      <c r="D27" s="347">
        <v>0</v>
      </c>
      <c r="E27" s="345">
        <v>25.763000000000002</v>
      </c>
      <c r="F27" s="347">
        <v>0.01</v>
      </c>
      <c r="G27" s="345">
        <v>5.0330000000000004</v>
      </c>
      <c r="H27" s="347">
        <v>25.885999999999999</v>
      </c>
      <c r="I27" s="345">
        <v>0</v>
      </c>
      <c r="J27" s="347">
        <v>1E-3</v>
      </c>
      <c r="K27" s="345">
        <v>0</v>
      </c>
      <c r="L27" s="347">
        <v>0</v>
      </c>
      <c r="M27" s="345">
        <v>0</v>
      </c>
      <c r="N27" s="347">
        <v>0</v>
      </c>
      <c r="O27" s="349">
        <v>30.795999999999999</v>
      </c>
      <c r="P27" s="352">
        <v>25.896999999999998</v>
      </c>
    </row>
    <row r="29" spans="1:16">
      <c r="A29" s="334" t="s">
        <v>348</v>
      </c>
      <c r="B29" s="324"/>
      <c r="C29" s="349">
        <v>0</v>
      </c>
      <c r="D29" s="359">
        <v>0</v>
      </c>
      <c r="E29" s="349">
        <v>1168.2370000000001</v>
      </c>
      <c r="F29" s="359">
        <v>1523.5630000000001</v>
      </c>
      <c r="G29" s="349">
        <v>1280.6690000000001</v>
      </c>
      <c r="H29" s="359">
        <v>1480.335</v>
      </c>
      <c r="I29" s="349">
        <v>2775.4870000000001</v>
      </c>
      <c r="J29" s="359">
        <v>2854.5010000000002</v>
      </c>
      <c r="K29" s="349">
        <v>1761.327</v>
      </c>
      <c r="L29" s="359">
        <v>1657.82</v>
      </c>
      <c r="M29" s="349">
        <v>-102.944</v>
      </c>
      <c r="N29" s="359">
        <v>-96.863</v>
      </c>
      <c r="O29" s="349">
        <v>6882.7759999999998</v>
      </c>
      <c r="P29" s="359">
        <v>7419.3559999999998</v>
      </c>
    </row>
    <row r="30" spans="1:16">
      <c r="C30" s="330"/>
      <c r="D30" s="330"/>
      <c r="E30" s="330"/>
      <c r="F30" s="330"/>
      <c r="G30" s="330"/>
      <c r="H30" s="330"/>
      <c r="I30" s="330"/>
      <c r="J30" s="330"/>
      <c r="K30" s="330"/>
      <c r="L30" s="330"/>
      <c r="M30" s="330"/>
      <c r="N30" s="330"/>
      <c r="O30" s="330"/>
      <c r="P30" s="330"/>
    </row>
    <row r="31" spans="1:16">
      <c r="C31" s="330"/>
      <c r="D31" s="330"/>
      <c r="E31" s="330"/>
      <c r="F31" s="330"/>
      <c r="G31" s="330"/>
      <c r="H31" s="330"/>
      <c r="I31" s="330"/>
      <c r="J31" s="330"/>
      <c r="K31" s="330"/>
      <c r="L31" s="330"/>
      <c r="M31" s="330"/>
      <c r="N31" s="330"/>
      <c r="O31" s="330"/>
      <c r="P31" s="330"/>
    </row>
    <row r="32" spans="1:16">
      <c r="C32" s="330"/>
      <c r="D32" s="330"/>
      <c r="E32" s="330"/>
      <c r="F32" s="330"/>
      <c r="G32" s="330"/>
      <c r="H32" s="330"/>
      <c r="I32" s="330"/>
      <c r="J32" s="330"/>
      <c r="K32" s="330"/>
      <c r="L32" s="330"/>
      <c r="M32" s="330"/>
      <c r="N32" s="330"/>
      <c r="O32" s="330"/>
      <c r="P32" s="330"/>
    </row>
    <row r="33" spans="1:16" ht="18">
      <c r="A33" s="573" t="s">
        <v>178</v>
      </c>
      <c r="B33" s="574"/>
      <c r="C33" s="570" t="s">
        <v>179</v>
      </c>
      <c r="D33" s="571"/>
      <c r="E33" s="571"/>
      <c r="F33" s="571"/>
      <c r="G33" s="571"/>
      <c r="H33" s="571"/>
      <c r="I33" s="571"/>
      <c r="J33" s="571"/>
      <c r="K33" s="571"/>
      <c r="L33" s="571"/>
      <c r="M33" s="571"/>
      <c r="N33" s="571"/>
      <c r="O33" s="571"/>
      <c r="P33" s="572"/>
    </row>
    <row r="34" spans="1:16">
      <c r="A34" s="552" t="s">
        <v>93</v>
      </c>
      <c r="B34" s="553"/>
      <c r="C34" s="557" t="s">
        <v>23</v>
      </c>
      <c r="D34" s="558"/>
      <c r="E34" s="557" t="s">
        <v>10</v>
      </c>
      <c r="F34" s="558"/>
      <c r="G34" s="557" t="s">
        <v>54</v>
      </c>
      <c r="H34" s="569"/>
      <c r="I34" s="557" t="s">
        <v>14</v>
      </c>
      <c r="J34" s="569"/>
      <c r="K34" s="557" t="s">
        <v>55</v>
      </c>
      <c r="L34" s="569"/>
      <c r="M34" s="557" t="s">
        <v>374</v>
      </c>
      <c r="N34" s="569"/>
      <c r="O34" s="557" t="s">
        <v>20</v>
      </c>
      <c r="P34" s="558"/>
    </row>
    <row r="35" spans="1:16">
      <c r="A35" s="545" t="s">
        <v>349</v>
      </c>
      <c r="B35" s="549"/>
      <c r="C35" s="341" t="str">
        <f>C4</f>
        <v>12/31/2019</v>
      </c>
      <c r="D35" s="342" t="str">
        <f>D4</f>
        <v>12/31/2018</v>
      </c>
      <c r="E35" s="341" t="str">
        <f>C35</f>
        <v>12/31/2019</v>
      </c>
      <c r="F35" s="342" t="str">
        <f>D35</f>
        <v>12/31/2018</v>
      </c>
      <c r="G35" s="341" t="str">
        <f>C35</f>
        <v>12/31/2019</v>
      </c>
      <c r="H35" s="342" t="str">
        <f>D35</f>
        <v>12/31/2018</v>
      </c>
      <c r="I35" s="341" t="str">
        <f>C35</f>
        <v>12/31/2019</v>
      </c>
      <c r="J35" s="342" t="str">
        <f>D35</f>
        <v>12/31/2018</v>
      </c>
      <c r="K35" s="341" t="str">
        <f>C35</f>
        <v>12/31/2019</v>
      </c>
      <c r="L35" s="342" t="str">
        <f>D35</f>
        <v>12/31/2018</v>
      </c>
      <c r="M35" s="341" t="str">
        <f>E35</f>
        <v>12/31/2019</v>
      </c>
      <c r="N35" s="342" t="str">
        <f>F35</f>
        <v>12/31/2018</v>
      </c>
      <c r="O35" s="341" t="str">
        <f>E35</f>
        <v>12/31/2019</v>
      </c>
      <c r="P35" s="342" t="str">
        <f>F35</f>
        <v>12/31/2018</v>
      </c>
    </row>
    <row r="36" spans="1:16">
      <c r="A36" s="550"/>
      <c r="B36" s="551"/>
      <c r="C36" s="343" t="s">
        <v>449</v>
      </c>
      <c r="D36" s="344" t="s">
        <v>449</v>
      </c>
      <c r="E36" s="343" t="s">
        <v>449</v>
      </c>
      <c r="F36" s="344" t="s">
        <v>449</v>
      </c>
      <c r="G36" s="343" t="s">
        <v>449</v>
      </c>
      <c r="H36" s="344" t="s">
        <v>449</v>
      </c>
      <c r="I36" s="343" t="s">
        <v>449</v>
      </c>
      <c r="J36" s="344" t="s">
        <v>449</v>
      </c>
      <c r="K36" s="343" t="s">
        <v>449</v>
      </c>
      <c r="L36" s="344" t="s">
        <v>449</v>
      </c>
      <c r="M36" s="343" t="s">
        <v>449</v>
      </c>
      <c r="N36" s="344" t="s">
        <v>449</v>
      </c>
      <c r="O36" s="343" t="s">
        <v>449</v>
      </c>
      <c r="P36" s="344" t="s">
        <v>449</v>
      </c>
    </row>
    <row r="37" spans="1:16">
      <c r="A37" s="336" t="s">
        <v>350</v>
      </c>
      <c r="B37" s="325"/>
      <c r="C37" s="345">
        <v>0</v>
      </c>
      <c r="D37" s="360">
        <v>0</v>
      </c>
      <c r="E37" s="345">
        <v>338.95</v>
      </c>
      <c r="F37" s="360">
        <v>385.28300000000002</v>
      </c>
      <c r="G37" s="345">
        <v>344.84500000000003</v>
      </c>
      <c r="H37" s="360">
        <v>642.00300000000004</v>
      </c>
      <c r="I37" s="345">
        <v>387.80500000000001</v>
      </c>
      <c r="J37" s="360">
        <v>511.09699999999998</v>
      </c>
      <c r="K37" s="345">
        <v>241.74700000000001</v>
      </c>
      <c r="L37" s="360">
        <v>224.273</v>
      </c>
      <c r="M37" s="345">
        <v>-90.643000000000001</v>
      </c>
      <c r="N37" s="360">
        <v>-80.218000000000004</v>
      </c>
      <c r="O37" s="349">
        <v>1222.704</v>
      </c>
      <c r="P37" s="352">
        <v>1682.4380000000001</v>
      </c>
    </row>
    <row r="38" spans="1:16">
      <c r="A38" s="335"/>
      <c r="B38" s="325" t="s">
        <v>299</v>
      </c>
      <c r="C38" s="345">
        <v>0</v>
      </c>
      <c r="D38" s="347">
        <v>0</v>
      </c>
      <c r="E38" s="345">
        <v>7.282</v>
      </c>
      <c r="F38" s="347">
        <v>14.321999999999999</v>
      </c>
      <c r="G38" s="345">
        <v>82.099000000000004</v>
      </c>
      <c r="H38" s="347">
        <v>268.90699999999998</v>
      </c>
      <c r="I38" s="345">
        <v>100.218</v>
      </c>
      <c r="J38" s="347">
        <v>234.53200000000001</v>
      </c>
      <c r="K38" s="345">
        <v>51.265999999999998</v>
      </c>
      <c r="L38" s="347">
        <v>39.527000000000001</v>
      </c>
      <c r="M38" s="345">
        <v>0</v>
      </c>
      <c r="N38" s="347">
        <v>0</v>
      </c>
      <c r="O38" s="349">
        <v>240.86500000000001</v>
      </c>
      <c r="P38" s="352">
        <v>557.28800000000001</v>
      </c>
    </row>
    <row r="39" spans="1:16">
      <c r="A39" s="335"/>
      <c r="B39" s="325" t="s">
        <v>300</v>
      </c>
      <c r="C39" s="345">
        <v>0</v>
      </c>
      <c r="D39" s="347">
        <v>0</v>
      </c>
      <c r="E39" s="345">
        <v>109.34699999999999</v>
      </c>
      <c r="F39" s="347">
        <v>168.07</v>
      </c>
      <c r="G39" s="345">
        <v>229.00899999999999</v>
      </c>
      <c r="H39" s="347">
        <v>332.05500000000001</v>
      </c>
      <c r="I39" s="345">
        <v>142.99299999999999</v>
      </c>
      <c r="J39" s="347">
        <v>157.577</v>
      </c>
      <c r="K39" s="345">
        <v>99.100999999999999</v>
      </c>
      <c r="L39" s="347">
        <v>90.355999999999995</v>
      </c>
      <c r="M39" s="345">
        <v>0</v>
      </c>
      <c r="N39" s="347">
        <v>9.0999999999999998E-2</v>
      </c>
      <c r="O39" s="349">
        <v>580.45000000000005</v>
      </c>
      <c r="P39" s="352">
        <v>748.149</v>
      </c>
    </row>
    <row r="40" spans="1:16">
      <c r="A40" s="335"/>
      <c r="B40" s="325" t="s">
        <v>301</v>
      </c>
      <c r="C40" s="345">
        <v>0</v>
      </c>
      <c r="D40" s="347">
        <v>0</v>
      </c>
      <c r="E40" s="345">
        <v>118.02800000000001</v>
      </c>
      <c r="F40" s="347">
        <v>114.209</v>
      </c>
      <c r="G40" s="345">
        <v>17.809000000000001</v>
      </c>
      <c r="H40" s="347">
        <v>15.935</v>
      </c>
      <c r="I40" s="345">
        <v>41.034999999999997</v>
      </c>
      <c r="J40" s="347">
        <v>33.85</v>
      </c>
      <c r="K40" s="345">
        <v>36.213999999999999</v>
      </c>
      <c r="L40" s="347">
        <v>28.510999999999999</v>
      </c>
      <c r="M40" s="345">
        <v>-90.643000000000001</v>
      </c>
      <c r="N40" s="347">
        <v>-80.308999999999997</v>
      </c>
      <c r="O40" s="349">
        <v>122.443</v>
      </c>
      <c r="P40" s="352">
        <v>112.196</v>
      </c>
    </row>
    <row r="41" spans="1:16">
      <c r="A41" s="335"/>
      <c r="B41" s="325" t="s">
        <v>302</v>
      </c>
      <c r="C41" s="345">
        <v>0</v>
      </c>
      <c r="D41" s="347">
        <v>0</v>
      </c>
      <c r="E41" s="345">
        <v>0</v>
      </c>
      <c r="F41" s="347">
        <v>0</v>
      </c>
      <c r="G41" s="345">
        <v>0</v>
      </c>
      <c r="H41" s="347">
        <v>0</v>
      </c>
      <c r="I41" s="345">
        <v>31.215</v>
      </c>
      <c r="J41" s="347">
        <v>25.515999999999998</v>
      </c>
      <c r="K41" s="345">
        <v>48.808</v>
      </c>
      <c r="L41" s="347">
        <v>49.008000000000003</v>
      </c>
      <c r="M41" s="345">
        <v>0</v>
      </c>
      <c r="N41" s="347">
        <v>0</v>
      </c>
      <c r="O41" s="349">
        <v>80.022999999999996</v>
      </c>
      <c r="P41" s="352">
        <v>74.524000000000001</v>
      </c>
    </row>
    <row r="42" spans="1:16">
      <c r="A42" s="335"/>
      <c r="B42" s="325" t="s">
        <v>303</v>
      </c>
      <c r="C42" s="345">
        <v>0</v>
      </c>
      <c r="D42" s="347">
        <v>0</v>
      </c>
      <c r="E42" s="345">
        <v>73.629000000000005</v>
      </c>
      <c r="F42" s="347">
        <v>74.813999999999993</v>
      </c>
      <c r="G42" s="345">
        <v>6.0759999999999996</v>
      </c>
      <c r="H42" s="347">
        <v>14.941000000000001</v>
      </c>
      <c r="I42" s="345">
        <v>63.076000000000001</v>
      </c>
      <c r="J42" s="347">
        <v>52.34</v>
      </c>
      <c r="K42" s="345">
        <v>1.637</v>
      </c>
      <c r="L42" s="347">
        <v>8.2959999999999994</v>
      </c>
      <c r="M42" s="345">
        <v>0</v>
      </c>
      <c r="N42" s="347">
        <v>0</v>
      </c>
      <c r="O42" s="349">
        <v>144.41800000000001</v>
      </c>
      <c r="P42" s="352">
        <v>150.39099999999999</v>
      </c>
    </row>
    <row r="43" spans="1:16">
      <c r="A43" s="335"/>
      <c r="B43" s="325" t="s">
        <v>304</v>
      </c>
      <c r="C43" s="345">
        <v>0</v>
      </c>
      <c r="D43" s="347">
        <v>0</v>
      </c>
      <c r="E43" s="345">
        <v>0</v>
      </c>
      <c r="F43" s="347">
        <v>0</v>
      </c>
      <c r="G43" s="345">
        <v>0</v>
      </c>
      <c r="H43" s="347">
        <v>0</v>
      </c>
      <c r="I43" s="345">
        <v>0</v>
      </c>
      <c r="J43" s="347">
        <v>0</v>
      </c>
      <c r="K43" s="345">
        <v>0</v>
      </c>
      <c r="L43" s="347">
        <v>0</v>
      </c>
      <c r="M43" s="345">
        <v>0</v>
      </c>
      <c r="N43" s="347">
        <v>0</v>
      </c>
      <c r="O43" s="349">
        <v>0</v>
      </c>
      <c r="P43" s="352">
        <v>0</v>
      </c>
    </row>
    <row r="44" spans="1:16">
      <c r="A44" s="335"/>
      <c r="B44" s="325" t="s">
        <v>305</v>
      </c>
      <c r="C44" s="345">
        <v>0</v>
      </c>
      <c r="D44" s="347">
        <v>0</v>
      </c>
      <c r="E44" s="345">
        <v>30.664000000000001</v>
      </c>
      <c r="F44" s="347">
        <v>13.868</v>
      </c>
      <c r="G44" s="345">
        <v>9.8520000000000003</v>
      </c>
      <c r="H44" s="347">
        <v>10.164999999999999</v>
      </c>
      <c r="I44" s="345">
        <v>9.2680000000000007</v>
      </c>
      <c r="J44" s="347">
        <v>7.282</v>
      </c>
      <c r="K44" s="345">
        <v>4.7210000000000001</v>
      </c>
      <c r="L44" s="347">
        <v>8.5749999999999993</v>
      </c>
      <c r="M44" s="345">
        <v>0</v>
      </c>
      <c r="N44" s="347">
        <v>0</v>
      </c>
      <c r="O44" s="349">
        <v>54.505000000000003</v>
      </c>
      <c r="P44" s="352">
        <v>39.89</v>
      </c>
    </row>
    <row r="46" spans="1:16" ht="24">
      <c r="A46" s="335"/>
      <c r="B46" s="327" t="s">
        <v>306</v>
      </c>
      <c r="C46" s="345">
        <v>0</v>
      </c>
      <c r="D46" s="347">
        <v>0</v>
      </c>
      <c r="E46" s="345">
        <v>0</v>
      </c>
      <c r="F46" s="346">
        <v>0</v>
      </c>
      <c r="G46" s="345">
        <v>0</v>
      </c>
      <c r="H46" s="346">
        <v>0</v>
      </c>
      <c r="I46" s="345">
        <v>0</v>
      </c>
      <c r="J46" s="346">
        <v>0</v>
      </c>
      <c r="K46" s="345">
        <v>0</v>
      </c>
      <c r="L46" s="346">
        <v>0</v>
      </c>
      <c r="M46" s="345">
        <v>0</v>
      </c>
      <c r="N46" s="347">
        <v>0</v>
      </c>
      <c r="O46" s="349">
        <v>0</v>
      </c>
      <c r="P46" s="352">
        <v>0</v>
      </c>
    </row>
    <row r="48" spans="1:16">
      <c r="A48" s="336" t="s">
        <v>351</v>
      </c>
      <c r="B48" s="325"/>
      <c r="C48" s="345">
        <v>0</v>
      </c>
      <c r="D48" s="348">
        <v>0</v>
      </c>
      <c r="E48" s="345">
        <v>221.136</v>
      </c>
      <c r="F48" s="360">
        <v>245.33199999999999</v>
      </c>
      <c r="G48" s="345">
        <v>205.761</v>
      </c>
      <c r="H48" s="360">
        <v>82.460999999999999</v>
      </c>
      <c r="I48" s="345">
        <v>943.88099999999997</v>
      </c>
      <c r="J48" s="360">
        <v>1032.1010000000001</v>
      </c>
      <c r="K48" s="345">
        <v>331.803</v>
      </c>
      <c r="L48" s="360">
        <v>328.32299999999998</v>
      </c>
      <c r="M48" s="345">
        <v>-12.301</v>
      </c>
      <c r="N48" s="360">
        <v>-16.645</v>
      </c>
      <c r="O48" s="349">
        <v>1690.28</v>
      </c>
      <c r="P48" s="352">
        <v>1671.5719999999999</v>
      </c>
    </row>
    <row r="49" spans="1:35">
      <c r="A49" s="335"/>
      <c r="B49" s="325" t="s">
        <v>299</v>
      </c>
      <c r="C49" s="345">
        <v>0</v>
      </c>
      <c r="D49" s="347">
        <v>0</v>
      </c>
      <c r="E49" s="345">
        <v>40.65</v>
      </c>
      <c r="F49" s="347">
        <v>40.228999999999999</v>
      </c>
      <c r="G49" s="345">
        <v>176.714</v>
      </c>
      <c r="H49" s="347">
        <v>60.398000000000003</v>
      </c>
      <c r="I49" s="345">
        <v>818.53300000000002</v>
      </c>
      <c r="J49" s="347">
        <v>936.77599999999995</v>
      </c>
      <c r="K49" s="345">
        <v>35.884</v>
      </c>
      <c r="L49" s="347">
        <v>79.834000000000003</v>
      </c>
      <c r="M49" s="345">
        <v>0</v>
      </c>
      <c r="N49" s="347">
        <v>0</v>
      </c>
      <c r="O49" s="349">
        <v>1071.7809999999999</v>
      </c>
      <c r="P49" s="352">
        <v>1117.2370000000001</v>
      </c>
    </row>
    <row r="50" spans="1:35">
      <c r="A50" s="335"/>
      <c r="B50" s="325" t="s">
        <v>300</v>
      </c>
      <c r="C50" s="345">
        <v>0</v>
      </c>
      <c r="D50" s="347">
        <v>0</v>
      </c>
      <c r="E50" s="345">
        <v>3.0339999999999998</v>
      </c>
      <c r="F50" s="347">
        <v>44.393000000000001</v>
      </c>
      <c r="G50" s="345">
        <v>0.505</v>
      </c>
      <c r="H50" s="347">
        <v>0.5</v>
      </c>
      <c r="I50" s="345">
        <v>0.63900000000000001</v>
      </c>
      <c r="J50" s="347">
        <v>0</v>
      </c>
      <c r="K50" s="345">
        <v>0</v>
      </c>
      <c r="L50" s="347">
        <v>0</v>
      </c>
      <c r="M50" s="345">
        <v>0</v>
      </c>
      <c r="N50" s="347">
        <v>0</v>
      </c>
      <c r="O50" s="349">
        <v>4.1779999999999999</v>
      </c>
      <c r="P50" s="352">
        <v>44.893000000000001</v>
      </c>
    </row>
    <row r="51" spans="1:35">
      <c r="A51" s="335"/>
      <c r="B51" s="325" t="s">
        <v>307</v>
      </c>
      <c r="C51" s="345">
        <v>0</v>
      </c>
      <c r="D51" s="347">
        <v>0</v>
      </c>
      <c r="E51" s="345">
        <v>16.228000000000002</v>
      </c>
      <c r="F51" s="347">
        <v>6.23</v>
      </c>
      <c r="G51" s="345">
        <v>11.331</v>
      </c>
      <c r="H51" s="347">
        <v>15.667999999999999</v>
      </c>
      <c r="I51" s="345">
        <v>0</v>
      </c>
      <c r="J51" s="347">
        <v>0</v>
      </c>
      <c r="K51" s="345">
        <v>0</v>
      </c>
      <c r="L51" s="347">
        <v>0</v>
      </c>
      <c r="M51" s="345">
        <v>-12.301</v>
      </c>
      <c r="N51" s="347">
        <v>-16.645</v>
      </c>
      <c r="O51" s="349">
        <v>15.257999999999999</v>
      </c>
      <c r="P51" s="352">
        <v>5.2530000000000001</v>
      </c>
    </row>
    <row r="52" spans="1:35">
      <c r="A52" s="335"/>
      <c r="B52" s="325" t="s">
        <v>308</v>
      </c>
      <c r="C52" s="345">
        <v>0</v>
      </c>
      <c r="D52" s="347">
        <v>0</v>
      </c>
      <c r="E52" s="345">
        <v>0</v>
      </c>
      <c r="F52" s="347">
        <v>0</v>
      </c>
      <c r="G52" s="345">
        <v>2.0529999999999999</v>
      </c>
      <c r="H52" s="347">
        <v>3.831</v>
      </c>
      <c r="I52" s="345">
        <v>44.831000000000003</v>
      </c>
      <c r="J52" s="347">
        <v>37.411999999999999</v>
      </c>
      <c r="K52" s="345">
        <v>54.274999999999999</v>
      </c>
      <c r="L52" s="347">
        <v>20.134</v>
      </c>
      <c r="M52" s="345">
        <v>0</v>
      </c>
      <c r="N52" s="347">
        <v>0</v>
      </c>
      <c r="O52" s="349">
        <v>101.15900000000001</v>
      </c>
      <c r="P52" s="352">
        <v>61.377000000000002</v>
      </c>
    </row>
    <row r="53" spans="1:35">
      <c r="A53" s="335"/>
      <c r="B53" s="325" t="s">
        <v>309</v>
      </c>
      <c r="C53" s="345">
        <v>0</v>
      </c>
      <c r="D53" s="347">
        <v>0</v>
      </c>
      <c r="E53" s="345">
        <v>101.04300000000001</v>
      </c>
      <c r="F53" s="347">
        <v>83.004999999999995</v>
      </c>
      <c r="G53" s="345">
        <v>13.170999999999999</v>
      </c>
      <c r="H53" s="347">
        <v>0</v>
      </c>
      <c r="I53" s="345">
        <v>51.222999999999999</v>
      </c>
      <c r="J53" s="347">
        <v>30.925999999999998</v>
      </c>
      <c r="K53" s="345">
        <v>216.66</v>
      </c>
      <c r="L53" s="347">
        <v>203.14400000000001</v>
      </c>
      <c r="M53" s="345">
        <v>0</v>
      </c>
      <c r="N53" s="347">
        <v>0</v>
      </c>
      <c r="O53" s="349">
        <v>382.09699999999998</v>
      </c>
      <c r="P53" s="352">
        <v>317.07499999999999</v>
      </c>
    </row>
    <row r="54" spans="1:35">
      <c r="A54" s="335"/>
      <c r="B54" s="325" t="s">
        <v>310</v>
      </c>
      <c r="C54" s="345">
        <v>0</v>
      </c>
      <c r="D54" s="347">
        <v>0</v>
      </c>
      <c r="E54" s="345">
        <v>3.1720000000000002</v>
      </c>
      <c r="F54" s="347">
        <v>3.508</v>
      </c>
      <c r="G54" s="345">
        <v>0</v>
      </c>
      <c r="H54" s="347">
        <v>0</v>
      </c>
      <c r="I54" s="345">
        <v>28.655000000000001</v>
      </c>
      <c r="J54" s="347">
        <v>26.986999999999998</v>
      </c>
      <c r="K54" s="345">
        <v>1.893</v>
      </c>
      <c r="L54" s="347">
        <v>1.5780000000000001</v>
      </c>
      <c r="M54" s="345">
        <v>0</v>
      </c>
      <c r="N54" s="347">
        <v>0</v>
      </c>
      <c r="O54" s="349">
        <v>33.72</v>
      </c>
      <c r="P54" s="352">
        <v>32.073</v>
      </c>
    </row>
    <row r="55" spans="1:35">
      <c r="A55" s="335"/>
      <c r="B55" s="325" t="s">
        <v>311</v>
      </c>
      <c r="C55" s="345">
        <v>0</v>
      </c>
      <c r="D55" s="347">
        <v>0</v>
      </c>
      <c r="E55" s="345">
        <v>57.009</v>
      </c>
      <c r="F55" s="347">
        <v>67.966999999999999</v>
      </c>
      <c r="G55" s="345">
        <v>1.9870000000000001</v>
      </c>
      <c r="H55" s="347">
        <v>2.0640000000000001</v>
      </c>
      <c r="I55" s="345">
        <v>0</v>
      </c>
      <c r="J55" s="347">
        <v>0</v>
      </c>
      <c r="K55" s="345">
        <v>23.091000000000001</v>
      </c>
      <c r="L55" s="347">
        <v>23.632999999999999</v>
      </c>
      <c r="M55" s="345">
        <v>0</v>
      </c>
      <c r="N55" s="347">
        <v>0</v>
      </c>
      <c r="O55" s="349">
        <v>82.087000000000003</v>
      </c>
      <c r="P55" s="352">
        <v>93.664000000000001</v>
      </c>
    </row>
    <row r="56" spans="1:35">
      <c r="AI56" s="326"/>
    </row>
    <row r="57" spans="1:35">
      <c r="A57" s="336" t="s">
        <v>352</v>
      </c>
      <c r="B57" s="325"/>
      <c r="C57" s="345">
        <v>0</v>
      </c>
      <c r="D57" s="348">
        <v>0</v>
      </c>
      <c r="E57" s="345">
        <v>608.15099999999995</v>
      </c>
      <c r="F57" s="360">
        <v>892.94799999999998</v>
      </c>
      <c r="G57" s="345">
        <v>730.06299999999999</v>
      </c>
      <c r="H57" s="360">
        <v>755.87099999999998</v>
      </c>
      <c r="I57" s="345">
        <v>1443.8009999999999</v>
      </c>
      <c r="J57" s="360">
        <v>1311.3030000000001</v>
      </c>
      <c r="K57" s="345">
        <v>1187.777</v>
      </c>
      <c r="L57" s="360">
        <v>1105.2239999999999</v>
      </c>
      <c r="M57" s="345">
        <v>0</v>
      </c>
      <c r="N57" s="360">
        <v>0</v>
      </c>
      <c r="O57" s="349">
        <v>3969.7919999999999</v>
      </c>
      <c r="P57" s="352">
        <v>4065.346</v>
      </c>
    </row>
    <row r="58" spans="1:35">
      <c r="A58" s="335" t="s">
        <v>353</v>
      </c>
      <c r="B58" s="325"/>
      <c r="C58" s="345">
        <v>0</v>
      </c>
      <c r="D58" s="360">
        <v>0</v>
      </c>
      <c r="E58" s="345">
        <v>608.15099999999995</v>
      </c>
      <c r="F58" s="360">
        <v>892.94799999999998</v>
      </c>
      <c r="G58" s="345">
        <v>730.06299999999999</v>
      </c>
      <c r="H58" s="360">
        <v>755.87099999999998</v>
      </c>
      <c r="I58" s="345">
        <v>1443.8009999999999</v>
      </c>
      <c r="J58" s="360">
        <v>1311.3030000000001</v>
      </c>
      <c r="K58" s="345">
        <v>1187.777</v>
      </c>
      <c r="L58" s="360">
        <v>1105.2239999999999</v>
      </c>
      <c r="M58" s="345">
        <v>0</v>
      </c>
      <c r="N58" s="360">
        <v>0</v>
      </c>
      <c r="O58" s="349">
        <v>3969.7919999999999</v>
      </c>
      <c r="P58" s="352">
        <v>4065.346</v>
      </c>
    </row>
    <row r="59" spans="1:35">
      <c r="A59" s="335"/>
      <c r="B59" s="325" t="s">
        <v>312</v>
      </c>
      <c r="C59" s="345">
        <v>0</v>
      </c>
      <c r="D59" s="347">
        <v>0</v>
      </c>
      <c r="E59" s="345">
        <v>569.46600000000001</v>
      </c>
      <c r="F59" s="347">
        <v>111.092</v>
      </c>
      <c r="G59" s="345">
        <v>268.41500000000002</v>
      </c>
      <c r="H59" s="347">
        <v>275.31900000000002</v>
      </c>
      <c r="I59" s="345">
        <v>199.47300000000001</v>
      </c>
      <c r="J59" s="347">
        <v>201.762</v>
      </c>
      <c r="K59" s="345">
        <v>930.67100000000005</v>
      </c>
      <c r="L59" s="347">
        <v>913.29600000000005</v>
      </c>
      <c r="M59" s="345">
        <v>0</v>
      </c>
      <c r="N59" s="347">
        <v>0</v>
      </c>
      <c r="O59" s="349">
        <v>1968.0250000000001</v>
      </c>
      <c r="P59" s="352">
        <v>1501.4690000000001</v>
      </c>
    </row>
    <row r="60" spans="1:35">
      <c r="A60" s="335"/>
      <c r="B60" s="325" t="s">
        <v>313</v>
      </c>
      <c r="C60" s="345">
        <v>0</v>
      </c>
      <c r="D60" s="347">
        <v>0</v>
      </c>
      <c r="E60" s="345">
        <v>4.8840000000000003</v>
      </c>
      <c r="F60" s="347">
        <v>258.12400000000002</v>
      </c>
      <c r="G60" s="345">
        <v>335.96199999999999</v>
      </c>
      <c r="H60" s="347">
        <v>289.47000000000003</v>
      </c>
      <c r="I60" s="345">
        <v>565.62599999999998</v>
      </c>
      <c r="J60" s="347">
        <v>446.98200000000003</v>
      </c>
      <c r="K60" s="345">
        <v>284.44299999999998</v>
      </c>
      <c r="L60" s="347">
        <v>389.90199999999999</v>
      </c>
      <c r="M60" s="345">
        <v>0</v>
      </c>
      <c r="N60" s="347">
        <v>0</v>
      </c>
      <c r="O60" s="349">
        <v>1190.915</v>
      </c>
      <c r="P60" s="352">
        <v>1384.4780000000001</v>
      </c>
    </row>
    <row r="61" spans="1:35">
      <c r="A61" s="335"/>
      <c r="B61" s="325" t="s">
        <v>314</v>
      </c>
      <c r="C61" s="345">
        <v>0</v>
      </c>
      <c r="D61" s="347">
        <v>0</v>
      </c>
      <c r="E61" s="345">
        <v>0</v>
      </c>
      <c r="F61" s="347">
        <v>0</v>
      </c>
      <c r="G61" s="345">
        <v>0</v>
      </c>
      <c r="H61" s="347">
        <v>0</v>
      </c>
      <c r="I61" s="345">
        <v>34.478999999999999</v>
      </c>
      <c r="J61" s="347">
        <v>34.875</v>
      </c>
      <c r="K61" s="345">
        <v>4.4089999999999998</v>
      </c>
      <c r="L61" s="347">
        <v>4.327</v>
      </c>
      <c r="M61" s="345">
        <v>0</v>
      </c>
      <c r="N61" s="347">
        <v>0</v>
      </c>
      <c r="O61" s="349">
        <v>38.887999999999998</v>
      </c>
      <c r="P61" s="352">
        <v>39.201999999999998</v>
      </c>
    </row>
    <row r="62" spans="1:35">
      <c r="A62" s="335"/>
      <c r="B62" s="325" t="s">
        <v>315</v>
      </c>
      <c r="C62" s="345">
        <v>0</v>
      </c>
      <c r="D62" s="347">
        <v>0</v>
      </c>
      <c r="E62" s="345">
        <v>0</v>
      </c>
      <c r="F62" s="347">
        <v>0</v>
      </c>
      <c r="G62" s="345">
        <v>0</v>
      </c>
      <c r="H62" s="347">
        <v>0</v>
      </c>
      <c r="I62" s="345">
        <v>0</v>
      </c>
      <c r="J62" s="347">
        <v>0</v>
      </c>
      <c r="K62" s="345">
        <v>0</v>
      </c>
      <c r="L62" s="347">
        <v>0</v>
      </c>
      <c r="M62" s="345">
        <v>0</v>
      </c>
      <c r="N62" s="347">
        <v>0</v>
      </c>
      <c r="O62" s="349">
        <v>0</v>
      </c>
      <c r="P62" s="352">
        <v>0</v>
      </c>
    </row>
    <row r="63" spans="1:35">
      <c r="A63" s="335"/>
      <c r="B63" s="325" t="s">
        <v>316</v>
      </c>
      <c r="C63" s="345">
        <v>0</v>
      </c>
      <c r="D63" s="347">
        <v>0</v>
      </c>
      <c r="E63" s="345">
        <v>0</v>
      </c>
      <c r="F63" s="347">
        <v>0</v>
      </c>
      <c r="G63" s="345">
        <v>0</v>
      </c>
      <c r="H63" s="347">
        <v>0</v>
      </c>
      <c r="I63" s="345">
        <v>0</v>
      </c>
      <c r="J63" s="347">
        <v>0</v>
      </c>
      <c r="K63" s="345">
        <v>0</v>
      </c>
      <c r="L63" s="347">
        <v>0</v>
      </c>
      <c r="M63" s="345">
        <v>0</v>
      </c>
      <c r="N63" s="347">
        <v>0</v>
      </c>
      <c r="O63" s="349">
        <v>0</v>
      </c>
      <c r="P63" s="352">
        <v>0</v>
      </c>
    </row>
    <row r="64" spans="1:35">
      <c r="A64" s="335"/>
      <c r="B64" s="325" t="s">
        <v>317</v>
      </c>
      <c r="C64" s="345">
        <v>0</v>
      </c>
      <c r="D64" s="347">
        <v>0</v>
      </c>
      <c r="E64" s="345">
        <v>33.801000000000002</v>
      </c>
      <c r="F64" s="347">
        <v>523.73199999999997</v>
      </c>
      <c r="G64" s="345">
        <v>125.68600000000001</v>
      </c>
      <c r="H64" s="347">
        <v>191.08199999999999</v>
      </c>
      <c r="I64" s="345">
        <v>644.22299999999996</v>
      </c>
      <c r="J64" s="347">
        <v>627.68399999999997</v>
      </c>
      <c r="K64" s="345">
        <v>-31.745999999999999</v>
      </c>
      <c r="L64" s="347">
        <v>-202.30099999999999</v>
      </c>
      <c r="M64" s="345">
        <v>0</v>
      </c>
      <c r="N64" s="347">
        <v>0</v>
      </c>
      <c r="O64" s="349">
        <v>771.96400000000006</v>
      </c>
      <c r="P64" s="352">
        <v>1140.1969999999999</v>
      </c>
    </row>
    <row r="66" spans="1:16">
      <c r="A66" s="334" t="s">
        <v>354</v>
      </c>
      <c r="B66" s="325"/>
      <c r="C66" s="345">
        <v>0</v>
      </c>
      <c r="D66" s="346">
        <v>0</v>
      </c>
      <c r="E66" s="345">
        <v>0</v>
      </c>
      <c r="F66" s="346">
        <v>0</v>
      </c>
      <c r="G66" s="345">
        <v>0</v>
      </c>
      <c r="H66" s="346">
        <v>0</v>
      </c>
      <c r="I66" s="345">
        <v>0</v>
      </c>
      <c r="J66" s="346">
        <v>0</v>
      </c>
      <c r="K66" s="345">
        <v>0</v>
      </c>
      <c r="L66" s="346">
        <v>0</v>
      </c>
      <c r="M66" s="345">
        <v>0</v>
      </c>
      <c r="N66" s="346">
        <v>0</v>
      </c>
      <c r="O66" s="349">
        <v>0</v>
      </c>
      <c r="P66" s="352">
        <v>0</v>
      </c>
    </row>
    <row r="68" spans="1:16">
      <c r="A68" s="336" t="s">
        <v>355</v>
      </c>
      <c r="B68" s="324"/>
      <c r="C68" s="349">
        <v>0</v>
      </c>
      <c r="D68" s="352">
        <v>0</v>
      </c>
      <c r="E68" s="349">
        <v>1168.2370000000001</v>
      </c>
      <c r="F68" s="352">
        <v>1523.5630000000001</v>
      </c>
      <c r="G68" s="349">
        <v>1280.6690000000001</v>
      </c>
      <c r="H68" s="352">
        <v>1480.335</v>
      </c>
      <c r="I68" s="349">
        <v>2775.4870000000001</v>
      </c>
      <c r="J68" s="352">
        <v>2854.5010000000002</v>
      </c>
      <c r="K68" s="349">
        <v>1761.327</v>
      </c>
      <c r="L68" s="352">
        <v>1657.82</v>
      </c>
      <c r="M68" s="349">
        <v>-102.944</v>
      </c>
      <c r="N68" s="352">
        <v>-96.863</v>
      </c>
      <c r="O68" s="349">
        <v>6882.7759999999998</v>
      </c>
      <c r="P68" s="352">
        <v>7419.3559999999998</v>
      </c>
    </row>
    <row r="69" spans="1:16">
      <c r="C69" s="330"/>
      <c r="D69" s="330"/>
      <c r="E69" s="330"/>
      <c r="F69" s="330"/>
      <c r="G69" s="330"/>
      <c r="H69" s="330"/>
      <c r="I69" s="330"/>
      <c r="J69" s="330"/>
      <c r="K69" s="330"/>
      <c r="L69" s="330"/>
      <c r="M69" s="330"/>
      <c r="N69" s="330"/>
      <c r="O69" s="330"/>
      <c r="P69" s="330"/>
    </row>
    <row r="70" spans="1:16">
      <c r="F70" s="361"/>
      <c r="G70" s="330"/>
      <c r="H70" s="330"/>
      <c r="I70" s="330"/>
      <c r="J70" s="330"/>
      <c r="K70" s="330"/>
      <c r="L70" s="330"/>
      <c r="M70" s="330"/>
      <c r="N70" s="330"/>
      <c r="O70" s="330"/>
      <c r="P70" s="330"/>
    </row>
    <row r="71" spans="1:16" ht="18">
      <c r="C71" s="570" t="s">
        <v>179</v>
      </c>
      <c r="D71" s="571"/>
      <c r="E71" s="571"/>
      <c r="F71" s="571"/>
      <c r="G71" s="571"/>
      <c r="H71" s="571"/>
      <c r="I71" s="571"/>
      <c r="J71" s="571"/>
      <c r="K71" s="571"/>
      <c r="L71" s="571"/>
      <c r="M71" s="571"/>
      <c r="N71" s="571"/>
      <c r="O71" s="571"/>
      <c r="P71" s="572"/>
    </row>
    <row r="72" spans="1:16">
      <c r="A72" s="552" t="s">
        <v>93</v>
      </c>
      <c r="B72" s="553"/>
      <c r="C72" s="557" t="s">
        <v>23</v>
      </c>
      <c r="D72" s="558"/>
      <c r="E72" s="557" t="s">
        <v>10</v>
      </c>
      <c r="F72" s="558"/>
      <c r="G72" s="557" t="s">
        <v>54</v>
      </c>
      <c r="H72" s="558"/>
      <c r="I72" s="557" t="s">
        <v>14</v>
      </c>
      <c r="J72" s="558"/>
      <c r="K72" s="557" t="s">
        <v>55</v>
      </c>
      <c r="L72" s="558"/>
      <c r="M72" s="557" t="s">
        <v>374</v>
      </c>
      <c r="N72" s="558"/>
      <c r="O72" s="557" t="s">
        <v>20</v>
      </c>
      <c r="P72" s="558"/>
    </row>
    <row r="73" spans="1:16">
      <c r="A73" s="545" t="s">
        <v>356</v>
      </c>
      <c r="B73" s="549"/>
      <c r="C73" s="341" t="s">
        <v>426</v>
      </c>
      <c r="D73" s="342" t="s">
        <v>396</v>
      </c>
      <c r="E73" s="341" t="str">
        <f>C73</f>
        <v>12/31/2019</v>
      </c>
      <c r="F73" s="342" t="str">
        <f>D73</f>
        <v>12/31/2018</v>
      </c>
      <c r="G73" s="341" t="str">
        <f>C73</f>
        <v>12/31/2019</v>
      </c>
      <c r="H73" s="342" t="str">
        <f>D73</f>
        <v>12/31/2018</v>
      </c>
      <c r="I73" s="341" t="str">
        <f>C73</f>
        <v>12/31/2019</v>
      </c>
      <c r="J73" s="342" t="str">
        <f>D73</f>
        <v>12/31/2018</v>
      </c>
      <c r="K73" s="341" t="str">
        <f>C73</f>
        <v>12/31/2019</v>
      </c>
      <c r="L73" s="342" t="str">
        <f>D73</f>
        <v>12/31/2018</v>
      </c>
      <c r="M73" s="341" t="str">
        <f>C73</f>
        <v>12/31/2019</v>
      </c>
      <c r="N73" s="342" t="str">
        <f>D73</f>
        <v>12/31/2018</v>
      </c>
      <c r="O73" s="341" t="str">
        <f>C73</f>
        <v>12/31/2019</v>
      </c>
      <c r="P73" s="342" t="str">
        <f>D73</f>
        <v>12/31/2018</v>
      </c>
    </row>
    <row r="74" spans="1:16">
      <c r="A74" s="550"/>
      <c r="B74" s="551"/>
      <c r="C74" s="343" t="s">
        <v>449</v>
      </c>
      <c r="D74" s="344" t="s">
        <v>449</v>
      </c>
      <c r="E74" s="343" t="s">
        <v>449</v>
      </c>
      <c r="F74" s="344" t="s">
        <v>449</v>
      </c>
      <c r="G74" s="343" t="s">
        <v>449</v>
      </c>
      <c r="H74" s="344" t="s">
        <v>449</v>
      </c>
      <c r="I74" s="343" t="s">
        <v>449</v>
      </c>
      <c r="J74" s="344" t="s">
        <v>449</v>
      </c>
      <c r="K74" s="343" t="s">
        <v>449</v>
      </c>
      <c r="L74" s="344" t="s">
        <v>449</v>
      </c>
      <c r="M74" s="343" t="s">
        <v>449</v>
      </c>
      <c r="N74" s="344" t="s">
        <v>449</v>
      </c>
      <c r="O74" s="343" t="s">
        <v>449</v>
      </c>
      <c r="P74" s="344" t="s">
        <v>449</v>
      </c>
    </row>
    <row r="75" spans="1:16">
      <c r="A75" s="336" t="s">
        <v>357</v>
      </c>
      <c r="B75" s="362"/>
      <c r="C75" s="363">
        <v>0</v>
      </c>
      <c r="D75" s="364">
        <v>0</v>
      </c>
      <c r="E75" s="353">
        <v>436.37599999999998</v>
      </c>
      <c r="F75" s="354">
        <v>327.613</v>
      </c>
      <c r="G75" s="353">
        <v>777.50099999999998</v>
      </c>
      <c r="H75" s="354">
        <v>853.59500000000003</v>
      </c>
      <c r="I75" s="353">
        <v>1246.9880000000001</v>
      </c>
      <c r="J75" s="354">
        <v>1259.471</v>
      </c>
      <c r="K75" s="353">
        <v>596.24</v>
      </c>
      <c r="L75" s="354">
        <v>595.98299999999995</v>
      </c>
      <c r="M75" s="353">
        <v>-4.9000000000000002E-2</v>
      </c>
      <c r="N75" s="354">
        <v>-0.24399999999999999</v>
      </c>
      <c r="O75" s="353">
        <v>3057.056</v>
      </c>
      <c r="P75" s="354">
        <v>3036.4180000000001</v>
      </c>
    </row>
    <row r="76" spans="1:16">
      <c r="A76" s="337"/>
      <c r="B76" s="327" t="s">
        <v>118</v>
      </c>
      <c r="C76" s="363">
        <v>0</v>
      </c>
      <c r="D76" s="364">
        <v>0</v>
      </c>
      <c r="E76" s="353">
        <v>415.05500000000001</v>
      </c>
      <c r="F76" s="354">
        <v>314.68900000000002</v>
      </c>
      <c r="G76" s="353">
        <v>761.53399999999999</v>
      </c>
      <c r="H76" s="354">
        <v>841.72199999999998</v>
      </c>
      <c r="I76" s="353">
        <v>1240.405</v>
      </c>
      <c r="J76" s="354">
        <v>1242.5060000000001</v>
      </c>
      <c r="K76" s="353">
        <v>590.42499999999995</v>
      </c>
      <c r="L76" s="354">
        <v>562.97799999999995</v>
      </c>
      <c r="M76" s="353">
        <v>0</v>
      </c>
      <c r="N76" s="354">
        <v>0</v>
      </c>
      <c r="O76" s="353">
        <v>3007.4189999999999</v>
      </c>
      <c r="P76" s="354">
        <v>2961.895</v>
      </c>
    </row>
    <row r="77" spans="1:16">
      <c r="A77" s="337"/>
      <c r="B77" s="333" t="s">
        <v>366</v>
      </c>
      <c r="C77" s="355">
        <v>0</v>
      </c>
      <c r="D77" s="356">
        <v>0</v>
      </c>
      <c r="E77" s="355">
        <v>413.34300000000002</v>
      </c>
      <c r="F77" s="356">
        <v>313.50200000000001</v>
      </c>
      <c r="G77" s="355">
        <v>691.904</v>
      </c>
      <c r="H77" s="356">
        <v>759.65300000000002</v>
      </c>
      <c r="I77" s="355">
        <v>1213.7539999999999</v>
      </c>
      <c r="J77" s="356">
        <v>1220.2660000000001</v>
      </c>
      <c r="K77" s="355">
        <v>566.36800000000005</v>
      </c>
      <c r="L77" s="356">
        <v>521.45799999999997</v>
      </c>
      <c r="M77" s="355">
        <v>0</v>
      </c>
      <c r="N77" s="356">
        <v>0</v>
      </c>
      <c r="O77" s="355">
        <v>2885.3690000000001</v>
      </c>
      <c r="P77" s="356">
        <v>2814.8789999999999</v>
      </c>
    </row>
    <row r="78" spans="1:16">
      <c r="A78" s="337"/>
      <c r="B78" s="333" t="s">
        <v>367</v>
      </c>
      <c r="C78" s="355">
        <v>0</v>
      </c>
      <c r="D78" s="356">
        <v>0</v>
      </c>
      <c r="E78" s="355">
        <v>0</v>
      </c>
      <c r="F78" s="356">
        <v>2.1000000000000001E-2</v>
      </c>
      <c r="G78" s="355">
        <v>0</v>
      </c>
      <c r="H78" s="356">
        <v>0</v>
      </c>
      <c r="I78" s="355">
        <v>26.478999999999999</v>
      </c>
      <c r="J78" s="356">
        <v>22.094999999999999</v>
      </c>
      <c r="K78" s="355">
        <v>22.466999999999999</v>
      </c>
      <c r="L78" s="356">
        <v>22.693999999999999</v>
      </c>
      <c r="M78" s="355">
        <v>0</v>
      </c>
      <c r="N78" s="356">
        <v>0</v>
      </c>
      <c r="O78" s="355">
        <v>48.945999999999998</v>
      </c>
      <c r="P78" s="356">
        <v>44.81</v>
      </c>
    </row>
    <row r="79" spans="1:16">
      <c r="A79" s="337"/>
      <c r="B79" s="333" t="s">
        <v>368</v>
      </c>
      <c r="C79" s="355">
        <v>0</v>
      </c>
      <c r="D79" s="356">
        <v>0</v>
      </c>
      <c r="E79" s="355">
        <v>1.712</v>
      </c>
      <c r="F79" s="356">
        <v>1.1659999999999999</v>
      </c>
      <c r="G79" s="355">
        <v>69.63</v>
      </c>
      <c r="H79" s="356">
        <v>82.069000000000003</v>
      </c>
      <c r="I79" s="355">
        <v>0.17199999999999999</v>
      </c>
      <c r="J79" s="356">
        <v>0.14499999999999999</v>
      </c>
      <c r="K79" s="355">
        <v>1.59</v>
      </c>
      <c r="L79" s="356">
        <v>18.826000000000001</v>
      </c>
      <c r="M79" s="355">
        <v>0</v>
      </c>
      <c r="N79" s="356">
        <v>0</v>
      </c>
      <c r="O79" s="355">
        <v>73.103999999999999</v>
      </c>
      <c r="P79" s="356">
        <v>102.206</v>
      </c>
    </row>
    <row r="80" spans="1:16">
      <c r="A80" s="337"/>
      <c r="B80" s="327" t="s">
        <v>119</v>
      </c>
      <c r="C80" s="355">
        <v>0</v>
      </c>
      <c r="D80" s="356">
        <v>0</v>
      </c>
      <c r="E80" s="355">
        <v>21.321000000000002</v>
      </c>
      <c r="F80" s="356">
        <v>12.923999999999999</v>
      </c>
      <c r="G80" s="355">
        <v>15.967000000000001</v>
      </c>
      <c r="H80" s="356">
        <v>11.872999999999999</v>
      </c>
      <c r="I80" s="355">
        <v>6.5830000000000002</v>
      </c>
      <c r="J80" s="356">
        <v>16.965</v>
      </c>
      <c r="K80" s="355">
        <v>5.8150000000000004</v>
      </c>
      <c r="L80" s="356">
        <v>33.005000000000003</v>
      </c>
      <c r="M80" s="355">
        <v>-4.9000000000000002E-2</v>
      </c>
      <c r="N80" s="356">
        <v>-0.24399999999999999</v>
      </c>
      <c r="O80" s="355">
        <v>49.637</v>
      </c>
      <c r="P80" s="356">
        <v>74.522999999999996</v>
      </c>
    </row>
    <row r="82" spans="1:16">
      <c r="A82" s="336" t="s">
        <v>358</v>
      </c>
      <c r="B82" s="365"/>
      <c r="C82" s="353">
        <v>0</v>
      </c>
      <c r="D82" s="354">
        <v>0</v>
      </c>
      <c r="E82" s="353">
        <v>-129.661</v>
      </c>
      <c r="F82" s="354">
        <v>-40.07</v>
      </c>
      <c r="G82" s="353">
        <v>-418.61799999999999</v>
      </c>
      <c r="H82" s="354">
        <v>-574.41999999999996</v>
      </c>
      <c r="I82" s="353">
        <v>-465.76799999999997</v>
      </c>
      <c r="J82" s="354">
        <v>-478.26400000000001</v>
      </c>
      <c r="K82" s="353">
        <v>-204.404</v>
      </c>
      <c r="L82" s="354">
        <v>-188.23</v>
      </c>
      <c r="M82" s="353">
        <v>0</v>
      </c>
      <c r="N82" s="354">
        <v>0.42899999999999999</v>
      </c>
      <c r="O82" s="353">
        <v>-1218.451</v>
      </c>
      <c r="P82" s="354">
        <v>-1280.5550000000001</v>
      </c>
    </row>
    <row r="83" spans="1:16">
      <c r="A83" s="337"/>
      <c r="B83" s="333" t="s">
        <v>320</v>
      </c>
      <c r="C83" s="355">
        <v>0</v>
      </c>
      <c r="D83" s="356">
        <v>0</v>
      </c>
      <c r="E83" s="355">
        <v>-0.877</v>
      </c>
      <c r="F83" s="356">
        <v>-1.343</v>
      </c>
      <c r="G83" s="355">
        <v>-328.98399999999998</v>
      </c>
      <c r="H83" s="356">
        <v>-525.53899999999999</v>
      </c>
      <c r="I83" s="355">
        <v>-209.20400000000001</v>
      </c>
      <c r="J83" s="356">
        <v>-191.69</v>
      </c>
      <c r="K83" s="355">
        <v>-39.850999999999999</v>
      </c>
      <c r="L83" s="356">
        <v>-40.938000000000002</v>
      </c>
      <c r="M83" s="355">
        <v>0.54300000000000004</v>
      </c>
      <c r="N83" s="356">
        <v>1.5960000000000001</v>
      </c>
      <c r="O83" s="355">
        <v>-578.37300000000005</v>
      </c>
      <c r="P83" s="356">
        <v>-757.91399999999999</v>
      </c>
    </row>
    <row r="84" spans="1:16">
      <c r="A84" s="337"/>
      <c r="B84" s="333" t="s">
        <v>321</v>
      </c>
      <c r="C84" s="355">
        <v>0</v>
      </c>
      <c r="D84" s="356">
        <v>0</v>
      </c>
      <c r="E84" s="355">
        <v>-100.57899999999999</v>
      </c>
      <c r="F84" s="356">
        <v>-21.094999999999999</v>
      </c>
      <c r="G84" s="355">
        <v>-58.505000000000003</v>
      </c>
      <c r="H84" s="356">
        <v>-18.151</v>
      </c>
      <c r="I84" s="355">
        <v>-49.225000000000001</v>
      </c>
      <c r="J84" s="356">
        <v>-53.414000000000001</v>
      </c>
      <c r="K84" s="355">
        <v>-68.807000000000002</v>
      </c>
      <c r="L84" s="356">
        <v>-134.18299999999999</v>
      </c>
      <c r="M84" s="355">
        <v>0</v>
      </c>
      <c r="N84" s="356">
        <v>0</v>
      </c>
      <c r="O84" s="355">
        <v>-277.11599999999999</v>
      </c>
      <c r="P84" s="356">
        <v>-226.84299999999999</v>
      </c>
    </row>
    <row r="85" spans="1:16">
      <c r="A85" s="337"/>
      <c r="B85" s="333" t="s">
        <v>123</v>
      </c>
      <c r="C85" s="355">
        <v>0</v>
      </c>
      <c r="D85" s="356">
        <v>0</v>
      </c>
      <c r="E85" s="355">
        <v>-8.9589999999999996</v>
      </c>
      <c r="F85" s="356">
        <v>-6.9370000000000003</v>
      </c>
      <c r="G85" s="355">
        <v>-28.106999999999999</v>
      </c>
      <c r="H85" s="356">
        <v>-30.474</v>
      </c>
      <c r="I85" s="355">
        <v>-138.54400000000001</v>
      </c>
      <c r="J85" s="356">
        <v>-143.04499999999999</v>
      </c>
      <c r="K85" s="355">
        <v>-84.128</v>
      </c>
      <c r="L85" s="356">
        <v>-5.4880000000000004</v>
      </c>
      <c r="M85" s="355">
        <v>-0.54300000000000004</v>
      </c>
      <c r="N85" s="356">
        <v>-1.167</v>
      </c>
      <c r="O85" s="355">
        <v>-260.28100000000001</v>
      </c>
      <c r="P85" s="356">
        <v>-187.11099999999999</v>
      </c>
    </row>
    <row r="86" spans="1:16">
      <c r="A86" s="337"/>
      <c r="B86" s="333" t="s">
        <v>322</v>
      </c>
      <c r="C86" s="355">
        <v>0</v>
      </c>
      <c r="D86" s="356">
        <v>0</v>
      </c>
      <c r="E86" s="355">
        <v>-19.245999999999999</v>
      </c>
      <c r="F86" s="356">
        <v>-10.695</v>
      </c>
      <c r="G86" s="355">
        <v>-3.0219999999999998</v>
      </c>
      <c r="H86" s="356">
        <v>-0.25600000000000001</v>
      </c>
      <c r="I86" s="355">
        <v>-68.795000000000002</v>
      </c>
      <c r="J86" s="356">
        <v>-90.114999999999995</v>
      </c>
      <c r="K86" s="355">
        <v>-11.618</v>
      </c>
      <c r="L86" s="356">
        <v>-7.6210000000000004</v>
      </c>
      <c r="M86" s="355">
        <v>0</v>
      </c>
      <c r="N86" s="356">
        <v>0</v>
      </c>
      <c r="O86" s="355">
        <v>-102.681</v>
      </c>
      <c r="P86" s="356">
        <v>-108.687</v>
      </c>
    </row>
    <row r="88" spans="1:16">
      <c r="A88" s="336" t="s">
        <v>359</v>
      </c>
      <c r="B88" s="362"/>
      <c r="C88" s="353">
        <v>0</v>
      </c>
      <c r="D88" s="354">
        <v>0</v>
      </c>
      <c r="E88" s="353">
        <v>306.71499999999997</v>
      </c>
      <c r="F88" s="354">
        <v>287.54300000000001</v>
      </c>
      <c r="G88" s="353">
        <v>358.88299999999998</v>
      </c>
      <c r="H88" s="354">
        <v>279.17500000000001</v>
      </c>
      <c r="I88" s="353">
        <v>781.22</v>
      </c>
      <c r="J88" s="354">
        <v>781.20699999999999</v>
      </c>
      <c r="K88" s="353">
        <v>391.83600000000001</v>
      </c>
      <c r="L88" s="354">
        <v>407.75299999999999</v>
      </c>
      <c r="M88" s="353">
        <v>-4.9000000000000002E-2</v>
      </c>
      <c r="N88" s="354">
        <v>0.185</v>
      </c>
      <c r="O88" s="353">
        <v>1838.605</v>
      </c>
      <c r="P88" s="354">
        <v>1755.8630000000001</v>
      </c>
    </row>
    <row r="90" spans="1:16">
      <c r="A90" s="335"/>
      <c r="B90" s="327" t="s">
        <v>323</v>
      </c>
      <c r="C90" s="355">
        <v>0</v>
      </c>
      <c r="D90" s="356">
        <v>0</v>
      </c>
      <c r="E90" s="355">
        <v>4.7850000000000001</v>
      </c>
      <c r="F90" s="356">
        <v>5.0110000000000001</v>
      </c>
      <c r="G90" s="355">
        <v>0.65300000000000002</v>
      </c>
      <c r="H90" s="356">
        <v>0.55300000000000005</v>
      </c>
      <c r="I90" s="355">
        <v>3.008</v>
      </c>
      <c r="J90" s="356">
        <v>2.468</v>
      </c>
      <c r="K90" s="355">
        <v>1.577</v>
      </c>
      <c r="L90" s="356">
        <v>1.4350000000000001</v>
      </c>
      <c r="M90" s="355">
        <v>0</v>
      </c>
      <c r="N90" s="356">
        <v>0</v>
      </c>
      <c r="O90" s="355">
        <v>10.023</v>
      </c>
      <c r="P90" s="356">
        <v>9.4670000000000005</v>
      </c>
    </row>
    <row r="91" spans="1:16">
      <c r="A91" s="335"/>
      <c r="B91" s="327" t="s">
        <v>324</v>
      </c>
      <c r="C91" s="355">
        <v>0</v>
      </c>
      <c r="D91" s="356">
        <v>0</v>
      </c>
      <c r="E91" s="355">
        <v>-38.146999999999998</v>
      </c>
      <c r="F91" s="356">
        <v>-45.671999999999997</v>
      </c>
      <c r="G91" s="355">
        <v>-16.422000000000001</v>
      </c>
      <c r="H91" s="356">
        <v>-16.364000000000001</v>
      </c>
      <c r="I91" s="355">
        <v>-31.806000000000001</v>
      </c>
      <c r="J91" s="356">
        <v>-30.725999999999999</v>
      </c>
      <c r="K91" s="355">
        <v>-27.850999999999999</v>
      </c>
      <c r="L91" s="356">
        <v>-30.096</v>
      </c>
      <c r="M91" s="355">
        <v>0</v>
      </c>
      <c r="N91" s="356">
        <v>0</v>
      </c>
      <c r="O91" s="355">
        <v>-114.226</v>
      </c>
      <c r="P91" s="356">
        <v>-122.858</v>
      </c>
    </row>
    <row r="92" spans="1:16">
      <c r="A92" s="335"/>
      <c r="B92" s="327" t="s">
        <v>325</v>
      </c>
      <c r="C92" s="355">
        <v>0</v>
      </c>
      <c r="D92" s="356">
        <v>0</v>
      </c>
      <c r="E92" s="355">
        <v>-28.259</v>
      </c>
      <c r="F92" s="356">
        <v>-28.977</v>
      </c>
      <c r="G92" s="355">
        <v>-22.190999999999999</v>
      </c>
      <c r="H92" s="356">
        <v>-19.683</v>
      </c>
      <c r="I92" s="355">
        <v>-42.101999999999997</v>
      </c>
      <c r="J92" s="356">
        <v>-45.8</v>
      </c>
      <c r="K92" s="355">
        <v>-44.023000000000003</v>
      </c>
      <c r="L92" s="356">
        <v>-45.395000000000003</v>
      </c>
      <c r="M92" s="355">
        <v>4.9000000000000002E-2</v>
      </c>
      <c r="N92" s="356">
        <v>-0.17599999999999999</v>
      </c>
      <c r="O92" s="355">
        <v>-136.52600000000001</v>
      </c>
      <c r="P92" s="356">
        <v>-140.03100000000001</v>
      </c>
    </row>
    <row r="94" spans="1:16">
      <c r="A94" s="336" t="s">
        <v>360</v>
      </c>
      <c r="B94" s="362"/>
      <c r="C94" s="353">
        <v>0</v>
      </c>
      <c r="D94" s="354">
        <v>0</v>
      </c>
      <c r="E94" s="353">
        <v>245.09399999999999</v>
      </c>
      <c r="F94" s="354">
        <v>217.905</v>
      </c>
      <c r="G94" s="353">
        <v>320.923</v>
      </c>
      <c r="H94" s="354">
        <v>243.68100000000001</v>
      </c>
      <c r="I94" s="353">
        <v>710.32</v>
      </c>
      <c r="J94" s="354">
        <v>707.149</v>
      </c>
      <c r="K94" s="353">
        <v>321.53899999999999</v>
      </c>
      <c r="L94" s="354">
        <v>333.697</v>
      </c>
      <c r="M94" s="353">
        <v>0</v>
      </c>
      <c r="N94" s="354">
        <v>8.9999999999999993E-3</v>
      </c>
      <c r="O94" s="353">
        <v>1597.876</v>
      </c>
      <c r="P94" s="354">
        <v>1502.441</v>
      </c>
    </row>
    <row r="96" spans="1:16">
      <c r="A96" s="337"/>
      <c r="B96" s="327" t="s">
        <v>326</v>
      </c>
      <c r="C96" s="355">
        <v>0</v>
      </c>
      <c r="D96" s="356">
        <v>0</v>
      </c>
      <c r="E96" s="355">
        <v>-89.644999999999996</v>
      </c>
      <c r="F96" s="356">
        <v>-121.545</v>
      </c>
      <c r="G96" s="355">
        <v>-32.784999999999997</v>
      </c>
      <c r="H96" s="356">
        <v>-32.680999999999997</v>
      </c>
      <c r="I96" s="355">
        <v>-73.760999999999996</v>
      </c>
      <c r="J96" s="356">
        <v>-73.251999999999995</v>
      </c>
      <c r="K96" s="355">
        <v>-65.766999999999996</v>
      </c>
      <c r="L96" s="356">
        <v>-68.241</v>
      </c>
      <c r="M96" s="355">
        <v>0</v>
      </c>
      <c r="N96" s="356">
        <v>0</v>
      </c>
      <c r="O96" s="355">
        <v>-261.95800000000003</v>
      </c>
      <c r="P96" s="356">
        <v>-295.71899999999999</v>
      </c>
    </row>
    <row r="97" spans="1:16">
      <c r="A97" s="337"/>
      <c r="B97" s="327" t="s">
        <v>327</v>
      </c>
      <c r="C97" s="355">
        <v>0</v>
      </c>
      <c r="D97" s="356">
        <v>0</v>
      </c>
      <c r="E97" s="355">
        <v>0</v>
      </c>
      <c r="F97" s="356">
        <v>66.986999999999995</v>
      </c>
      <c r="G97" s="355">
        <v>0</v>
      </c>
      <c r="H97" s="356">
        <v>0</v>
      </c>
      <c r="I97" s="355">
        <v>0</v>
      </c>
      <c r="J97" s="356">
        <v>0</v>
      </c>
      <c r="K97" s="355">
        <v>-1.3069999999999999</v>
      </c>
      <c r="L97" s="356">
        <v>0</v>
      </c>
      <c r="M97" s="355">
        <v>0</v>
      </c>
      <c r="N97" s="356">
        <v>0</v>
      </c>
      <c r="O97" s="355">
        <v>-1.3069999999999999</v>
      </c>
      <c r="P97" s="356">
        <v>66.986999999999995</v>
      </c>
    </row>
    <row r="98" spans="1:16" ht="24">
      <c r="A98" s="337"/>
      <c r="B98" s="455" t="s">
        <v>406</v>
      </c>
      <c r="C98" s="355">
        <v>0</v>
      </c>
      <c r="D98" s="356">
        <v>0</v>
      </c>
      <c r="E98" s="355">
        <v>-0.04</v>
      </c>
      <c r="F98" s="356">
        <v>-7.6710000000000003</v>
      </c>
      <c r="G98" s="355">
        <v>3.2000000000000001E-2</v>
      </c>
      <c r="H98" s="356">
        <v>-0.26</v>
      </c>
      <c r="I98" s="355">
        <v>0.66300000000000003</v>
      </c>
      <c r="J98" s="356">
        <v>-0.82199999999999995</v>
      </c>
      <c r="K98" s="355">
        <v>-0.01</v>
      </c>
      <c r="L98" s="356">
        <v>3.7549999999999999</v>
      </c>
      <c r="M98" s="355">
        <v>0</v>
      </c>
      <c r="N98" s="356">
        <v>0</v>
      </c>
      <c r="O98" s="355">
        <v>0.64500000000000002</v>
      </c>
      <c r="P98" s="356">
        <v>-4.9980000000000002</v>
      </c>
    </row>
    <row r="100" spans="1:16">
      <c r="A100" s="336" t="s">
        <v>361</v>
      </c>
      <c r="B100" s="362"/>
      <c r="C100" s="353">
        <v>0</v>
      </c>
      <c r="D100" s="354">
        <v>0</v>
      </c>
      <c r="E100" s="353">
        <v>155.40899999999999</v>
      </c>
      <c r="F100" s="354">
        <v>155.67599999999999</v>
      </c>
      <c r="G100" s="353">
        <v>288.17</v>
      </c>
      <c r="H100" s="354">
        <v>210.74</v>
      </c>
      <c r="I100" s="353">
        <v>637.22199999999998</v>
      </c>
      <c r="J100" s="354">
        <v>633.07500000000005</v>
      </c>
      <c r="K100" s="353">
        <v>254.45500000000001</v>
      </c>
      <c r="L100" s="354">
        <v>269.21100000000001</v>
      </c>
      <c r="M100" s="353">
        <v>0</v>
      </c>
      <c r="N100" s="354">
        <v>8.9999999999999993E-3</v>
      </c>
      <c r="O100" s="353">
        <v>1335.2560000000001</v>
      </c>
      <c r="P100" s="354">
        <v>1268.711</v>
      </c>
    </row>
    <row r="101" spans="1:16">
      <c r="A101" s="338"/>
      <c r="B101" s="366"/>
      <c r="C101" s="366"/>
      <c r="D101" s="366"/>
      <c r="E101" s="366"/>
      <c r="F101" s="366"/>
      <c r="G101" s="366"/>
      <c r="H101" s="366"/>
      <c r="I101" s="366"/>
      <c r="J101" s="366"/>
      <c r="K101" s="366"/>
      <c r="L101" s="366"/>
      <c r="M101" s="366"/>
      <c r="N101" s="366"/>
      <c r="O101" s="366"/>
      <c r="P101" s="366"/>
    </row>
    <row r="102" spans="1:16">
      <c r="A102" s="336" t="s">
        <v>362</v>
      </c>
      <c r="B102" s="362"/>
      <c r="C102" s="353">
        <v>0</v>
      </c>
      <c r="D102" s="354">
        <v>0</v>
      </c>
      <c r="E102" s="353">
        <v>73.292000000000002</v>
      </c>
      <c r="F102" s="354">
        <v>116.452</v>
      </c>
      <c r="G102" s="353">
        <v>19.427</v>
      </c>
      <c r="H102" s="354">
        <v>18.757000000000001</v>
      </c>
      <c r="I102" s="353">
        <v>-81.784999999999997</v>
      </c>
      <c r="J102" s="354">
        <v>-101.982</v>
      </c>
      <c r="K102" s="353">
        <v>-6.1459999999999999</v>
      </c>
      <c r="L102" s="354">
        <v>8.42</v>
      </c>
      <c r="M102" s="353">
        <v>0</v>
      </c>
      <c r="N102" s="354">
        <v>28.573</v>
      </c>
      <c r="O102" s="353">
        <v>4.7880000000000003</v>
      </c>
      <c r="P102" s="354">
        <v>70.22</v>
      </c>
    </row>
    <row r="103" spans="1:16">
      <c r="A103" s="336"/>
      <c r="B103" s="362" t="s">
        <v>110</v>
      </c>
      <c r="C103" s="353">
        <v>0</v>
      </c>
      <c r="D103" s="354">
        <v>0</v>
      </c>
      <c r="E103" s="353">
        <v>98.572000000000003</v>
      </c>
      <c r="F103" s="354">
        <v>69.536000000000001</v>
      </c>
      <c r="G103" s="353">
        <v>41.484000000000002</v>
      </c>
      <c r="H103" s="354">
        <v>32.043999999999997</v>
      </c>
      <c r="I103" s="355">
        <v>6.2389999999999999</v>
      </c>
      <c r="J103" s="356">
        <v>8.3610000000000007</v>
      </c>
      <c r="K103" s="355">
        <v>7.3730000000000002</v>
      </c>
      <c r="L103" s="356">
        <v>6.8879999999999999</v>
      </c>
      <c r="M103" s="355">
        <v>0</v>
      </c>
      <c r="N103" s="356">
        <v>0</v>
      </c>
      <c r="O103" s="355">
        <v>153.66800000000001</v>
      </c>
      <c r="P103" s="356">
        <v>116.82899999999999</v>
      </c>
    </row>
    <row r="104" spans="1:16">
      <c r="A104" s="337"/>
      <c r="B104" s="333" t="s">
        <v>281</v>
      </c>
      <c r="C104" s="355">
        <v>0</v>
      </c>
      <c r="D104" s="356">
        <v>0</v>
      </c>
      <c r="E104" s="355">
        <v>82.76</v>
      </c>
      <c r="F104" s="356">
        <v>65.748000000000005</v>
      </c>
      <c r="G104" s="355">
        <v>7.6440000000000001</v>
      </c>
      <c r="H104" s="356">
        <v>7.7119999999999997</v>
      </c>
      <c r="I104" s="355">
        <v>4.6959999999999997</v>
      </c>
      <c r="J104" s="356">
        <v>7.0250000000000004</v>
      </c>
      <c r="K104" s="355">
        <v>4.1369999999999996</v>
      </c>
      <c r="L104" s="356">
        <v>3.7679999999999998</v>
      </c>
      <c r="M104" s="355">
        <v>0</v>
      </c>
      <c r="N104" s="356">
        <v>0</v>
      </c>
      <c r="O104" s="355">
        <v>99.236999999999995</v>
      </c>
      <c r="P104" s="356">
        <v>84.253</v>
      </c>
    </row>
    <row r="105" spans="1:16">
      <c r="A105" s="337"/>
      <c r="B105" s="333" t="s">
        <v>328</v>
      </c>
      <c r="C105" s="355">
        <v>0</v>
      </c>
      <c r="D105" s="356">
        <v>0</v>
      </c>
      <c r="E105" s="355">
        <v>15.811999999999999</v>
      </c>
      <c r="F105" s="356">
        <v>3.7879999999999998</v>
      </c>
      <c r="G105" s="355">
        <v>33.840000000000003</v>
      </c>
      <c r="H105" s="356">
        <v>24.332000000000001</v>
      </c>
      <c r="I105" s="355">
        <v>1.5429999999999999</v>
      </c>
      <c r="J105" s="356">
        <v>1.3360000000000001</v>
      </c>
      <c r="K105" s="355">
        <v>3.2360000000000002</v>
      </c>
      <c r="L105" s="356">
        <v>3.12</v>
      </c>
      <c r="M105" s="355">
        <v>0</v>
      </c>
      <c r="N105" s="356">
        <v>0</v>
      </c>
      <c r="O105" s="355">
        <v>54.430999999999997</v>
      </c>
      <c r="P105" s="356">
        <v>32.576000000000001</v>
      </c>
    </row>
    <row r="106" spans="1:16">
      <c r="A106" s="336"/>
      <c r="B106" s="365" t="s">
        <v>132</v>
      </c>
      <c r="C106" s="353">
        <v>0</v>
      </c>
      <c r="D106" s="354">
        <v>0</v>
      </c>
      <c r="E106" s="353">
        <v>-47.783999999999999</v>
      </c>
      <c r="F106" s="354">
        <v>-52.457000000000001</v>
      </c>
      <c r="G106" s="353">
        <v>-31.209</v>
      </c>
      <c r="H106" s="354">
        <v>-35.648000000000003</v>
      </c>
      <c r="I106" s="353">
        <v>-87.896000000000001</v>
      </c>
      <c r="J106" s="354">
        <v>-110.07599999999999</v>
      </c>
      <c r="K106" s="353">
        <v>-12.089</v>
      </c>
      <c r="L106" s="354">
        <v>-5.0019999999999998</v>
      </c>
      <c r="M106" s="353">
        <v>0</v>
      </c>
      <c r="N106" s="354">
        <v>0</v>
      </c>
      <c r="O106" s="353">
        <v>-178.97800000000001</v>
      </c>
      <c r="P106" s="354">
        <v>-203.18299999999999</v>
      </c>
    </row>
    <row r="107" spans="1:16">
      <c r="A107" s="337"/>
      <c r="B107" s="333" t="s">
        <v>329</v>
      </c>
      <c r="C107" s="355">
        <v>0</v>
      </c>
      <c r="D107" s="356">
        <v>0</v>
      </c>
      <c r="E107" s="355">
        <v>-6.2E-2</v>
      </c>
      <c r="F107" s="356">
        <v>-4.2999999999999997E-2</v>
      </c>
      <c r="G107" s="355">
        <v>-9.9250000000000007</v>
      </c>
      <c r="H107" s="356">
        <v>-11.321</v>
      </c>
      <c r="I107" s="355">
        <v>-2.5219999999999998</v>
      </c>
      <c r="J107" s="356">
        <v>-6.6379999999999999</v>
      </c>
      <c r="K107" s="355">
        <v>-9.4E-2</v>
      </c>
      <c r="L107" s="356">
        <v>-0.219</v>
      </c>
      <c r="M107" s="355">
        <v>0</v>
      </c>
      <c r="N107" s="356">
        <v>0</v>
      </c>
      <c r="O107" s="355">
        <v>-12.603</v>
      </c>
      <c r="P107" s="356">
        <v>-18.221</v>
      </c>
    </row>
    <row r="108" spans="1:16">
      <c r="A108" s="337"/>
      <c r="B108" s="333" t="s">
        <v>330</v>
      </c>
      <c r="C108" s="355">
        <v>0</v>
      </c>
      <c r="D108" s="356">
        <v>0</v>
      </c>
      <c r="E108" s="355">
        <v>0</v>
      </c>
      <c r="F108" s="356">
        <v>0</v>
      </c>
      <c r="G108" s="355">
        <v>-2.415</v>
      </c>
      <c r="H108" s="356">
        <v>-0.20100000000000001</v>
      </c>
      <c r="I108" s="355">
        <v>-76.257999999999996</v>
      </c>
      <c r="J108" s="356">
        <v>-95.921000000000006</v>
      </c>
      <c r="K108" s="355">
        <v>-1.9650000000000001</v>
      </c>
      <c r="L108" s="356">
        <v>-2.8570000000000002</v>
      </c>
      <c r="M108" s="355">
        <v>0</v>
      </c>
      <c r="N108" s="356">
        <v>0</v>
      </c>
      <c r="O108" s="355">
        <v>-80.638000000000005</v>
      </c>
      <c r="P108" s="356">
        <v>-98.978999999999999</v>
      </c>
    </row>
    <row r="109" spans="1:16">
      <c r="A109" s="337"/>
      <c r="B109" s="333" t="s">
        <v>155</v>
      </c>
      <c r="C109" s="355">
        <v>0</v>
      </c>
      <c r="D109" s="356">
        <v>0</v>
      </c>
      <c r="E109" s="355">
        <v>-47.722000000000001</v>
      </c>
      <c r="F109" s="356">
        <v>-52.414000000000001</v>
      </c>
      <c r="G109" s="355">
        <v>-18.869</v>
      </c>
      <c r="H109" s="356">
        <v>-24.126000000000001</v>
      </c>
      <c r="I109" s="355">
        <v>-9.1159999999999997</v>
      </c>
      <c r="J109" s="356">
        <v>-7.5170000000000003</v>
      </c>
      <c r="K109" s="355">
        <v>-10.029999999999999</v>
      </c>
      <c r="L109" s="356">
        <v>-1.9259999999999999</v>
      </c>
      <c r="M109" s="355">
        <v>0</v>
      </c>
      <c r="N109" s="356">
        <v>0</v>
      </c>
      <c r="O109" s="355">
        <v>-85.736999999999995</v>
      </c>
      <c r="P109" s="356">
        <v>-85.983000000000004</v>
      </c>
    </row>
    <row r="110" spans="1:16">
      <c r="A110" s="337"/>
      <c r="B110" s="327" t="s">
        <v>331</v>
      </c>
      <c r="C110" s="355">
        <v>0</v>
      </c>
      <c r="D110" s="356">
        <v>0</v>
      </c>
      <c r="E110" s="355">
        <v>-83.759</v>
      </c>
      <c r="F110" s="356">
        <v>8.8149999999999995</v>
      </c>
      <c r="G110" s="355">
        <v>0</v>
      </c>
      <c r="H110" s="356">
        <v>0</v>
      </c>
      <c r="I110" s="355">
        <v>0</v>
      </c>
      <c r="J110" s="356">
        <v>0</v>
      </c>
      <c r="K110" s="355">
        <v>0</v>
      </c>
      <c r="L110" s="356">
        <v>0</v>
      </c>
      <c r="M110" s="355">
        <v>0</v>
      </c>
      <c r="N110" s="356">
        <v>0</v>
      </c>
      <c r="O110" s="355">
        <v>-83.759</v>
      </c>
      <c r="P110" s="356">
        <v>8.8149999999999995</v>
      </c>
    </row>
    <row r="111" spans="1:16">
      <c r="A111" s="337"/>
      <c r="B111" s="482" t="s">
        <v>427</v>
      </c>
      <c r="C111" s="355">
        <v>0</v>
      </c>
      <c r="D111" s="356">
        <v>0</v>
      </c>
      <c r="E111" s="355">
        <v>0</v>
      </c>
      <c r="F111" s="356">
        <v>0</v>
      </c>
      <c r="G111" s="355">
        <v>0</v>
      </c>
      <c r="H111" s="356">
        <v>0</v>
      </c>
      <c r="I111" s="355">
        <v>0</v>
      </c>
      <c r="J111" s="356">
        <v>0</v>
      </c>
      <c r="K111" s="355">
        <v>0</v>
      </c>
      <c r="L111" s="356">
        <v>0</v>
      </c>
      <c r="M111" s="355">
        <v>0</v>
      </c>
      <c r="N111" s="356">
        <v>0</v>
      </c>
      <c r="O111" s="355">
        <v>0</v>
      </c>
      <c r="P111" s="356">
        <v>0</v>
      </c>
    </row>
    <row r="112" spans="1:16">
      <c r="A112" s="336"/>
      <c r="B112" s="362" t="s">
        <v>332</v>
      </c>
      <c r="C112" s="353">
        <v>0</v>
      </c>
      <c r="D112" s="354">
        <v>0</v>
      </c>
      <c r="E112" s="353">
        <v>106.26300000000001</v>
      </c>
      <c r="F112" s="354">
        <v>90.558000000000007</v>
      </c>
      <c r="G112" s="353">
        <v>9.1519999999999992</v>
      </c>
      <c r="H112" s="354">
        <v>22.361000000000001</v>
      </c>
      <c r="I112" s="353">
        <v>-0.128</v>
      </c>
      <c r="J112" s="354">
        <v>-0.26700000000000002</v>
      </c>
      <c r="K112" s="353">
        <v>-1.43</v>
      </c>
      <c r="L112" s="354">
        <v>6.5339999999999998</v>
      </c>
      <c r="M112" s="353">
        <v>0</v>
      </c>
      <c r="N112" s="354">
        <v>28.573</v>
      </c>
      <c r="O112" s="353">
        <v>113.857</v>
      </c>
      <c r="P112" s="354">
        <v>147.75899999999999</v>
      </c>
    </row>
    <row r="113" spans="1:17">
      <c r="A113" s="337"/>
      <c r="B113" s="333" t="s">
        <v>333</v>
      </c>
      <c r="C113" s="355">
        <v>0</v>
      </c>
      <c r="D113" s="356">
        <v>0</v>
      </c>
      <c r="E113" s="355">
        <v>234.81800000000001</v>
      </c>
      <c r="F113" s="356">
        <v>237.834</v>
      </c>
      <c r="G113" s="355">
        <v>62.728000000000002</v>
      </c>
      <c r="H113" s="356">
        <v>149.90299999999999</v>
      </c>
      <c r="I113" s="355">
        <v>8.1669999999999998</v>
      </c>
      <c r="J113" s="356">
        <v>7.8</v>
      </c>
      <c r="K113" s="355">
        <v>21.311</v>
      </c>
      <c r="L113" s="356">
        <v>18.928999999999998</v>
      </c>
      <c r="M113" s="355">
        <v>-1.208</v>
      </c>
      <c r="N113" s="356">
        <v>-28.661000000000001</v>
      </c>
      <c r="O113" s="355">
        <v>325.81599999999997</v>
      </c>
      <c r="P113" s="356">
        <v>385.80500000000001</v>
      </c>
    </row>
    <row r="114" spans="1:17">
      <c r="A114" s="337"/>
      <c r="B114" s="333" t="s">
        <v>334</v>
      </c>
      <c r="C114" s="355">
        <v>0</v>
      </c>
      <c r="D114" s="356">
        <v>0</v>
      </c>
      <c r="E114" s="355">
        <v>-128.55500000000001</v>
      </c>
      <c r="F114" s="356">
        <v>-147.27600000000001</v>
      </c>
      <c r="G114" s="355">
        <v>-53.576000000000001</v>
      </c>
      <c r="H114" s="356">
        <v>-127.542</v>
      </c>
      <c r="I114" s="355">
        <v>-8.2949999999999999</v>
      </c>
      <c r="J114" s="356">
        <v>-8.0670000000000002</v>
      </c>
      <c r="K114" s="355">
        <v>-22.741</v>
      </c>
      <c r="L114" s="356">
        <v>-12.395</v>
      </c>
      <c r="M114" s="355">
        <v>1.208</v>
      </c>
      <c r="N114" s="356">
        <v>57.234000000000002</v>
      </c>
      <c r="O114" s="355">
        <v>-211.959</v>
      </c>
      <c r="P114" s="356">
        <v>-238.04599999999999</v>
      </c>
    </row>
    <row r="115" spans="1:17">
      <c r="Q115" s="330"/>
    </row>
    <row r="116" spans="1:17" ht="24">
      <c r="A116" s="339"/>
      <c r="B116" s="327" t="s">
        <v>335</v>
      </c>
      <c r="C116" s="355">
        <v>0</v>
      </c>
      <c r="D116" s="356">
        <v>0</v>
      </c>
      <c r="E116" s="355">
        <v>0.79</v>
      </c>
      <c r="F116" s="356">
        <v>2.1709999999999998</v>
      </c>
      <c r="G116" s="355">
        <v>0</v>
      </c>
      <c r="H116" s="356">
        <v>0</v>
      </c>
      <c r="I116" s="355">
        <v>0</v>
      </c>
      <c r="J116" s="356">
        <v>0</v>
      </c>
      <c r="K116" s="355">
        <v>0</v>
      </c>
      <c r="L116" s="356">
        <v>0</v>
      </c>
      <c r="M116" s="355">
        <v>0</v>
      </c>
      <c r="N116" s="356">
        <v>0</v>
      </c>
      <c r="O116" s="355">
        <v>0.79</v>
      </c>
      <c r="P116" s="356">
        <v>2.1709999999999998</v>
      </c>
    </row>
    <row r="117" spans="1:17">
      <c r="A117" s="336"/>
      <c r="B117" s="362" t="s">
        <v>336</v>
      </c>
      <c r="C117" s="353">
        <v>0</v>
      </c>
      <c r="D117" s="354">
        <v>0</v>
      </c>
      <c r="E117" s="353">
        <v>1.042</v>
      </c>
      <c r="F117" s="354">
        <v>7.3999999999999996E-2</v>
      </c>
      <c r="G117" s="353">
        <v>0</v>
      </c>
      <c r="H117" s="354">
        <v>0</v>
      </c>
      <c r="I117" s="353">
        <v>0.23499999999999999</v>
      </c>
      <c r="J117" s="354">
        <v>2.4E-2</v>
      </c>
      <c r="K117" s="353">
        <v>0.01</v>
      </c>
      <c r="L117" s="354">
        <v>3.6999999999999998E-2</v>
      </c>
      <c r="M117" s="353">
        <v>0</v>
      </c>
      <c r="N117" s="354">
        <v>0</v>
      </c>
      <c r="O117" s="353">
        <v>1.2869999999999999</v>
      </c>
      <c r="P117" s="354">
        <v>0.13500000000000001</v>
      </c>
    </row>
    <row r="118" spans="1:17">
      <c r="A118" s="336"/>
      <c r="B118" s="333" t="s">
        <v>337</v>
      </c>
      <c r="C118" s="355">
        <v>0</v>
      </c>
      <c r="D118" s="356">
        <v>0</v>
      </c>
      <c r="E118" s="355">
        <v>1.042</v>
      </c>
      <c r="F118" s="356">
        <v>5.0999999999999997E-2</v>
      </c>
      <c r="G118" s="355">
        <v>0</v>
      </c>
      <c r="H118" s="356">
        <v>0</v>
      </c>
      <c r="I118" s="355">
        <v>0</v>
      </c>
      <c r="J118" s="356">
        <v>0</v>
      </c>
      <c r="K118" s="355">
        <v>0</v>
      </c>
      <c r="L118" s="356">
        <v>0</v>
      </c>
      <c r="M118" s="355">
        <v>0</v>
      </c>
      <c r="N118" s="356">
        <v>0</v>
      </c>
      <c r="O118" s="355">
        <v>1.042</v>
      </c>
      <c r="P118" s="356">
        <v>5.0999999999999997E-2</v>
      </c>
    </row>
    <row r="119" spans="1:17">
      <c r="A119" s="336"/>
      <c r="B119" s="333" t="s">
        <v>338</v>
      </c>
      <c r="C119" s="355">
        <v>0</v>
      </c>
      <c r="D119" s="356">
        <v>0</v>
      </c>
      <c r="E119" s="355">
        <v>0</v>
      </c>
      <c r="F119" s="356">
        <v>2.3E-2</v>
      </c>
      <c r="G119" s="355">
        <v>0</v>
      </c>
      <c r="H119" s="356">
        <v>0</v>
      </c>
      <c r="I119" s="355">
        <v>0.23499999999999999</v>
      </c>
      <c r="J119" s="356">
        <v>2.4E-2</v>
      </c>
      <c r="K119" s="355">
        <v>0.01</v>
      </c>
      <c r="L119" s="356">
        <v>3.6999999999999998E-2</v>
      </c>
      <c r="M119" s="355">
        <v>0</v>
      </c>
      <c r="N119" s="356">
        <v>0</v>
      </c>
      <c r="O119" s="355">
        <v>0.245</v>
      </c>
      <c r="P119" s="356">
        <v>8.4000000000000005E-2</v>
      </c>
    </row>
    <row r="121" spans="1:17">
      <c r="A121" s="336" t="s">
        <v>369</v>
      </c>
      <c r="B121" s="362"/>
      <c r="C121" s="353">
        <v>0</v>
      </c>
      <c r="D121" s="354">
        <v>0</v>
      </c>
      <c r="E121" s="353">
        <v>230.53299999999999</v>
      </c>
      <c r="F121" s="354">
        <v>274.37299999999999</v>
      </c>
      <c r="G121" s="353">
        <v>307.59699999999998</v>
      </c>
      <c r="H121" s="354">
        <v>229.49700000000001</v>
      </c>
      <c r="I121" s="353">
        <v>555.67200000000003</v>
      </c>
      <c r="J121" s="354">
        <v>531.11699999999996</v>
      </c>
      <c r="K121" s="353">
        <v>248.31899999999999</v>
      </c>
      <c r="L121" s="354">
        <v>277.66800000000001</v>
      </c>
      <c r="M121" s="353">
        <v>0</v>
      </c>
      <c r="N121" s="354">
        <v>28.582000000000001</v>
      </c>
      <c r="O121" s="353">
        <v>1342.1210000000001</v>
      </c>
      <c r="P121" s="354">
        <v>1341.2370000000001</v>
      </c>
    </row>
    <row r="123" spans="1:17">
      <c r="A123" s="337"/>
      <c r="B123" s="327" t="s">
        <v>339</v>
      </c>
      <c r="C123" s="355">
        <v>0</v>
      </c>
      <c r="D123" s="356">
        <v>0</v>
      </c>
      <c r="E123" s="355">
        <v>-48.085000000000001</v>
      </c>
      <c r="F123" s="356">
        <v>-99.141000000000005</v>
      </c>
      <c r="G123" s="355">
        <v>-116.746</v>
      </c>
      <c r="H123" s="356">
        <v>-78.87</v>
      </c>
      <c r="I123" s="355">
        <v>-180.20699999999999</v>
      </c>
      <c r="J123" s="356">
        <v>-185.554</v>
      </c>
      <c r="K123" s="355">
        <v>-74.3</v>
      </c>
      <c r="L123" s="356">
        <v>-85.67</v>
      </c>
      <c r="M123" s="355">
        <v>0</v>
      </c>
      <c r="N123" s="356">
        <v>0</v>
      </c>
      <c r="O123" s="355">
        <v>-419.33800000000002</v>
      </c>
      <c r="P123" s="356">
        <v>-449.23500000000001</v>
      </c>
    </row>
    <row r="125" spans="1:17">
      <c r="A125" s="336" t="s">
        <v>364</v>
      </c>
      <c r="B125" s="362"/>
      <c r="C125" s="353">
        <v>0</v>
      </c>
      <c r="D125" s="354">
        <v>0</v>
      </c>
      <c r="E125" s="353">
        <v>182.44800000000001</v>
      </c>
      <c r="F125" s="354">
        <v>175.232</v>
      </c>
      <c r="G125" s="353">
        <v>190.851</v>
      </c>
      <c r="H125" s="354">
        <v>150.62700000000001</v>
      </c>
      <c r="I125" s="353">
        <v>375.46499999999997</v>
      </c>
      <c r="J125" s="354">
        <v>345.56299999999999</v>
      </c>
      <c r="K125" s="353">
        <v>174.01900000000001</v>
      </c>
      <c r="L125" s="354">
        <v>191.99799999999999</v>
      </c>
      <c r="M125" s="353">
        <v>0</v>
      </c>
      <c r="N125" s="354">
        <v>28.582000000000001</v>
      </c>
      <c r="O125" s="353">
        <v>922.78300000000002</v>
      </c>
      <c r="P125" s="354">
        <v>892.00199999999995</v>
      </c>
    </row>
    <row r="126" spans="1:17">
      <c r="A126" s="337"/>
      <c r="B126" s="327" t="s">
        <v>340</v>
      </c>
      <c r="C126" s="355">
        <v>0</v>
      </c>
      <c r="D126" s="356">
        <v>0</v>
      </c>
      <c r="E126" s="355">
        <v>0</v>
      </c>
      <c r="F126" s="356">
        <v>0</v>
      </c>
      <c r="G126" s="355">
        <v>0</v>
      </c>
      <c r="H126" s="356">
        <v>0</v>
      </c>
      <c r="I126" s="355">
        <v>0</v>
      </c>
      <c r="J126" s="356">
        <v>0</v>
      </c>
      <c r="K126" s="355">
        <v>0</v>
      </c>
      <c r="L126" s="356">
        <v>0</v>
      </c>
      <c r="M126" s="355">
        <v>0</v>
      </c>
      <c r="N126" s="356">
        <v>0</v>
      </c>
      <c r="O126" s="355">
        <v>0</v>
      </c>
      <c r="P126" s="356">
        <v>0</v>
      </c>
    </row>
    <row r="127" spans="1:17">
      <c r="A127" s="334" t="s">
        <v>109</v>
      </c>
      <c r="B127" s="324"/>
      <c r="C127" s="353">
        <v>0</v>
      </c>
      <c r="D127" s="354">
        <v>0</v>
      </c>
      <c r="E127" s="353">
        <v>182.44800000000001</v>
      </c>
      <c r="F127" s="354">
        <v>175.232</v>
      </c>
      <c r="G127" s="353">
        <v>190.851</v>
      </c>
      <c r="H127" s="354">
        <v>150.62700000000001</v>
      </c>
      <c r="I127" s="353">
        <v>375.46499999999997</v>
      </c>
      <c r="J127" s="354">
        <v>345.56299999999999</v>
      </c>
      <c r="K127" s="353">
        <v>174.01900000000001</v>
      </c>
      <c r="L127" s="354">
        <v>191.99799999999999</v>
      </c>
      <c r="M127" s="353">
        <v>0</v>
      </c>
      <c r="N127" s="354">
        <v>28.582000000000001</v>
      </c>
      <c r="O127" s="353">
        <v>922.78300000000002</v>
      </c>
      <c r="P127" s="354">
        <v>892.00199999999995</v>
      </c>
    </row>
    <row r="128" spans="1:17">
      <c r="E128" s="367"/>
      <c r="F128" s="367"/>
    </row>
    <row r="129" spans="1:16">
      <c r="C129" s="367"/>
      <c r="D129" s="367"/>
    </row>
    <row r="130" spans="1:16">
      <c r="C130" s="367"/>
      <c r="D130" s="367"/>
    </row>
    <row r="131" spans="1:16">
      <c r="O131" s="330"/>
      <c r="P131" s="330"/>
    </row>
    <row r="132" spans="1:16">
      <c r="C132" s="357"/>
      <c r="O132" s="330"/>
      <c r="P132" s="330"/>
    </row>
    <row r="133" spans="1:16">
      <c r="A133" s="552" t="s">
        <v>93</v>
      </c>
      <c r="B133" s="553"/>
      <c r="C133" s="557" t="s">
        <v>23</v>
      </c>
      <c r="D133" s="558"/>
      <c r="E133" s="557" t="s">
        <v>10</v>
      </c>
      <c r="F133" s="558"/>
      <c r="G133" s="557" t="s">
        <v>54</v>
      </c>
      <c r="H133" s="558"/>
      <c r="I133" s="557" t="s">
        <v>14</v>
      </c>
      <c r="J133" s="558"/>
      <c r="K133" s="557" t="s">
        <v>55</v>
      </c>
      <c r="L133" s="558"/>
      <c r="M133" s="557" t="s">
        <v>374</v>
      </c>
      <c r="N133" s="558"/>
      <c r="O133" s="557" t="s">
        <v>20</v>
      </c>
      <c r="P133" s="558"/>
    </row>
    <row r="134" spans="1:16">
      <c r="A134" s="545" t="s">
        <v>365</v>
      </c>
      <c r="B134" s="546"/>
      <c r="C134" s="341" t="str">
        <f t="shared" ref="C134:P134" si="0">C73</f>
        <v>12/31/2019</v>
      </c>
      <c r="D134" s="342" t="str">
        <f t="shared" si="0"/>
        <v>12/31/2018</v>
      </c>
      <c r="E134" s="341" t="str">
        <f t="shared" si="0"/>
        <v>12/31/2019</v>
      </c>
      <c r="F134" s="342" t="str">
        <f t="shared" si="0"/>
        <v>12/31/2018</v>
      </c>
      <c r="G134" s="341" t="str">
        <f t="shared" si="0"/>
        <v>12/31/2019</v>
      </c>
      <c r="H134" s="342" t="str">
        <f t="shared" si="0"/>
        <v>12/31/2018</v>
      </c>
      <c r="I134" s="341" t="str">
        <f t="shared" si="0"/>
        <v>12/31/2019</v>
      </c>
      <c r="J134" s="342" t="str">
        <f t="shared" si="0"/>
        <v>12/31/2018</v>
      </c>
      <c r="K134" s="341" t="str">
        <f t="shared" si="0"/>
        <v>12/31/2019</v>
      </c>
      <c r="L134" s="342" t="str">
        <f t="shared" si="0"/>
        <v>12/31/2018</v>
      </c>
      <c r="M134" s="341" t="str">
        <f t="shared" si="0"/>
        <v>12/31/2019</v>
      </c>
      <c r="N134" s="342" t="str">
        <f t="shared" si="0"/>
        <v>12/31/2018</v>
      </c>
      <c r="O134" s="341" t="str">
        <f t="shared" si="0"/>
        <v>12/31/2019</v>
      </c>
      <c r="P134" s="342" t="str">
        <f t="shared" si="0"/>
        <v>12/31/2018</v>
      </c>
    </row>
    <row r="135" spans="1:16">
      <c r="A135" s="547"/>
      <c r="B135" s="548"/>
      <c r="C135" s="343" t="s">
        <v>449</v>
      </c>
      <c r="D135" s="344" t="s">
        <v>449</v>
      </c>
      <c r="E135" s="343" t="s">
        <v>449</v>
      </c>
      <c r="F135" s="344" t="s">
        <v>449</v>
      </c>
      <c r="G135" s="343" t="s">
        <v>449</v>
      </c>
      <c r="H135" s="344" t="s">
        <v>449</v>
      </c>
      <c r="I135" s="343" t="s">
        <v>449</v>
      </c>
      <c r="J135" s="344" t="s">
        <v>449</v>
      </c>
      <c r="K135" s="343" t="s">
        <v>449</v>
      </c>
      <c r="L135" s="344" t="s">
        <v>449</v>
      </c>
      <c r="M135" s="343" t="s">
        <v>449</v>
      </c>
      <c r="N135" s="344" t="s">
        <v>449</v>
      </c>
      <c r="O135" s="343" t="s">
        <v>449</v>
      </c>
      <c r="P135" s="344" t="s">
        <v>449</v>
      </c>
    </row>
    <row r="136" spans="1:16">
      <c r="L136" s="346"/>
    </row>
    <row r="137" spans="1:16">
      <c r="A137" s="336"/>
      <c r="B137" s="333" t="s">
        <v>342</v>
      </c>
      <c r="C137" s="399">
        <v>0</v>
      </c>
      <c r="D137" s="400">
        <v>0</v>
      </c>
      <c r="E137" s="355">
        <v>128.80600000000001</v>
      </c>
      <c r="F137" s="356">
        <v>110.238</v>
      </c>
      <c r="G137" s="355">
        <v>206.61600000000001</v>
      </c>
      <c r="H137" s="356">
        <v>206.45699999999999</v>
      </c>
      <c r="I137" s="355">
        <v>509.62200000000001</v>
      </c>
      <c r="J137" s="356">
        <v>626.53800000000001</v>
      </c>
      <c r="K137" s="355">
        <v>207.268</v>
      </c>
      <c r="L137" s="356">
        <v>254.685</v>
      </c>
      <c r="M137" s="355">
        <v>0</v>
      </c>
      <c r="N137" s="356">
        <v>0</v>
      </c>
      <c r="O137" s="355">
        <v>1052.3119999999999</v>
      </c>
      <c r="P137" s="346">
        <v>1197.9179999999999</v>
      </c>
    </row>
    <row r="138" spans="1:16">
      <c r="A138" s="336"/>
      <c r="B138" s="333" t="s">
        <v>343</v>
      </c>
      <c r="C138" s="399">
        <v>0</v>
      </c>
      <c r="D138" s="400">
        <v>0</v>
      </c>
      <c r="E138" s="355">
        <v>6.4779999999999998</v>
      </c>
      <c r="F138" s="356">
        <v>-16.483000000000001</v>
      </c>
      <c r="G138" s="355">
        <v>34.463000000000001</v>
      </c>
      <c r="H138" s="356">
        <v>-67.384</v>
      </c>
      <c r="I138" s="355">
        <v>-85.078000000000003</v>
      </c>
      <c r="J138" s="356">
        <v>-109.801</v>
      </c>
      <c r="K138" s="355">
        <v>-40.386000000000003</v>
      </c>
      <c r="L138" s="356">
        <v>90.501000000000005</v>
      </c>
      <c r="M138" s="355">
        <v>0</v>
      </c>
      <c r="N138" s="356">
        <v>0</v>
      </c>
      <c r="O138" s="355">
        <v>-84.522999999999996</v>
      </c>
      <c r="P138" s="346">
        <v>-103.167</v>
      </c>
    </row>
    <row r="139" spans="1:16">
      <c r="A139" s="336"/>
      <c r="B139" s="333" t="s">
        <v>344</v>
      </c>
      <c r="C139" s="399">
        <v>0</v>
      </c>
      <c r="D139" s="400">
        <v>0</v>
      </c>
      <c r="E139" s="355">
        <v>-115.161</v>
      </c>
      <c r="F139" s="356">
        <v>-23.725999999999999</v>
      </c>
      <c r="G139" s="355">
        <v>-221.809</v>
      </c>
      <c r="H139" s="356">
        <v>-90.783000000000001</v>
      </c>
      <c r="I139" s="355">
        <v>-545.07500000000005</v>
      </c>
      <c r="J139" s="356">
        <v>-494.83199999999999</v>
      </c>
      <c r="K139" s="355">
        <v>-157.90199999999999</v>
      </c>
      <c r="L139" s="356">
        <v>-256.197</v>
      </c>
      <c r="M139" s="355">
        <v>0</v>
      </c>
      <c r="N139" s="356">
        <v>0</v>
      </c>
      <c r="O139" s="355">
        <v>-1039.9469999999999</v>
      </c>
      <c r="P139" s="346">
        <v>-865.53800000000001</v>
      </c>
    </row>
    <row r="147" spans="3:11">
      <c r="C147" s="330">
        <v>0</v>
      </c>
      <c r="D147" s="330">
        <v>0</v>
      </c>
      <c r="E147" s="330"/>
      <c r="F147" s="330"/>
      <c r="G147" s="330"/>
      <c r="H147" s="330"/>
      <c r="I147" s="330"/>
      <c r="J147" s="330"/>
      <c r="K147" s="330"/>
    </row>
  </sheetData>
  <mergeCells count="41">
    <mergeCell ref="A4:B5"/>
    <mergeCell ref="A33:B33"/>
    <mergeCell ref="A2:B2"/>
    <mergeCell ref="C2:P2"/>
    <mergeCell ref="A3:B3"/>
    <mergeCell ref="C3:D3"/>
    <mergeCell ref="E3:F3"/>
    <mergeCell ref="G3:H3"/>
    <mergeCell ref="I3:J3"/>
    <mergeCell ref="M3:N3"/>
    <mergeCell ref="K3:L3"/>
    <mergeCell ref="O3:P3"/>
    <mergeCell ref="K34:L34"/>
    <mergeCell ref="I72:J72"/>
    <mergeCell ref="M72:N72"/>
    <mergeCell ref="A134:B135"/>
    <mergeCell ref="C33:P33"/>
    <mergeCell ref="A34:B34"/>
    <mergeCell ref="C34:D34"/>
    <mergeCell ref="E34:F34"/>
    <mergeCell ref="I34:J34"/>
    <mergeCell ref="M34:N34"/>
    <mergeCell ref="G34:H34"/>
    <mergeCell ref="A35:B36"/>
    <mergeCell ref="C71:P71"/>
    <mergeCell ref="A72:B72"/>
    <mergeCell ref="O34:P34"/>
    <mergeCell ref="O72:P72"/>
    <mergeCell ref="A73:B74"/>
    <mergeCell ref="A133:B133"/>
    <mergeCell ref="C133:D133"/>
    <mergeCell ref="E133:F133"/>
    <mergeCell ref="G133:H133"/>
    <mergeCell ref="O133:P133"/>
    <mergeCell ref="C72:D72"/>
    <mergeCell ref="E72:F72"/>
    <mergeCell ref="I133:J133"/>
    <mergeCell ref="G72:H72"/>
    <mergeCell ref="M133:N133"/>
    <mergeCell ref="K72:L72"/>
    <mergeCell ref="K133:L133"/>
  </mergeCells>
  <pageMargins left="0.7" right="0.7" top="0.75" bottom="0.75" header="0.3" footer="0.3"/>
  <customProperties>
    <customPr name="_pios_id" r:id="rId1"/>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44"/>
  <sheetViews>
    <sheetView topLeftCell="A31" workbookViewId="0">
      <selection activeCell="A31" sqref="A31:B31"/>
    </sheetView>
  </sheetViews>
  <sheetFormatPr baseColWidth="10" defaultRowHeight="12.75"/>
  <cols>
    <col min="1" max="1" width="6" style="326" customWidth="1"/>
    <col min="2" max="2" width="70.140625" style="326" customWidth="1"/>
    <col min="3" max="16" width="14.85546875" style="326" customWidth="1"/>
    <col min="17" max="16384" width="11.42578125" style="323"/>
  </cols>
  <sheetData>
    <row r="2" spans="1:16" ht="18">
      <c r="A2" s="573" t="s">
        <v>178</v>
      </c>
      <c r="B2" s="574"/>
      <c r="C2" s="570" t="s">
        <v>53</v>
      </c>
      <c r="D2" s="571"/>
      <c r="E2" s="571"/>
      <c r="F2" s="571"/>
      <c r="G2" s="571"/>
      <c r="H2" s="571"/>
      <c r="I2" s="571"/>
      <c r="J2" s="571"/>
      <c r="K2" s="571"/>
      <c r="L2" s="571"/>
      <c r="M2" s="571"/>
      <c r="N2" s="571"/>
      <c r="O2" s="571"/>
      <c r="P2" s="572"/>
    </row>
    <row r="3" spans="1:16">
      <c r="A3" s="552" t="s">
        <v>93</v>
      </c>
      <c r="B3" s="553"/>
      <c r="C3" s="557" t="s">
        <v>23</v>
      </c>
      <c r="D3" s="558"/>
      <c r="E3" s="557" t="s">
        <v>10</v>
      </c>
      <c r="F3" s="558"/>
      <c r="G3" s="557" t="s">
        <v>54</v>
      </c>
      <c r="H3" s="558"/>
      <c r="I3" s="557" t="s">
        <v>14</v>
      </c>
      <c r="J3" s="558"/>
      <c r="K3" s="557" t="s">
        <v>55</v>
      </c>
      <c r="L3" s="558"/>
      <c r="M3" s="557" t="s">
        <v>374</v>
      </c>
      <c r="N3" s="558"/>
      <c r="O3" s="557" t="s">
        <v>20</v>
      </c>
      <c r="P3" s="558"/>
    </row>
    <row r="4" spans="1:16">
      <c r="A4" s="559" t="s">
        <v>345</v>
      </c>
      <c r="B4" s="560"/>
      <c r="C4" s="341" t="s">
        <v>426</v>
      </c>
      <c r="D4" s="342" t="s">
        <v>396</v>
      </c>
      <c r="E4" s="341" t="str">
        <f>C4</f>
        <v>12/31/2019</v>
      </c>
      <c r="F4" s="342" t="str">
        <f>D4</f>
        <v>12/31/2018</v>
      </c>
      <c r="G4" s="341" t="str">
        <f>C4</f>
        <v>12/31/2019</v>
      </c>
      <c r="H4" s="342" t="str">
        <f>D4</f>
        <v>12/31/2018</v>
      </c>
      <c r="I4" s="341" t="str">
        <f>C4</f>
        <v>12/31/2019</v>
      </c>
      <c r="J4" s="342" t="str">
        <f>D4</f>
        <v>12/31/2018</v>
      </c>
      <c r="K4" s="341" t="str">
        <f>C4</f>
        <v>12/31/2019</v>
      </c>
      <c r="L4" s="342" t="str">
        <f>D4</f>
        <v>12/31/2018</v>
      </c>
      <c r="M4" s="341" t="str">
        <f>K4</f>
        <v>12/31/2019</v>
      </c>
      <c r="N4" s="342" t="str">
        <f>L4</f>
        <v>12/31/2018</v>
      </c>
      <c r="O4" s="341" t="str">
        <f>K4</f>
        <v>12/31/2019</v>
      </c>
      <c r="P4" s="342" t="str">
        <f>L4</f>
        <v>12/31/2018</v>
      </c>
    </row>
    <row r="5" spans="1:16">
      <c r="A5" s="561"/>
      <c r="B5" s="562"/>
      <c r="C5" s="343" t="s">
        <v>449</v>
      </c>
      <c r="D5" s="344" t="s">
        <v>449</v>
      </c>
      <c r="E5" s="343" t="s">
        <v>449</v>
      </c>
      <c r="F5" s="344" t="s">
        <v>449</v>
      </c>
      <c r="G5" s="343" t="s">
        <v>449</v>
      </c>
      <c r="H5" s="344" t="s">
        <v>449</v>
      </c>
      <c r="I5" s="343" t="s">
        <v>449</v>
      </c>
      <c r="J5" s="344" t="s">
        <v>449</v>
      </c>
      <c r="K5" s="343" t="s">
        <v>449</v>
      </c>
      <c r="L5" s="344" t="s">
        <v>449</v>
      </c>
      <c r="M5" s="343" t="s">
        <v>449</v>
      </c>
      <c r="N5" s="344" t="s">
        <v>449</v>
      </c>
      <c r="O5" s="343" t="s">
        <v>449</v>
      </c>
      <c r="P5" s="344" t="s">
        <v>449</v>
      </c>
    </row>
    <row r="6" spans="1:16" s="451" customFormat="1">
      <c r="A6" s="336" t="s">
        <v>346</v>
      </c>
      <c r="B6" s="469"/>
      <c r="C6" s="349">
        <v>0</v>
      </c>
      <c r="D6" s="368">
        <v>0</v>
      </c>
      <c r="E6" s="349">
        <v>284.12700000000001</v>
      </c>
      <c r="F6" s="359">
        <v>312.12799999999999</v>
      </c>
      <c r="G6" s="349">
        <v>3711.9769999999999</v>
      </c>
      <c r="H6" s="359">
        <v>3379.172</v>
      </c>
      <c r="I6" s="349">
        <v>363.83699999999999</v>
      </c>
      <c r="J6" s="359">
        <v>416.279</v>
      </c>
      <c r="K6" s="349">
        <v>153.38300000000001</v>
      </c>
      <c r="L6" s="359">
        <v>112.28700000000001</v>
      </c>
      <c r="M6" s="349">
        <v>-3.5000000000000003E-2</v>
      </c>
      <c r="N6" s="359">
        <v>-7.0000000000000001E-3</v>
      </c>
      <c r="O6" s="349">
        <v>4513.2889999999998</v>
      </c>
      <c r="P6" s="358">
        <v>4219.8590000000004</v>
      </c>
    </row>
    <row r="7" spans="1:16">
      <c r="A7" s="335"/>
      <c r="B7" s="325" t="s">
        <v>281</v>
      </c>
      <c r="C7" s="345">
        <v>0</v>
      </c>
      <c r="D7" s="351">
        <v>0</v>
      </c>
      <c r="E7" s="345">
        <v>24.452000000000002</v>
      </c>
      <c r="F7" s="347">
        <v>27.356000000000002</v>
      </c>
      <c r="G7" s="345">
        <v>475.74599999999998</v>
      </c>
      <c r="H7" s="347">
        <v>345.53699999999998</v>
      </c>
      <c r="I7" s="345">
        <v>97.623000000000005</v>
      </c>
      <c r="J7" s="347">
        <v>196.77600000000001</v>
      </c>
      <c r="K7" s="345">
        <v>51.716999999999999</v>
      </c>
      <c r="L7" s="347">
        <v>29.776</v>
      </c>
      <c r="M7" s="345">
        <v>0</v>
      </c>
      <c r="N7" s="347">
        <v>0</v>
      </c>
      <c r="O7" s="349">
        <v>649.53800000000001</v>
      </c>
      <c r="P7" s="352">
        <v>599.44500000000005</v>
      </c>
    </row>
    <row r="8" spans="1:16">
      <c r="A8" s="335"/>
      <c r="B8" s="325" t="s">
        <v>282</v>
      </c>
      <c r="C8" s="345">
        <v>0</v>
      </c>
      <c r="D8" s="351">
        <v>0</v>
      </c>
      <c r="E8" s="345">
        <v>0</v>
      </c>
      <c r="F8" s="347">
        <v>0</v>
      </c>
      <c r="G8" s="345">
        <v>48.792000000000002</v>
      </c>
      <c r="H8" s="347">
        <v>42.32</v>
      </c>
      <c r="I8" s="345">
        <v>0.30599999999999999</v>
      </c>
      <c r="J8" s="347">
        <v>4.7E-2</v>
      </c>
      <c r="K8" s="345">
        <v>0</v>
      </c>
      <c r="L8" s="347">
        <v>0</v>
      </c>
      <c r="M8" s="345">
        <v>0</v>
      </c>
      <c r="N8" s="347">
        <v>0</v>
      </c>
      <c r="O8" s="349">
        <v>49.097999999999999</v>
      </c>
      <c r="P8" s="352">
        <v>42.366999999999997</v>
      </c>
    </row>
    <row r="9" spans="1:16">
      <c r="A9" s="335"/>
      <c r="B9" s="325" t="s">
        <v>283</v>
      </c>
      <c r="C9" s="345">
        <v>0</v>
      </c>
      <c r="D9" s="351">
        <v>0</v>
      </c>
      <c r="E9" s="345">
        <v>18.981999999999999</v>
      </c>
      <c r="F9" s="347">
        <v>7.59</v>
      </c>
      <c r="G9" s="345">
        <v>341.07299999999998</v>
      </c>
      <c r="H9" s="347">
        <v>198.87700000000001</v>
      </c>
      <c r="I9" s="345">
        <v>10.071999999999999</v>
      </c>
      <c r="J9" s="347">
        <v>6.7460000000000004</v>
      </c>
      <c r="K9" s="345">
        <v>4.2919999999999998</v>
      </c>
      <c r="L9" s="347">
        <v>8.4629999999999992</v>
      </c>
      <c r="M9" s="345">
        <v>0</v>
      </c>
      <c r="N9" s="347">
        <v>0</v>
      </c>
      <c r="O9" s="349">
        <v>374.41899999999998</v>
      </c>
      <c r="P9" s="352">
        <v>221.67599999999999</v>
      </c>
    </row>
    <row r="10" spans="1:16">
      <c r="A10" s="335"/>
      <c r="B10" s="325" t="s">
        <v>284</v>
      </c>
      <c r="C10" s="345">
        <v>0</v>
      </c>
      <c r="D10" s="351">
        <v>0</v>
      </c>
      <c r="E10" s="345">
        <v>222.959</v>
      </c>
      <c r="F10" s="347">
        <v>251.369</v>
      </c>
      <c r="G10" s="345">
        <v>2568.6</v>
      </c>
      <c r="H10" s="347">
        <v>2568.7730000000001</v>
      </c>
      <c r="I10" s="345">
        <v>181.48500000000001</v>
      </c>
      <c r="J10" s="347">
        <v>165.005</v>
      </c>
      <c r="K10" s="345">
        <v>71.573999999999998</v>
      </c>
      <c r="L10" s="347">
        <v>52.271000000000001</v>
      </c>
      <c r="M10" s="345">
        <v>1.6E-2</v>
      </c>
      <c r="N10" s="347">
        <v>0</v>
      </c>
      <c r="O10" s="349">
        <v>3044.634</v>
      </c>
      <c r="P10" s="352">
        <v>3037.4180000000001</v>
      </c>
    </row>
    <row r="11" spans="1:16">
      <c r="A11" s="335"/>
      <c r="B11" s="325" t="s">
        <v>285</v>
      </c>
      <c r="C11" s="345">
        <v>0</v>
      </c>
      <c r="D11" s="351">
        <v>0</v>
      </c>
      <c r="E11" s="345">
        <v>0.60199999999999998</v>
      </c>
      <c r="F11" s="347">
        <v>0.69899999999999995</v>
      </c>
      <c r="G11" s="345">
        <v>11.35</v>
      </c>
      <c r="H11" s="347">
        <v>2.077</v>
      </c>
      <c r="I11" s="345">
        <v>4.9039999999999999</v>
      </c>
      <c r="J11" s="347">
        <v>4.9470000000000001</v>
      </c>
      <c r="K11" s="345">
        <v>9.4320000000000004</v>
      </c>
      <c r="L11" s="347">
        <v>8.8689999999999998</v>
      </c>
      <c r="M11" s="345">
        <v>-5.0999999999999997E-2</v>
      </c>
      <c r="N11" s="347">
        <v>-7.0000000000000001E-3</v>
      </c>
      <c r="O11" s="349">
        <v>26.236999999999998</v>
      </c>
      <c r="P11" s="352">
        <v>16.585000000000001</v>
      </c>
    </row>
    <row r="12" spans="1:16">
      <c r="A12" s="335"/>
      <c r="B12" s="325" t="s">
        <v>286</v>
      </c>
      <c r="C12" s="345">
        <v>0</v>
      </c>
      <c r="D12" s="351">
        <v>0</v>
      </c>
      <c r="E12" s="345">
        <v>17.132000000000001</v>
      </c>
      <c r="F12" s="347">
        <v>25.114000000000001</v>
      </c>
      <c r="G12" s="345">
        <v>236.13</v>
      </c>
      <c r="H12" s="347">
        <v>208.41399999999999</v>
      </c>
      <c r="I12" s="345">
        <v>58.121000000000002</v>
      </c>
      <c r="J12" s="347">
        <v>36.933</v>
      </c>
      <c r="K12" s="345">
        <v>16.367999999999999</v>
      </c>
      <c r="L12" s="347">
        <v>12.907999999999999</v>
      </c>
      <c r="M12" s="345">
        <v>0</v>
      </c>
      <c r="N12" s="347">
        <v>0</v>
      </c>
      <c r="O12" s="349">
        <v>327.75099999999998</v>
      </c>
      <c r="P12" s="352">
        <v>283.36900000000003</v>
      </c>
    </row>
    <row r="13" spans="1:16">
      <c r="A13" s="335"/>
      <c r="B13" s="325" t="s">
        <v>287</v>
      </c>
      <c r="C13" s="345">
        <v>0</v>
      </c>
      <c r="D13" s="351">
        <v>0</v>
      </c>
      <c r="E13" s="345">
        <v>0</v>
      </c>
      <c r="F13" s="347">
        <v>0</v>
      </c>
      <c r="G13" s="345">
        <v>30.286000000000001</v>
      </c>
      <c r="H13" s="347">
        <v>13.173999999999999</v>
      </c>
      <c r="I13" s="345">
        <v>0</v>
      </c>
      <c r="J13" s="347">
        <v>0</v>
      </c>
      <c r="K13" s="345">
        <v>0</v>
      </c>
      <c r="L13" s="347">
        <v>0</v>
      </c>
      <c r="M13" s="345">
        <v>0</v>
      </c>
      <c r="N13" s="347">
        <v>0</v>
      </c>
      <c r="O13" s="349">
        <v>30.286000000000001</v>
      </c>
      <c r="P13" s="352">
        <v>13.173999999999999</v>
      </c>
    </row>
    <row r="15" spans="1:16">
      <c r="A15" s="335"/>
      <c r="B15" s="327" t="s">
        <v>288</v>
      </c>
      <c r="C15" s="345">
        <v>0</v>
      </c>
      <c r="D15" s="351">
        <v>0</v>
      </c>
      <c r="E15" s="345">
        <v>0</v>
      </c>
      <c r="F15" s="347">
        <v>0</v>
      </c>
      <c r="G15" s="345">
        <v>0</v>
      </c>
      <c r="H15" s="347">
        <v>0</v>
      </c>
      <c r="I15" s="345">
        <v>11.326000000000001</v>
      </c>
      <c r="J15" s="347">
        <v>5.8250000000000002</v>
      </c>
      <c r="K15" s="345">
        <v>0</v>
      </c>
      <c r="L15" s="347">
        <v>0</v>
      </c>
      <c r="M15" s="345">
        <v>0</v>
      </c>
      <c r="N15" s="347">
        <v>0</v>
      </c>
      <c r="O15" s="349">
        <v>11.326000000000001</v>
      </c>
      <c r="P15" s="352">
        <v>5.8250000000000002</v>
      </c>
    </row>
    <row r="17" spans="1:16" s="451" customFormat="1">
      <c r="A17" s="334" t="s">
        <v>347</v>
      </c>
      <c r="B17" s="480"/>
      <c r="C17" s="349">
        <v>0</v>
      </c>
      <c r="D17" s="368">
        <v>0</v>
      </c>
      <c r="E17" s="349">
        <v>1456.9179999999999</v>
      </c>
      <c r="F17" s="359">
        <v>1381.972</v>
      </c>
      <c r="G17" s="349">
        <v>12004.828</v>
      </c>
      <c r="H17" s="359">
        <v>10742.727000000001</v>
      </c>
      <c r="I17" s="349">
        <v>1842.8610000000001</v>
      </c>
      <c r="J17" s="359">
        <v>1685.3789999999999</v>
      </c>
      <c r="K17" s="349">
        <v>1305.567</v>
      </c>
      <c r="L17" s="359">
        <v>1210.4290000000001</v>
      </c>
      <c r="M17" s="349">
        <v>0</v>
      </c>
      <c r="N17" s="359">
        <v>0</v>
      </c>
      <c r="O17" s="349">
        <v>16610.173999999999</v>
      </c>
      <c r="P17" s="359">
        <v>15020.507</v>
      </c>
    </row>
    <row r="18" spans="1:16">
      <c r="A18" s="335"/>
      <c r="B18" s="325" t="s">
        <v>289</v>
      </c>
      <c r="C18" s="345">
        <v>0</v>
      </c>
      <c r="D18" s="351">
        <v>0</v>
      </c>
      <c r="E18" s="345">
        <v>8.9999999999999993E-3</v>
      </c>
      <c r="F18" s="347">
        <v>1.4E-2</v>
      </c>
      <c r="G18" s="345">
        <v>2703.683</v>
      </c>
      <c r="H18" s="347">
        <v>2429.6979999999999</v>
      </c>
      <c r="I18" s="345">
        <v>2E-3</v>
      </c>
      <c r="J18" s="347">
        <v>6.0000000000000001E-3</v>
      </c>
      <c r="K18" s="345">
        <v>0</v>
      </c>
      <c r="L18" s="347">
        <v>0</v>
      </c>
      <c r="M18" s="345">
        <v>0</v>
      </c>
      <c r="N18" s="347">
        <v>0</v>
      </c>
      <c r="O18" s="349">
        <v>2703.694</v>
      </c>
      <c r="P18" s="352">
        <v>2429.7179999999998</v>
      </c>
    </row>
    <row r="19" spans="1:16">
      <c r="A19" s="335"/>
      <c r="B19" s="325" t="s">
        <v>290</v>
      </c>
      <c r="C19" s="345">
        <v>0</v>
      </c>
      <c r="D19" s="351">
        <v>0</v>
      </c>
      <c r="E19" s="345">
        <v>8.4000000000000005E-2</v>
      </c>
      <c r="F19" s="347">
        <v>0.158</v>
      </c>
      <c r="G19" s="345">
        <v>2651.7860000000001</v>
      </c>
      <c r="H19" s="347">
        <v>1110.027</v>
      </c>
      <c r="I19" s="345">
        <v>12.048</v>
      </c>
      <c r="J19" s="347">
        <v>4.7</v>
      </c>
      <c r="K19" s="345">
        <v>0</v>
      </c>
      <c r="L19" s="347">
        <v>0</v>
      </c>
      <c r="M19" s="345">
        <v>0</v>
      </c>
      <c r="N19" s="347">
        <v>0</v>
      </c>
      <c r="O19" s="349">
        <v>2663.9180000000001</v>
      </c>
      <c r="P19" s="352">
        <v>1114.885</v>
      </c>
    </row>
    <row r="20" spans="1:16">
      <c r="A20" s="335"/>
      <c r="B20" s="325" t="s">
        <v>291</v>
      </c>
      <c r="C20" s="345">
        <v>0</v>
      </c>
      <c r="D20" s="351">
        <v>0</v>
      </c>
      <c r="E20" s="345">
        <v>0.64600000000000002</v>
      </c>
      <c r="F20" s="347">
        <v>4.4640000000000004</v>
      </c>
      <c r="G20" s="345">
        <v>236.47200000000001</v>
      </c>
      <c r="H20" s="347">
        <v>457.13600000000002</v>
      </c>
      <c r="I20" s="345">
        <v>38.796999999999997</v>
      </c>
      <c r="J20" s="347">
        <v>36.482999999999997</v>
      </c>
      <c r="K20" s="345">
        <v>0</v>
      </c>
      <c r="L20" s="347">
        <v>0</v>
      </c>
      <c r="M20" s="345">
        <v>0</v>
      </c>
      <c r="N20" s="347">
        <v>0</v>
      </c>
      <c r="O20" s="349">
        <v>275.91500000000002</v>
      </c>
      <c r="P20" s="352">
        <v>498.08300000000003</v>
      </c>
    </row>
    <row r="21" spans="1:16">
      <c r="A21" s="335"/>
      <c r="B21" s="325" t="s">
        <v>292</v>
      </c>
      <c r="C21" s="345">
        <v>0</v>
      </c>
      <c r="D21" s="351">
        <v>0</v>
      </c>
      <c r="E21" s="345">
        <v>6.8000000000000005E-2</v>
      </c>
      <c r="F21" s="347">
        <v>0.108</v>
      </c>
      <c r="G21" s="345">
        <v>0</v>
      </c>
      <c r="H21" s="347">
        <v>0</v>
      </c>
      <c r="I21" s="345">
        <v>0</v>
      </c>
      <c r="J21" s="347">
        <v>0</v>
      </c>
      <c r="K21" s="345">
        <v>0</v>
      </c>
      <c r="L21" s="347">
        <v>0</v>
      </c>
      <c r="M21" s="345">
        <v>0</v>
      </c>
      <c r="N21" s="347">
        <v>0</v>
      </c>
      <c r="O21" s="349">
        <v>6.8000000000000005E-2</v>
      </c>
      <c r="P21" s="352">
        <v>0.108</v>
      </c>
    </row>
    <row r="22" spans="1:16">
      <c r="A22" s="335"/>
      <c r="B22" s="325" t="s">
        <v>293</v>
      </c>
      <c r="C22" s="345">
        <v>0</v>
      </c>
      <c r="D22" s="351">
        <v>0</v>
      </c>
      <c r="E22" s="345">
        <v>0.186</v>
      </c>
      <c r="F22" s="347">
        <v>0.23499999999999999</v>
      </c>
      <c r="G22" s="345">
        <v>0</v>
      </c>
      <c r="H22" s="347">
        <v>0</v>
      </c>
      <c r="I22" s="345">
        <v>1.524</v>
      </c>
      <c r="J22" s="347">
        <v>0.13700000000000001</v>
      </c>
      <c r="K22" s="345">
        <v>0</v>
      </c>
      <c r="L22" s="347">
        <v>0</v>
      </c>
      <c r="M22" s="345">
        <v>0</v>
      </c>
      <c r="N22" s="347">
        <v>0</v>
      </c>
      <c r="O22" s="349">
        <v>1.71</v>
      </c>
      <c r="P22" s="352">
        <v>0.372</v>
      </c>
    </row>
    <row r="23" spans="1:16">
      <c r="A23" s="335"/>
      <c r="B23" s="325" t="s">
        <v>294</v>
      </c>
      <c r="C23" s="345">
        <v>0</v>
      </c>
      <c r="D23" s="351">
        <v>0</v>
      </c>
      <c r="E23" s="345">
        <v>30.364999999999998</v>
      </c>
      <c r="F23" s="347">
        <v>21.907</v>
      </c>
      <c r="G23" s="345">
        <v>5281.7280000000001</v>
      </c>
      <c r="H23" s="347">
        <v>5637.3869999999997</v>
      </c>
      <c r="I23" s="345">
        <v>93.22</v>
      </c>
      <c r="J23" s="347">
        <v>70.525000000000006</v>
      </c>
      <c r="K23" s="345">
        <v>35.933</v>
      </c>
      <c r="L23" s="347">
        <v>31.600999999999999</v>
      </c>
      <c r="M23" s="345">
        <v>0</v>
      </c>
      <c r="N23" s="347">
        <v>0</v>
      </c>
      <c r="O23" s="349">
        <v>5441.2460000000001</v>
      </c>
      <c r="P23" s="352">
        <v>5761.42</v>
      </c>
    </row>
    <row r="24" spans="1:16">
      <c r="A24" s="335"/>
      <c r="B24" s="325" t="s">
        <v>295</v>
      </c>
      <c r="C24" s="345">
        <v>0</v>
      </c>
      <c r="D24" s="351">
        <v>0</v>
      </c>
      <c r="E24" s="345">
        <v>0</v>
      </c>
      <c r="F24" s="347">
        <v>0</v>
      </c>
      <c r="G24" s="345">
        <v>0</v>
      </c>
      <c r="H24" s="347">
        <v>662.21799999999996</v>
      </c>
      <c r="I24" s="345">
        <v>0</v>
      </c>
      <c r="J24" s="347">
        <v>0</v>
      </c>
      <c r="K24" s="345">
        <v>0</v>
      </c>
      <c r="L24" s="347">
        <v>0</v>
      </c>
      <c r="M24" s="345">
        <v>0</v>
      </c>
      <c r="N24" s="347">
        <v>0</v>
      </c>
      <c r="O24" s="349">
        <v>0</v>
      </c>
      <c r="P24" s="352">
        <v>662.21799999999996</v>
      </c>
    </row>
    <row r="25" spans="1:16">
      <c r="A25" s="335"/>
      <c r="B25" s="325" t="s">
        <v>296</v>
      </c>
      <c r="C25" s="345">
        <v>0</v>
      </c>
      <c r="D25" s="351">
        <v>0</v>
      </c>
      <c r="E25" s="345">
        <v>1425.56</v>
      </c>
      <c r="F25" s="347">
        <v>1355.086</v>
      </c>
      <c r="G25" s="345">
        <v>115.163</v>
      </c>
      <c r="H25" s="347">
        <v>59.67</v>
      </c>
      <c r="I25" s="345">
        <v>1697.27</v>
      </c>
      <c r="J25" s="347">
        <v>1573.528</v>
      </c>
      <c r="K25" s="345">
        <v>1269.634</v>
      </c>
      <c r="L25" s="347">
        <v>1178.828</v>
      </c>
      <c r="M25" s="345">
        <v>0</v>
      </c>
      <c r="N25" s="347">
        <v>0</v>
      </c>
      <c r="O25" s="349">
        <v>4507.6270000000004</v>
      </c>
      <c r="P25" s="352">
        <v>4167.1120000000001</v>
      </c>
    </row>
    <row r="26" spans="1:16">
      <c r="A26" s="335"/>
      <c r="B26" s="325" t="s">
        <v>297</v>
      </c>
      <c r="C26" s="345">
        <v>0</v>
      </c>
      <c r="D26" s="351">
        <v>0</v>
      </c>
      <c r="E26" s="345">
        <v>0</v>
      </c>
      <c r="F26" s="347">
        <v>0</v>
      </c>
      <c r="G26" s="345">
        <v>10.254</v>
      </c>
      <c r="H26" s="347">
        <v>11.708</v>
      </c>
      <c r="I26" s="345">
        <v>0</v>
      </c>
      <c r="J26" s="347">
        <v>0</v>
      </c>
      <c r="K26" s="345">
        <v>0</v>
      </c>
      <c r="L26" s="347">
        <v>0</v>
      </c>
      <c r="M26" s="345">
        <v>0</v>
      </c>
      <c r="N26" s="347">
        <v>0</v>
      </c>
      <c r="O26" s="349">
        <v>10.254</v>
      </c>
      <c r="P26" s="352">
        <v>11.708</v>
      </c>
    </row>
    <row r="27" spans="1:16">
      <c r="A27" s="335"/>
      <c r="B27" s="325" t="s">
        <v>298</v>
      </c>
      <c r="C27" s="345">
        <v>0</v>
      </c>
      <c r="D27" s="351">
        <v>0</v>
      </c>
      <c r="E27" s="345">
        <v>0</v>
      </c>
      <c r="F27" s="351">
        <v>0</v>
      </c>
      <c r="G27" s="345">
        <v>1005.742</v>
      </c>
      <c r="H27" s="351">
        <v>374.88299999999998</v>
      </c>
      <c r="I27" s="345">
        <v>0</v>
      </c>
      <c r="J27" s="351">
        <v>0</v>
      </c>
      <c r="K27" s="345">
        <v>0</v>
      </c>
      <c r="L27" s="351">
        <v>0</v>
      </c>
      <c r="M27" s="345">
        <v>0</v>
      </c>
      <c r="N27" s="347">
        <v>0</v>
      </c>
      <c r="O27" s="349">
        <v>1005.742</v>
      </c>
      <c r="P27" s="352">
        <v>374.88299999999998</v>
      </c>
    </row>
    <row r="29" spans="1:16">
      <c r="A29" s="334" t="s">
        <v>348</v>
      </c>
      <c r="B29" s="324"/>
      <c r="C29" s="349">
        <v>0</v>
      </c>
      <c r="D29" s="368">
        <v>0</v>
      </c>
      <c r="E29" s="349">
        <v>1741.0450000000001</v>
      </c>
      <c r="F29" s="359">
        <v>1694.1</v>
      </c>
      <c r="G29" s="349">
        <v>15716.805</v>
      </c>
      <c r="H29" s="359">
        <v>14121.898999999999</v>
      </c>
      <c r="I29" s="349">
        <v>2206.6979999999999</v>
      </c>
      <c r="J29" s="359">
        <v>2101.6579999999999</v>
      </c>
      <c r="K29" s="349">
        <v>1458.95</v>
      </c>
      <c r="L29" s="359">
        <v>1322.7159999999999</v>
      </c>
      <c r="M29" s="349">
        <v>-3.5000000000000003E-2</v>
      </c>
      <c r="N29" s="359">
        <v>-7.0000000000000001E-3</v>
      </c>
      <c r="O29" s="349">
        <v>21123.463</v>
      </c>
      <c r="P29" s="359">
        <v>19240.366000000002</v>
      </c>
    </row>
    <row r="31" spans="1:16" s="425" customFormat="1" ht="18">
      <c r="A31" s="573" t="s">
        <v>178</v>
      </c>
      <c r="B31" s="574"/>
      <c r="C31" s="570" t="s">
        <v>53</v>
      </c>
      <c r="D31" s="571"/>
      <c r="E31" s="571"/>
      <c r="F31" s="571"/>
      <c r="G31" s="571"/>
      <c r="H31" s="571"/>
      <c r="I31" s="571"/>
      <c r="J31" s="571"/>
      <c r="K31" s="571"/>
      <c r="L31" s="571"/>
      <c r="M31" s="571"/>
      <c r="N31" s="571"/>
      <c r="O31" s="571"/>
      <c r="P31" s="572"/>
    </row>
    <row r="32" spans="1:16" s="425" customFormat="1">
      <c r="A32" s="552" t="s">
        <v>93</v>
      </c>
      <c r="B32" s="553"/>
      <c r="C32" s="557" t="s">
        <v>23</v>
      </c>
      <c r="D32" s="558"/>
      <c r="E32" s="557" t="s">
        <v>10</v>
      </c>
      <c r="F32" s="558"/>
      <c r="G32" s="557" t="s">
        <v>54</v>
      </c>
      <c r="H32" s="558"/>
      <c r="I32" s="557" t="s">
        <v>14</v>
      </c>
      <c r="J32" s="558"/>
      <c r="K32" s="557" t="s">
        <v>55</v>
      </c>
      <c r="L32" s="558"/>
      <c r="M32" s="557" t="s">
        <v>374</v>
      </c>
      <c r="N32" s="558"/>
      <c r="O32" s="557" t="s">
        <v>20</v>
      </c>
      <c r="P32" s="558"/>
    </row>
    <row r="33" spans="1:16">
      <c r="A33" s="545" t="s">
        <v>349</v>
      </c>
      <c r="B33" s="549"/>
      <c r="C33" s="341" t="str">
        <f t="shared" ref="C33:P33" si="0">C4</f>
        <v>12/31/2019</v>
      </c>
      <c r="D33" s="342" t="str">
        <f t="shared" si="0"/>
        <v>12/31/2018</v>
      </c>
      <c r="E33" s="341" t="str">
        <f t="shared" si="0"/>
        <v>12/31/2019</v>
      </c>
      <c r="F33" s="342" t="str">
        <f t="shared" si="0"/>
        <v>12/31/2018</v>
      </c>
      <c r="G33" s="341" t="str">
        <f t="shared" si="0"/>
        <v>12/31/2019</v>
      </c>
      <c r="H33" s="342" t="str">
        <f t="shared" si="0"/>
        <v>12/31/2018</v>
      </c>
      <c r="I33" s="341" t="str">
        <f t="shared" si="0"/>
        <v>12/31/2019</v>
      </c>
      <c r="J33" s="342" t="str">
        <f t="shared" si="0"/>
        <v>12/31/2018</v>
      </c>
      <c r="K33" s="341" t="str">
        <f t="shared" si="0"/>
        <v>12/31/2019</v>
      </c>
      <c r="L33" s="342" t="str">
        <f t="shared" si="0"/>
        <v>12/31/2018</v>
      </c>
      <c r="M33" s="341" t="str">
        <f t="shared" si="0"/>
        <v>12/31/2019</v>
      </c>
      <c r="N33" s="342" t="str">
        <f t="shared" si="0"/>
        <v>12/31/2018</v>
      </c>
      <c r="O33" s="341" t="str">
        <f t="shared" si="0"/>
        <v>12/31/2019</v>
      </c>
      <c r="P33" s="342" t="str">
        <f t="shared" si="0"/>
        <v>12/31/2018</v>
      </c>
    </row>
    <row r="34" spans="1:16">
      <c r="A34" s="550"/>
      <c r="B34" s="551"/>
      <c r="C34" s="343" t="s">
        <v>449</v>
      </c>
      <c r="D34" s="344" t="s">
        <v>449</v>
      </c>
      <c r="E34" s="343" t="s">
        <v>449</v>
      </c>
      <c r="F34" s="344" t="s">
        <v>449</v>
      </c>
      <c r="G34" s="343" t="s">
        <v>449</v>
      </c>
      <c r="H34" s="344" t="s">
        <v>449</v>
      </c>
      <c r="I34" s="343" t="s">
        <v>449</v>
      </c>
      <c r="J34" s="344" t="s">
        <v>449</v>
      </c>
      <c r="K34" s="343" t="s">
        <v>449</v>
      </c>
      <c r="L34" s="344" t="s">
        <v>449</v>
      </c>
      <c r="M34" s="343" t="s">
        <v>449</v>
      </c>
      <c r="N34" s="344" t="s">
        <v>449</v>
      </c>
      <c r="O34" s="343" t="s">
        <v>449</v>
      </c>
      <c r="P34" s="344" t="s">
        <v>449</v>
      </c>
    </row>
    <row r="35" spans="1:16" s="451" customFormat="1">
      <c r="A35" s="336" t="s">
        <v>350</v>
      </c>
      <c r="B35" s="469"/>
      <c r="C35" s="349">
        <v>0</v>
      </c>
      <c r="D35" s="368">
        <v>0</v>
      </c>
      <c r="E35" s="349">
        <v>509.22199999999998</v>
      </c>
      <c r="F35" s="359">
        <v>710.70799999999997</v>
      </c>
      <c r="G35" s="349">
        <v>3699.9140000000002</v>
      </c>
      <c r="H35" s="359">
        <v>3434.2860000000001</v>
      </c>
      <c r="I35" s="349">
        <v>545.68799999999999</v>
      </c>
      <c r="J35" s="359">
        <v>650.76700000000005</v>
      </c>
      <c r="K35" s="349">
        <v>272.27</v>
      </c>
      <c r="L35" s="359">
        <v>268.88200000000001</v>
      </c>
      <c r="M35" s="349">
        <v>-3.5000000000000003E-2</v>
      </c>
      <c r="N35" s="359">
        <v>-7.0000000000000001E-3</v>
      </c>
      <c r="O35" s="349">
        <v>5027.0590000000002</v>
      </c>
      <c r="P35" s="358">
        <v>5064.6360000000004</v>
      </c>
    </row>
    <row r="36" spans="1:16">
      <c r="A36" s="335"/>
      <c r="B36" s="325" t="s">
        <v>299</v>
      </c>
      <c r="C36" s="345">
        <v>0</v>
      </c>
      <c r="D36" s="351">
        <v>0</v>
      </c>
      <c r="E36" s="345">
        <v>7.0000000000000001E-3</v>
      </c>
      <c r="F36" s="347">
        <v>0</v>
      </c>
      <c r="G36" s="345">
        <v>756.94899999999996</v>
      </c>
      <c r="H36" s="347">
        <v>479.93799999999999</v>
      </c>
      <c r="I36" s="345">
        <v>75.326999999999998</v>
      </c>
      <c r="J36" s="347">
        <v>156.22999999999999</v>
      </c>
      <c r="K36" s="345">
        <v>53.938000000000002</v>
      </c>
      <c r="L36" s="347">
        <v>65.715000000000003</v>
      </c>
      <c r="M36" s="345">
        <v>0</v>
      </c>
      <c r="N36" s="347">
        <v>0</v>
      </c>
      <c r="O36" s="349">
        <v>886.221</v>
      </c>
      <c r="P36" s="352">
        <v>701.88300000000004</v>
      </c>
    </row>
    <row r="37" spans="1:16">
      <c r="A37" s="335"/>
      <c r="B37" s="325" t="s">
        <v>300</v>
      </c>
      <c r="C37" s="345">
        <v>0</v>
      </c>
      <c r="D37" s="351">
        <v>0</v>
      </c>
      <c r="E37" s="345">
        <v>328.7</v>
      </c>
      <c r="F37" s="347">
        <v>548.69399999999996</v>
      </c>
      <c r="G37" s="345">
        <v>2321.877</v>
      </c>
      <c r="H37" s="347">
        <v>2117.8980000000001</v>
      </c>
      <c r="I37" s="345">
        <v>316.584</v>
      </c>
      <c r="J37" s="347">
        <v>377.60599999999999</v>
      </c>
      <c r="K37" s="345">
        <v>135.398</v>
      </c>
      <c r="L37" s="347">
        <v>131.18799999999999</v>
      </c>
      <c r="M37" s="345">
        <v>0</v>
      </c>
      <c r="N37" s="347">
        <v>0</v>
      </c>
      <c r="O37" s="349">
        <v>3102.5590000000002</v>
      </c>
      <c r="P37" s="352">
        <v>3175.386</v>
      </c>
    </row>
    <row r="38" spans="1:16">
      <c r="A38" s="335"/>
      <c r="B38" s="325" t="s">
        <v>301</v>
      </c>
      <c r="C38" s="345">
        <v>0</v>
      </c>
      <c r="D38" s="351">
        <v>0</v>
      </c>
      <c r="E38" s="345">
        <v>109.01300000000001</v>
      </c>
      <c r="F38" s="347">
        <v>2.6859999999999999</v>
      </c>
      <c r="G38" s="345">
        <v>286.62099999999998</v>
      </c>
      <c r="H38" s="347">
        <v>483.142</v>
      </c>
      <c r="I38" s="345">
        <v>79.683999999999997</v>
      </c>
      <c r="J38" s="347">
        <v>64.626999999999995</v>
      </c>
      <c r="K38" s="345">
        <v>42.784999999999997</v>
      </c>
      <c r="L38" s="347">
        <v>36.369</v>
      </c>
      <c r="M38" s="345">
        <v>-3.5000000000000003E-2</v>
      </c>
      <c r="N38" s="347">
        <v>-7.0000000000000001E-3</v>
      </c>
      <c r="O38" s="349">
        <v>518.06799999999998</v>
      </c>
      <c r="P38" s="352">
        <v>586.81700000000001</v>
      </c>
    </row>
    <row r="39" spans="1:16">
      <c r="A39" s="335"/>
      <c r="B39" s="325" t="s">
        <v>302</v>
      </c>
      <c r="C39" s="345">
        <v>0</v>
      </c>
      <c r="D39" s="351">
        <v>0</v>
      </c>
      <c r="E39" s="345">
        <v>44.825000000000003</v>
      </c>
      <c r="F39" s="347">
        <v>131.59299999999999</v>
      </c>
      <c r="G39" s="345">
        <v>144.97300000000001</v>
      </c>
      <c r="H39" s="347">
        <v>194.941</v>
      </c>
      <c r="I39" s="345">
        <v>7.0819999999999999</v>
      </c>
      <c r="J39" s="347">
        <v>10.324999999999999</v>
      </c>
      <c r="K39" s="345">
        <v>8.5839999999999996</v>
      </c>
      <c r="L39" s="347">
        <v>10.315</v>
      </c>
      <c r="M39" s="345">
        <v>0</v>
      </c>
      <c r="N39" s="347">
        <v>0</v>
      </c>
      <c r="O39" s="349">
        <v>205.464</v>
      </c>
      <c r="P39" s="352">
        <v>347.17399999999998</v>
      </c>
    </row>
    <row r="40" spans="1:16">
      <c r="A40" s="335"/>
      <c r="B40" s="325" t="s">
        <v>303</v>
      </c>
      <c r="C40" s="345">
        <v>0</v>
      </c>
      <c r="D40" s="351">
        <v>0</v>
      </c>
      <c r="E40" s="345">
        <v>12.263999999999999</v>
      </c>
      <c r="F40" s="347">
        <v>14.808</v>
      </c>
      <c r="G40" s="345">
        <v>0.66500000000000004</v>
      </c>
      <c r="H40" s="347">
        <v>1.024</v>
      </c>
      <c r="I40" s="345">
        <v>45.040999999999997</v>
      </c>
      <c r="J40" s="347">
        <v>21.562000000000001</v>
      </c>
      <c r="K40" s="345">
        <v>12.103</v>
      </c>
      <c r="L40" s="347">
        <v>4.9630000000000001</v>
      </c>
      <c r="M40" s="345">
        <v>0</v>
      </c>
      <c r="N40" s="347">
        <v>0</v>
      </c>
      <c r="O40" s="349">
        <v>70.072999999999993</v>
      </c>
      <c r="P40" s="352">
        <v>42.356999999999999</v>
      </c>
    </row>
    <row r="41" spans="1:16">
      <c r="A41" s="335"/>
      <c r="B41" s="325" t="s">
        <v>304</v>
      </c>
      <c r="C41" s="345">
        <v>0</v>
      </c>
      <c r="D41" s="351">
        <v>0</v>
      </c>
      <c r="E41" s="345">
        <v>0</v>
      </c>
      <c r="F41" s="347">
        <v>0</v>
      </c>
      <c r="G41" s="345">
        <v>0</v>
      </c>
      <c r="H41" s="347">
        <v>0</v>
      </c>
      <c r="I41" s="345">
        <v>0</v>
      </c>
      <c r="J41" s="347">
        <v>0</v>
      </c>
      <c r="K41" s="345">
        <v>0</v>
      </c>
      <c r="L41" s="347">
        <v>0</v>
      </c>
      <c r="M41" s="345">
        <v>0</v>
      </c>
      <c r="N41" s="347">
        <v>0</v>
      </c>
      <c r="O41" s="349">
        <v>0</v>
      </c>
      <c r="P41" s="352">
        <v>0</v>
      </c>
    </row>
    <row r="42" spans="1:16">
      <c r="A42" s="335"/>
      <c r="B42" s="325" t="s">
        <v>305</v>
      </c>
      <c r="C42" s="345">
        <v>0</v>
      </c>
      <c r="D42" s="351">
        <v>0</v>
      </c>
      <c r="E42" s="345">
        <v>14.413</v>
      </c>
      <c r="F42" s="347">
        <v>12.927</v>
      </c>
      <c r="G42" s="345">
        <v>188.82900000000001</v>
      </c>
      <c r="H42" s="347">
        <v>157.34299999999999</v>
      </c>
      <c r="I42" s="345">
        <v>18.178999999999998</v>
      </c>
      <c r="J42" s="347">
        <v>16.582000000000001</v>
      </c>
      <c r="K42" s="345">
        <v>19.462</v>
      </c>
      <c r="L42" s="347">
        <v>20.332000000000001</v>
      </c>
      <c r="M42" s="345">
        <v>0</v>
      </c>
      <c r="N42" s="347">
        <v>0</v>
      </c>
      <c r="O42" s="349">
        <v>240.88300000000001</v>
      </c>
      <c r="P42" s="352">
        <v>207.184</v>
      </c>
    </row>
    <row r="44" spans="1:16" ht="24">
      <c r="A44" s="335"/>
      <c r="B44" s="327" t="s">
        <v>306</v>
      </c>
      <c r="C44" s="345">
        <v>0</v>
      </c>
      <c r="D44" s="351">
        <v>0</v>
      </c>
      <c r="E44" s="345">
        <v>0</v>
      </c>
      <c r="F44" s="347">
        <v>0</v>
      </c>
      <c r="G44" s="345">
        <v>0</v>
      </c>
      <c r="H44" s="347">
        <v>0</v>
      </c>
      <c r="I44" s="345">
        <v>3.7909999999999999</v>
      </c>
      <c r="J44" s="347">
        <v>3.835</v>
      </c>
      <c r="K44" s="345">
        <v>0</v>
      </c>
      <c r="L44" s="347">
        <v>0</v>
      </c>
      <c r="M44" s="345">
        <v>0</v>
      </c>
      <c r="N44" s="347">
        <v>0</v>
      </c>
      <c r="O44" s="349">
        <v>3.7909999999999999</v>
      </c>
      <c r="P44" s="352">
        <v>3.835</v>
      </c>
    </row>
    <row r="46" spans="1:16" s="451" customFormat="1">
      <c r="A46" s="336" t="s">
        <v>351</v>
      </c>
      <c r="B46" s="469"/>
      <c r="C46" s="349">
        <v>0</v>
      </c>
      <c r="D46" s="368">
        <v>0</v>
      </c>
      <c r="E46" s="349">
        <v>429.76600000000002</v>
      </c>
      <c r="F46" s="359">
        <v>347.65300000000002</v>
      </c>
      <c r="G46" s="349">
        <v>6946.5609999999997</v>
      </c>
      <c r="H46" s="359">
        <v>5247.1629999999996</v>
      </c>
      <c r="I46" s="349">
        <v>704.52599999999995</v>
      </c>
      <c r="J46" s="359">
        <v>598.45500000000004</v>
      </c>
      <c r="K46" s="349">
        <v>467.92399999999998</v>
      </c>
      <c r="L46" s="359">
        <v>431.85599999999999</v>
      </c>
      <c r="M46" s="349">
        <v>0</v>
      </c>
      <c r="N46" s="359">
        <v>0</v>
      </c>
      <c r="O46" s="349">
        <v>8548.777</v>
      </c>
      <c r="P46" s="352">
        <v>6625.1270000000004</v>
      </c>
    </row>
    <row r="47" spans="1:16">
      <c r="A47" s="335"/>
      <c r="B47" s="325" t="s">
        <v>299</v>
      </c>
      <c r="C47" s="345">
        <v>0</v>
      </c>
      <c r="D47" s="351">
        <v>0</v>
      </c>
      <c r="E47" s="345">
        <v>7.0000000000000001E-3</v>
      </c>
      <c r="F47" s="347">
        <v>0</v>
      </c>
      <c r="G47" s="345">
        <v>2212.1109999999999</v>
      </c>
      <c r="H47" s="347">
        <v>2033.008</v>
      </c>
      <c r="I47" s="345">
        <v>592.06399999999996</v>
      </c>
      <c r="J47" s="347">
        <v>491.77499999999998</v>
      </c>
      <c r="K47" s="345">
        <v>418.12900000000002</v>
      </c>
      <c r="L47" s="347">
        <v>378.83499999999998</v>
      </c>
      <c r="M47" s="345">
        <v>0</v>
      </c>
      <c r="N47" s="347">
        <v>0</v>
      </c>
      <c r="O47" s="349">
        <v>3222.3110000000001</v>
      </c>
      <c r="P47" s="352">
        <v>2903.6179999999999</v>
      </c>
    </row>
    <row r="48" spans="1:16">
      <c r="A48" s="335"/>
      <c r="B48" s="325" t="s">
        <v>300</v>
      </c>
      <c r="C48" s="345">
        <v>0</v>
      </c>
      <c r="D48" s="351">
        <v>0</v>
      </c>
      <c r="E48" s="345">
        <v>149.20500000000001</v>
      </c>
      <c r="F48" s="347">
        <v>150.99199999999999</v>
      </c>
      <c r="G48" s="345">
        <v>2171.38</v>
      </c>
      <c r="H48" s="347">
        <v>726.71100000000001</v>
      </c>
      <c r="I48" s="345">
        <v>0.35799999999999998</v>
      </c>
      <c r="J48" s="347">
        <v>0</v>
      </c>
      <c r="K48" s="345">
        <v>0</v>
      </c>
      <c r="L48" s="347">
        <v>0</v>
      </c>
      <c r="M48" s="345">
        <v>0</v>
      </c>
      <c r="N48" s="347">
        <v>0</v>
      </c>
      <c r="O48" s="349">
        <v>2320.9430000000002</v>
      </c>
      <c r="P48" s="352">
        <v>877.70299999999997</v>
      </c>
    </row>
    <row r="49" spans="1:16">
      <c r="A49" s="335"/>
      <c r="B49" s="325" t="s">
        <v>307</v>
      </c>
      <c r="C49" s="345">
        <v>0</v>
      </c>
      <c r="D49" s="351">
        <v>0</v>
      </c>
      <c r="E49" s="345">
        <v>34.661999999999999</v>
      </c>
      <c r="F49" s="347">
        <v>0</v>
      </c>
      <c r="G49" s="345">
        <v>0</v>
      </c>
      <c r="H49" s="347">
        <v>0</v>
      </c>
      <c r="I49" s="345">
        <v>0</v>
      </c>
      <c r="J49" s="347">
        <v>0</v>
      </c>
      <c r="K49" s="345">
        <v>0</v>
      </c>
      <c r="L49" s="347">
        <v>0</v>
      </c>
      <c r="M49" s="345">
        <v>0</v>
      </c>
      <c r="N49" s="347">
        <v>0</v>
      </c>
      <c r="O49" s="349">
        <v>34.661999999999999</v>
      </c>
      <c r="P49" s="352">
        <v>0</v>
      </c>
    </row>
    <row r="50" spans="1:16">
      <c r="A50" s="335"/>
      <c r="B50" s="325" t="s">
        <v>308</v>
      </c>
      <c r="C50" s="345">
        <v>0</v>
      </c>
      <c r="D50" s="351">
        <v>0</v>
      </c>
      <c r="E50" s="345">
        <v>23.71</v>
      </c>
      <c r="F50" s="347">
        <v>23.143999999999998</v>
      </c>
      <c r="G50" s="345">
        <v>845.798</v>
      </c>
      <c r="H50" s="347">
        <v>1275.636</v>
      </c>
      <c r="I50" s="345">
        <v>4.8280000000000003</v>
      </c>
      <c r="J50" s="347">
        <v>2.9279999999999999</v>
      </c>
      <c r="K50" s="345">
        <v>0.5</v>
      </c>
      <c r="L50" s="347">
        <v>0.48099999999999998</v>
      </c>
      <c r="M50" s="345">
        <v>0</v>
      </c>
      <c r="N50" s="347">
        <v>0</v>
      </c>
      <c r="O50" s="349">
        <v>874.83600000000001</v>
      </c>
      <c r="P50" s="352">
        <v>1302.1890000000001</v>
      </c>
    </row>
    <row r="51" spans="1:16">
      <c r="A51" s="335"/>
      <c r="B51" s="325" t="s">
        <v>309</v>
      </c>
      <c r="C51" s="345">
        <v>0</v>
      </c>
      <c r="D51" s="351">
        <v>0</v>
      </c>
      <c r="E51" s="345">
        <v>210.46</v>
      </c>
      <c r="F51" s="347">
        <v>161.25</v>
      </c>
      <c r="G51" s="345">
        <v>13.257</v>
      </c>
      <c r="H51" s="347">
        <v>11.188000000000001</v>
      </c>
      <c r="I51" s="345">
        <v>0.107</v>
      </c>
      <c r="J51" s="347">
        <v>1.696</v>
      </c>
      <c r="K51" s="345">
        <v>43.356999999999999</v>
      </c>
      <c r="L51" s="347">
        <v>47.103000000000002</v>
      </c>
      <c r="M51" s="345">
        <v>0</v>
      </c>
      <c r="N51" s="347">
        <v>0</v>
      </c>
      <c r="O51" s="349">
        <v>267.18099999999998</v>
      </c>
      <c r="P51" s="352">
        <v>221.23699999999999</v>
      </c>
    </row>
    <row r="52" spans="1:16">
      <c r="A52" s="335"/>
      <c r="B52" s="325" t="s">
        <v>310</v>
      </c>
      <c r="C52" s="345">
        <v>0</v>
      </c>
      <c r="D52" s="351">
        <v>0</v>
      </c>
      <c r="E52" s="345">
        <v>11.006</v>
      </c>
      <c r="F52" s="347">
        <v>11.090999999999999</v>
      </c>
      <c r="G52" s="345">
        <v>1683.454</v>
      </c>
      <c r="H52" s="347">
        <v>1198.0139999999999</v>
      </c>
      <c r="I52" s="345">
        <v>100.851</v>
      </c>
      <c r="J52" s="347">
        <v>96.164000000000001</v>
      </c>
      <c r="K52" s="345">
        <v>4.3520000000000003</v>
      </c>
      <c r="L52" s="347">
        <v>3.552</v>
      </c>
      <c r="M52" s="345">
        <v>0</v>
      </c>
      <c r="N52" s="347">
        <v>0</v>
      </c>
      <c r="O52" s="349">
        <v>1799.663</v>
      </c>
      <c r="P52" s="352">
        <v>1308.8209999999999</v>
      </c>
    </row>
    <row r="53" spans="1:16">
      <c r="A53" s="335"/>
      <c r="B53" s="325" t="s">
        <v>311</v>
      </c>
      <c r="C53" s="345">
        <v>0</v>
      </c>
      <c r="D53" s="351">
        <v>0</v>
      </c>
      <c r="E53" s="345">
        <v>0.71599999999999997</v>
      </c>
      <c r="F53" s="347">
        <v>1.1759999999999999</v>
      </c>
      <c r="G53" s="345">
        <v>20.561</v>
      </c>
      <c r="H53" s="347">
        <v>2.6059999999999999</v>
      </c>
      <c r="I53" s="345">
        <v>6.3179999999999996</v>
      </c>
      <c r="J53" s="347">
        <v>5.8920000000000003</v>
      </c>
      <c r="K53" s="345">
        <v>1.5860000000000001</v>
      </c>
      <c r="L53" s="347">
        <v>1.885</v>
      </c>
      <c r="M53" s="345">
        <v>0</v>
      </c>
      <c r="N53" s="347">
        <v>0</v>
      </c>
      <c r="O53" s="349">
        <v>29.181000000000001</v>
      </c>
      <c r="P53" s="352">
        <v>11.558999999999999</v>
      </c>
    </row>
    <row r="55" spans="1:16" s="451" customFormat="1">
      <c r="A55" s="336" t="s">
        <v>352</v>
      </c>
      <c r="B55" s="469"/>
      <c r="C55" s="349">
        <v>0</v>
      </c>
      <c r="D55" s="371">
        <v>0</v>
      </c>
      <c r="E55" s="349">
        <v>802.05700000000002</v>
      </c>
      <c r="F55" s="352">
        <v>635.73900000000003</v>
      </c>
      <c r="G55" s="349">
        <v>5070.33</v>
      </c>
      <c r="H55" s="352">
        <v>5440.45</v>
      </c>
      <c r="I55" s="349">
        <v>956.48400000000004</v>
      </c>
      <c r="J55" s="352">
        <v>852.43600000000004</v>
      </c>
      <c r="K55" s="349">
        <v>718.75599999999997</v>
      </c>
      <c r="L55" s="352">
        <v>621.97799999999995</v>
      </c>
      <c r="M55" s="349">
        <v>0</v>
      </c>
      <c r="N55" s="352">
        <v>0</v>
      </c>
      <c r="O55" s="349">
        <v>7547.6270000000004</v>
      </c>
      <c r="P55" s="352">
        <v>7550.6030000000001</v>
      </c>
    </row>
    <row r="56" spans="1:16">
      <c r="A56" s="335" t="s">
        <v>353</v>
      </c>
      <c r="B56" s="325"/>
      <c r="C56" s="345">
        <v>0</v>
      </c>
      <c r="D56" s="370">
        <v>0</v>
      </c>
      <c r="E56" s="345">
        <v>802.05700000000002</v>
      </c>
      <c r="F56" s="346">
        <v>635.73900000000003</v>
      </c>
      <c r="G56" s="345">
        <v>5070.33</v>
      </c>
      <c r="H56" s="346">
        <v>5440.45</v>
      </c>
      <c r="I56" s="345">
        <v>956.48400000000004</v>
      </c>
      <c r="J56" s="346">
        <v>852.43600000000004</v>
      </c>
      <c r="K56" s="345">
        <v>718.75599999999997</v>
      </c>
      <c r="L56" s="346">
        <v>621.97799999999995</v>
      </c>
      <c r="M56" s="345">
        <v>0</v>
      </c>
      <c r="N56" s="346">
        <v>0</v>
      </c>
      <c r="O56" s="345">
        <v>7547.6270000000004</v>
      </c>
      <c r="P56" s="352">
        <v>7550.6030000000001</v>
      </c>
    </row>
    <row r="57" spans="1:16">
      <c r="A57" s="335"/>
      <c r="B57" s="325" t="s">
        <v>312</v>
      </c>
      <c r="C57" s="345">
        <v>0</v>
      </c>
      <c r="D57" s="351">
        <v>0</v>
      </c>
      <c r="E57" s="345">
        <v>544.85500000000002</v>
      </c>
      <c r="F57" s="347">
        <v>563.803</v>
      </c>
      <c r="G57" s="345">
        <v>2849.2269999999999</v>
      </c>
      <c r="H57" s="347">
        <v>2873.8580000000002</v>
      </c>
      <c r="I57" s="345">
        <v>4.1059999999999999</v>
      </c>
      <c r="J57" s="347">
        <v>4.1529999999999996</v>
      </c>
      <c r="K57" s="345">
        <v>160.37700000000001</v>
      </c>
      <c r="L57" s="347">
        <v>157.38300000000001</v>
      </c>
      <c r="M57" s="345">
        <v>0</v>
      </c>
      <c r="N57" s="347">
        <v>0</v>
      </c>
      <c r="O57" s="349">
        <v>3558.5650000000001</v>
      </c>
      <c r="P57" s="352">
        <v>3599.1970000000001</v>
      </c>
    </row>
    <row r="58" spans="1:16">
      <c r="A58" s="335"/>
      <c r="B58" s="325" t="s">
        <v>313</v>
      </c>
      <c r="C58" s="345">
        <v>0</v>
      </c>
      <c r="D58" s="351">
        <v>0</v>
      </c>
      <c r="E58" s="345">
        <v>223.667</v>
      </c>
      <c r="F58" s="347">
        <v>69.177000000000007</v>
      </c>
      <c r="G58" s="345">
        <v>-673.56700000000001</v>
      </c>
      <c r="H58" s="347">
        <v>-1184.278</v>
      </c>
      <c r="I58" s="345">
        <v>282.08199999999999</v>
      </c>
      <c r="J58" s="347">
        <v>192.95400000000001</v>
      </c>
      <c r="K58" s="345">
        <v>486.05700000000002</v>
      </c>
      <c r="L58" s="347">
        <v>414.87400000000002</v>
      </c>
      <c r="M58" s="345">
        <v>0</v>
      </c>
      <c r="N58" s="347">
        <v>0</v>
      </c>
      <c r="O58" s="349">
        <v>318.23899999999998</v>
      </c>
      <c r="P58" s="352">
        <v>-507.27300000000002</v>
      </c>
    </row>
    <row r="59" spans="1:16">
      <c r="A59" s="335"/>
      <c r="B59" s="325" t="s">
        <v>314</v>
      </c>
      <c r="C59" s="345">
        <v>0</v>
      </c>
      <c r="D59" s="351">
        <v>0</v>
      </c>
      <c r="E59" s="345">
        <v>0</v>
      </c>
      <c r="F59" s="347">
        <v>0</v>
      </c>
      <c r="G59" s="345">
        <v>0</v>
      </c>
      <c r="H59" s="347">
        <v>0</v>
      </c>
      <c r="I59" s="345">
        <v>58.011000000000003</v>
      </c>
      <c r="J59" s="347">
        <v>58.677</v>
      </c>
      <c r="K59" s="345">
        <v>0</v>
      </c>
      <c r="L59" s="347">
        <v>0</v>
      </c>
      <c r="M59" s="345">
        <v>0</v>
      </c>
      <c r="N59" s="347">
        <v>0</v>
      </c>
      <c r="O59" s="349">
        <v>58.011000000000003</v>
      </c>
      <c r="P59" s="352">
        <v>58.677</v>
      </c>
    </row>
    <row r="60" spans="1:16">
      <c r="A60" s="335"/>
      <c r="B60" s="325" t="s">
        <v>315</v>
      </c>
      <c r="C60" s="345">
        <v>0</v>
      </c>
      <c r="D60" s="351">
        <v>0</v>
      </c>
      <c r="E60" s="345">
        <v>0</v>
      </c>
      <c r="F60" s="347">
        <v>0</v>
      </c>
      <c r="G60" s="345">
        <v>0</v>
      </c>
      <c r="H60" s="347">
        <v>-12.704000000000001</v>
      </c>
      <c r="I60" s="345">
        <v>0</v>
      </c>
      <c r="J60" s="347">
        <v>0</v>
      </c>
      <c r="K60" s="345">
        <v>0</v>
      </c>
      <c r="L60" s="347">
        <v>0</v>
      </c>
      <c r="M60" s="345">
        <v>0</v>
      </c>
      <c r="N60" s="347">
        <v>0</v>
      </c>
      <c r="O60" s="349">
        <v>0</v>
      </c>
      <c r="P60" s="352">
        <v>-12.704000000000001</v>
      </c>
    </row>
    <row r="61" spans="1:16">
      <c r="A61" s="335"/>
      <c r="B61" s="325" t="s">
        <v>316</v>
      </c>
      <c r="C61" s="345">
        <v>0</v>
      </c>
      <c r="D61" s="351">
        <v>0</v>
      </c>
      <c r="E61" s="345">
        <v>0</v>
      </c>
      <c r="F61" s="347">
        <v>0</v>
      </c>
      <c r="G61" s="345">
        <v>0</v>
      </c>
      <c r="H61" s="347">
        <v>0</v>
      </c>
      <c r="I61" s="345">
        <v>0</v>
      </c>
      <c r="J61" s="347">
        <v>0</v>
      </c>
      <c r="K61" s="345">
        <v>0</v>
      </c>
      <c r="L61" s="347">
        <v>0</v>
      </c>
      <c r="M61" s="345">
        <v>0</v>
      </c>
      <c r="N61" s="347">
        <v>0</v>
      </c>
      <c r="O61" s="349">
        <v>0</v>
      </c>
      <c r="P61" s="352">
        <v>0</v>
      </c>
    </row>
    <row r="62" spans="1:16">
      <c r="A62" s="335"/>
      <c r="B62" s="325" t="s">
        <v>317</v>
      </c>
      <c r="C62" s="345">
        <v>0</v>
      </c>
      <c r="D62" s="351">
        <v>0</v>
      </c>
      <c r="E62" s="345">
        <v>33.534999999999997</v>
      </c>
      <c r="F62" s="347">
        <v>2.7589999999999999</v>
      </c>
      <c r="G62" s="345">
        <v>2894.67</v>
      </c>
      <c r="H62" s="347">
        <v>3763.5740000000001</v>
      </c>
      <c r="I62" s="345">
        <v>612.28499999999997</v>
      </c>
      <c r="J62" s="347">
        <v>596.65200000000004</v>
      </c>
      <c r="K62" s="345">
        <v>72.322000000000003</v>
      </c>
      <c r="L62" s="347">
        <v>49.720999999999997</v>
      </c>
      <c r="M62" s="345">
        <v>0</v>
      </c>
      <c r="N62" s="347">
        <v>0</v>
      </c>
      <c r="O62" s="349">
        <v>3612.8119999999999</v>
      </c>
      <c r="P62" s="352">
        <v>4412.7060000000001</v>
      </c>
    </row>
    <row r="64" spans="1:16">
      <c r="A64" s="334" t="s">
        <v>354</v>
      </c>
      <c r="B64" s="325"/>
      <c r="C64" s="345">
        <v>0</v>
      </c>
      <c r="D64" s="351">
        <v>0</v>
      </c>
      <c r="E64" s="345">
        <v>0</v>
      </c>
      <c r="F64" s="347">
        <v>0</v>
      </c>
      <c r="G64" s="345">
        <v>0</v>
      </c>
      <c r="H64" s="347">
        <v>0</v>
      </c>
      <c r="I64" s="345">
        <v>0</v>
      </c>
      <c r="J64" s="347">
        <v>0</v>
      </c>
      <c r="K64" s="345">
        <v>0</v>
      </c>
      <c r="L64" s="347">
        <v>0</v>
      </c>
      <c r="M64" s="345">
        <v>0</v>
      </c>
      <c r="N64" s="347">
        <v>0</v>
      </c>
      <c r="O64" s="349">
        <v>0</v>
      </c>
      <c r="P64" s="352">
        <v>0</v>
      </c>
    </row>
    <row r="66" spans="1:16">
      <c r="A66" s="336" t="s">
        <v>355</v>
      </c>
      <c r="B66" s="324"/>
      <c r="C66" s="349">
        <v>0</v>
      </c>
      <c r="D66" s="371">
        <v>0</v>
      </c>
      <c r="E66" s="349">
        <v>1741.0450000000001</v>
      </c>
      <c r="F66" s="352">
        <v>1694.1</v>
      </c>
      <c r="G66" s="349">
        <v>15716.805</v>
      </c>
      <c r="H66" s="352">
        <v>14121.898999999999</v>
      </c>
      <c r="I66" s="349">
        <v>2206.6979999999999</v>
      </c>
      <c r="J66" s="352">
        <v>2101.6579999999999</v>
      </c>
      <c r="K66" s="349">
        <v>1458.95</v>
      </c>
      <c r="L66" s="352">
        <v>1322.7159999999999</v>
      </c>
      <c r="M66" s="349">
        <v>-3.5000000000000003E-2</v>
      </c>
      <c r="N66" s="352">
        <v>-7.0000000000000001E-3</v>
      </c>
      <c r="O66" s="349">
        <v>21123.463</v>
      </c>
      <c r="P66" s="352">
        <v>19240.366000000002</v>
      </c>
    </row>
    <row r="68" spans="1:16">
      <c r="C68" s="330"/>
      <c r="D68" s="330"/>
      <c r="E68" s="330"/>
      <c r="F68" s="330"/>
      <c r="G68" s="330"/>
      <c r="H68" s="330"/>
      <c r="I68" s="330"/>
      <c r="J68" s="330"/>
      <c r="K68" s="330"/>
      <c r="L68" s="330"/>
      <c r="M68" s="330"/>
      <c r="N68" s="330"/>
      <c r="O68" s="330"/>
      <c r="P68" s="330"/>
    </row>
    <row r="69" spans="1:16" ht="18">
      <c r="C69" s="570" t="s">
        <v>53</v>
      </c>
      <c r="D69" s="571"/>
      <c r="E69" s="571"/>
      <c r="F69" s="571"/>
      <c r="G69" s="571"/>
      <c r="H69" s="571"/>
      <c r="I69" s="571"/>
      <c r="J69" s="571"/>
      <c r="K69" s="571"/>
      <c r="L69" s="571"/>
      <c r="M69" s="571"/>
      <c r="N69" s="571"/>
      <c r="O69" s="571"/>
      <c r="P69" s="572"/>
    </row>
    <row r="70" spans="1:16">
      <c r="A70" s="552" t="s">
        <v>93</v>
      </c>
      <c r="B70" s="553"/>
      <c r="C70" s="557" t="s">
        <v>23</v>
      </c>
      <c r="D70" s="558"/>
      <c r="E70" s="557" t="s">
        <v>10</v>
      </c>
      <c r="F70" s="558"/>
      <c r="G70" s="557" t="s">
        <v>54</v>
      </c>
      <c r="H70" s="558"/>
      <c r="I70" s="557" t="s">
        <v>14</v>
      </c>
      <c r="J70" s="558"/>
      <c r="K70" s="557" t="s">
        <v>55</v>
      </c>
      <c r="L70" s="558"/>
      <c r="M70" s="557" t="s">
        <v>374</v>
      </c>
      <c r="N70" s="558"/>
      <c r="O70" s="557" t="s">
        <v>20</v>
      </c>
      <c r="P70" s="558"/>
    </row>
    <row r="71" spans="1:16">
      <c r="A71" s="545" t="s">
        <v>356</v>
      </c>
      <c r="B71" s="549"/>
      <c r="C71" s="341" t="s">
        <v>426</v>
      </c>
      <c r="D71" s="342" t="s">
        <v>396</v>
      </c>
      <c r="E71" s="341" t="str">
        <f>C71</f>
        <v>12/31/2019</v>
      </c>
      <c r="F71" s="342" t="str">
        <f>D71</f>
        <v>12/31/2018</v>
      </c>
      <c r="G71" s="341" t="str">
        <f>C71</f>
        <v>12/31/2019</v>
      </c>
      <c r="H71" s="342" t="str">
        <f>D71</f>
        <v>12/31/2018</v>
      </c>
      <c r="I71" s="341" t="str">
        <f>C71</f>
        <v>12/31/2019</v>
      </c>
      <c r="J71" s="342" t="str">
        <f>D71</f>
        <v>12/31/2018</v>
      </c>
      <c r="K71" s="341" t="str">
        <f>C71</f>
        <v>12/31/2019</v>
      </c>
      <c r="L71" s="342" t="str">
        <f>D71</f>
        <v>12/31/2018</v>
      </c>
      <c r="M71" s="341" t="str">
        <f>K71</f>
        <v>12/31/2019</v>
      </c>
      <c r="N71" s="342" t="str">
        <f>L71</f>
        <v>12/31/2018</v>
      </c>
      <c r="O71" s="341" t="str">
        <f>M71</f>
        <v>12/31/2019</v>
      </c>
      <c r="P71" s="342" t="str">
        <f>N71</f>
        <v>12/31/2018</v>
      </c>
    </row>
    <row r="72" spans="1:16">
      <c r="A72" s="550"/>
      <c r="B72" s="551"/>
      <c r="C72" s="343" t="s">
        <v>449</v>
      </c>
      <c r="D72" s="344" t="s">
        <v>449</v>
      </c>
      <c r="E72" s="343" t="s">
        <v>449</v>
      </c>
      <c r="F72" s="344" t="s">
        <v>449</v>
      </c>
      <c r="G72" s="343" t="s">
        <v>449</v>
      </c>
      <c r="H72" s="344" t="s">
        <v>449</v>
      </c>
      <c r="I72" s="343" t="s">
        <v>449</v>
      </c>
      <c r="J72" s="344" t="s">
        <v>449</v>
      </c>
      <c r="K72" s="343" t="s">
        <v>449</v>
      </c>
      <c r="L72" s="344" t="s">
        <v>449</v>
      </c>
      <c r="M72" s="343" t="s">
        <v>449</v>
      </c>
      <c r="N72" s="344" t="s">
        <v>449</v>
      </c>
      <c r="O72" s="343" t="s">
        <v>449</v>
      </c>
      <c r="P72" s="344" t="s">
        <v>449</v>
      </c>
    </row>
    <row r="73" spans="1:16">
      <c r="A73" s="336" t="s">
        <v>357</v>
      </c>
      <c r="B73" s="362"/>
      <c r="C73" s="353">
        <v>0</v>
      </c>
      <c r="D73" s="364">
        <v>0</v>
      </c>
      <c r="E73" s="353">
        <v>1346.8879999999999</v>
      </c>
      <c r="F73" s="354">
        <v>1189.95</v>
      </c>
      <c r="G73" s="353">
        <v>8153.7190000000001</v>
      </c>
      <c r="H73" s="354">
        <v>6922.4170000000004</v>
      </c>
      <c r="I73" s="353">
        <v>1665.317</v>
      </c>
      <c r="J73" s="354">
        <v>1713.8009999999999</v>
      </c>
      <c r="K73" s="353">
        <v>950.34900000000005</v>
      </c>
      <c r="L73" s="354">
        <v>912.95</v>
      </c>
      <c r="M73" s="353">
        <v>-2.4E-2</v>
      </c>
      <c r="N73" s="354">
        <v>-3.0000000000000001E-3</v>
      </c>
      <c r="O73" s="353">
        <v>12116.249</v>
      </c>
      <c r="P73" s="354">
        <v>10739.115</v>
      </c>
    </row>
    <row r="74" spans="1:16">
      <c r="A74" s="337"/>
      <c r="B74" s="327" t="s">
        <v>118</v>
      </c>
      <c r="C74" s="353">
        <v>0</v>
      </c>
      <c r="D74" s="364">
        <v>0</v>
      </c>
      <c r="E74" s="353">
        <v>1066.4369999999999</v>
      </c>
      <c r="F74" s="354">
        <v>1174.1510000000001</v>
      </c>
      <c r="G74" s="353">
        <v>7246.9279999999999</v>
      </c>
      <c r="H74" s="354">
        <v>5965.107</v>
      </c>
      <c r="I74" s="353">
        <v>1646.864</v>
      </c>
      <c r="J74" s="354">
        <v>1702.39</v>
      </c>
      <c r="K74" s="353">
        <v>945.59500000000003</v>
      </c>
      <c r="L74" s="354">
        <v>907.24699999999996</v>
      </c>
      <c r="M74" s="353">
        <v>0</v>
      </c>
      <c r="N74" s="354">
        <v>0</v>
      </c>
      <c r="O74" s="353">
        <v>10905.824000000001</v>
      </c>
      <c r="P74" s="354">
        <v>9748.8950000000004</v>
      </c>
    </row>
    <row r="75" spans="1:16">
      <c r="A75" s="337"/>
      <c r="B75" s="333" t="s">
        <v>366</v>
      </c>
      <c r="C75" s="355">
        <v>0</v>
      </c>
      <c r="D75" s="372">
        <v>0</v>
      </c>
      <c r="E75" s="355">
        <v>1021.696</v>
      </c>
      <c r="F75" s="373">
        <v>1130.3530000000001</v>
      </c>
      <c r="G75" s="355">
        <v>6441.8609999999999</v>
      </c>
      <c r="H75" s="373">
        <v>5396.9189999999999</v>
      </c>
      <c r="I75" s="355">
        <v>1366.6320000000001</v>
      </c>
      <c r="J75" s="373">
        <v>1422.9179999999999</v>
      </c>
      <c r="K75" s="355">
        <v>903.82799999999997</v>
      </c>
      <c r="L75" s="373">
        <v>856.27800000000002</v>
      </c>
      <c r="M75" s="355">
        <v>0</v>
      </c>
      <c r="N75" s="373">
        <v>0</v>
      </c>
      <c r="O75" s="355">
        <v>9734.0169999999998</v>
      </c>
      <c r="P75" s="373">
        <v>8806.4680000000008</v>
      </c>
    </row>
    <row r="76" spans="1:16">
      <c r="A76" s="337"/>
      <c r="B76" s="333" t="s">
        <v>367</v>
      </c>
      <c r="C76" s="355">
        <v>0</v>
      </c>
      <c r="D76" s="372">
        <v>0</v>
      </c>
      <c r="E76" s="355">
        <v>2.7709999999999999</v>
      </c>
      <c r="F76" s="373">
        <v>0.17</v>
      </c>
      <c r="G76" s="355">
        <v>3.7549999999999999</v>
      </c>
      <c r="H76" s="373">
        <v>2.2250000000000001</v>
      </c>
      <c r="I76" s="355">
        <v>2.2570000000000001</v>
      </c>
      <c r="J76" s="373">
        <v>1.137</v>
      </c>
      <c r="K76" s="355">
        <v>1.022</v>
      </c>
      <c r="L76" s="373">
        <v>0.626</v>
      </c>
      <c r="M76" s="355">
        <v>0</v>
      </c>
      <c r="N76" s="373">
        <v>0</v>
      </c>
      <c r="O76" s="355">
        <v>9.8049999999999997</v>
      </c>
      <c r="P76" s="373">
        <v>4.1580000000000004</v>
      </c>
    </row>
    <row r="77" spans="1:16">
      <c r="A77" s="337"/>
      <c r="B77" s="333" t="s">
        <v>368</v>
      </c>
      <c r="C77" s="355">
        <v>0</v>
      </c>
      <c r="D77" s="372">
        <v>0</v>
      </c>
      <c r="E77" s="355">
        <v>41.97</v>
      </c>
      <c r="F77" s="373">
        <v>43.628</v>
      </c>
      <c r="G77" s="355">
        <v>801.31200000000001</v>
      </c>
      <c r="H77" s="373">
        <v>565.96299999999997</v>
      </c>
      <c r="I77" s="355">
        <v>277.97500000000002</v>
      </c>
      <c r="J77" s="373">
        <v>278.33499999999998</v>
      </c>
      <c r="K77" s="355">
        <v>40.744999999999997</v>
      </c>
      <c r="L77" s="373">
        <v>50.343000000000004</v>
      </c>
      <c r="M77" s="355">
        <v>0</v>
      </c>
      <c r="N77" s="373">
        <v>0</v>
      </c>
      <c r="O77" s="355">
        <v>1162.002</v>
      </c>
      <c r="P77" s="373">
        <v>938.26900000000001</v>
      </c>
    </row>
    <row r="78" spans="1:16">
      <c r="A78" s="337"/>
      <c r="B78" s="327" t="s">
        <v>119</v>
      </c>
      <c r="C78" s="355">
        <v>0</v>
      </c>
      <c r="D78" s="372">
        <v>0</v>
      </c>
      <c r="E78" s="355">
        <v>280.45100000000002</v>
      </c>
      <c r="F78" s="373">
        <v>15.798999999999999</v>
      </c>
      <c r="G78" s="355">
        <v>906.79100000000005</v>
      </c>
      <c r="H78" s="373">
        <v>957.31</v>
      </c>
      <c r="I78" s="355">
        <v>18.452999999999999</v>
      </c>
      <c r="J78" s="373">
        <v>11.411</v>
      </c>
      <c r="K78" s="355">
        <v>4.7539999999999996</v>
      </c>
      <c r="L78" s="373">
        <v>5.7030000000000003</v>
      </c>
      <c r="M78" s="355">
        <v>-2.4E-2</v>
      </c>
      <c r="N78" s="373">
        <v>-3.0000000000000001E-3</v>
      </c>
      <c r="O78" s="355">
        <v>1210.425</v>
      </c>
      <c r="P78" s="373">
        <v>990.22</v>
      </c>
    </row>
    <row r="80" spans="1:16">
      <c r="A80" s="336" t="s">
        <v>358</v>
      </c>
      <c r="B80" s="365"/>
      <c r="C80" s="353">
        <v>0</v>
      </c>
      <c r="D80" s="364">
        <v>0</v>
      </c>
      <c r="E80" s="353">
        <v>-773.69299999999998</v>
      </c>
      <c r="F80" s="354">
        <v>-729.22299999999996</v>
      </c>
      <c r="G80" s="353">
        <v>-5820.384</v>
      </c>
      <c r="H80" s="354">
        <v>-5084.2529999999997</v>
      </c>
      <c r="I80" s="353">
        <v>-962.17399999999998</v>
      </c>
      <c r="J80" s="354">
        <v>-1032.452</v>
      </c>
      <c r="K80" s="353">
        <v>-619.18100000000004</v>
      </c>
      <c r="L80" s="354">
        <v>-610.70100000000002</v>
      </c>
      <c r="M80" s="353">
        <v>0</v>
      </c>
      <c r="N80" s="354">
        <v>0</v>
      </c>
      <c r="O80" s="353">
        <v>-8175.4319999999998</v>
      </c>
      <c r="P80" s="354">
        <v>-7456.6289999999999</v>
      </c>
    </row>
    <row r="81" spans="1:16">
      <c r="A81" s="337"/>
      <c r="B81" s="333" t="s">
        <v>320</v>
      </c>
      <c r="C81" s="355">
        <v>0</v>
      </c>
      <c r="D81" s="372">
        <v>0</v>
      </c>
      <c r="E81" s="355">
        <v>-714.84400000000005</v>
      </c>
      <c r="F81" s="373">
        <v>-655.31200000000001</v>
      </c>
      <c r="G81" s="355">
        <v>-4310.6940000000004</v>
      </c>
      <c r="H81" s="373">
        <v>-3621.3220000000001</v>
      </c>
      <c r="I81" s="355">
        <v>-717.60799999999995</v>
      </c>
      <c r="J81" s="373">
        <v>-784.87199999999996</v>
      </c>
      <c r="K81" s="355">
        <v>-580.69000000000005</v>
      </c>
      <c r="L81" s="373">
        <v>-576.41999999999996</v>
      </c>
      <c r="M81" s="355">
        <v>0</v>
      </c>
      <c r="N81" s="373">
        <v>0</v>
      </c>
      <c r="O81" s="355">
        <v>-6323.8360000000002</v>
      </c>
      <c r="P81" s="373">
        <v>-5637.9260000000004</v>
      </c>
    </row>
    <row r="82" spans="1:16">
      <c r="A82" s="337"/>
      <c r="B82" s="333" t="s">
        <v>321</v>
      </c>
      <c r="C82" s="355">
        <v>0</v>
      </c>
      <c r="D82" s="372">
        <v>0</v>
      </c>
      <c r="E82" s="355">
        <v>0</v>
      </c>
      <c r="F82" s="373">
        <v>0</v>
      </c>
      <c r="G82" s="355">
        <v>0</v>
      </c>
      <c r="H82" s="373">
        <v>0</v>
      </c>
      <c r="I82" s="355">
        <v>0</v>
      </c>
      <c r="J82" s="373">
        <v>0</v>
      </c>
      <c r="K82" s="355">
        <v>0</v>
      </c>
      <c r="L82" s="373">
        <v>0</v>
      </c>
      <c r="M82" s="355">
        <v>0</v>
      </c>
      <c r="N82" s="373">
        <v>0</v>
      </c>
      <c r="O82" s="355">
        <v>0</v>
      </c>
      <c r="P82" s="373">
        <v>0</v>
      </c>
    </row>
    <row r="83" spans="1:16">
      <c r="A83" s="337"/>
      <c r="B83" s="333" t="s">
        <v>123</v>
      </c>
      <c r="C83" s="355">
        <v>0</v>
      </c>
      <c r="D83" s="372">
        <v>0</v>
      </c>
      <c r="E83" s="355">
        <v>-16.989999999999998</v>
      </c>
      <c r="F83" s="373">
        <v>-30.477</v>
      </c>
      <c r="G83" s="355">
        <v>-720.94500000000005</v>
      </c>
      <c r="H83" s="373">
        <v>-609.88</v>
      </c>
      <c r="I83" s="355">
        <v>-165.554</v>
      </c>
      <c r="J83" s="373">
        <v>-171.49199999999999</v>
      </c>
      <c r="K83" s="355">
        <v>0</v>
      </c>
      <c r="L83" s="373">
        <v>0</v>
      </c>
      <c r="M83" s="355">
        <v>0</v>
      </c>
      <c r="N83" s="373">
        <v>0</v>
      </c>
      <c r="O83" s="355">
        <v>-903.48900000000003</v>
      </c>
      <c r="P83" s="373">
        <v>-811.84900000000005</v>
      </c>
    </row>
    <row r="84" spans="1:16">
      <c r="A84" s="337"/>
      <c r="B84" s="333" t="s">
        <v>322</v>
      </c>
      <c r="C84" s="355">
        <v>0</v>
      </c>
      <c r="D84" s="372">
        <v>0</v>
      </c>
      <c r="E84" s="355">
        <v>-41.859000000000002</v>
      </c>
      <c r="F84" s="373">
        <v>-43.433999999999997</v>
      </c>
      <c r="G84" s="355">
        <v>-788.745</v>
      </c>
      <c r="H84" s="373">
        <v>-853.05100000000004</v>
      </c>
      <c r="I84" s="355">
        <v>-79.012</v>
      </c>
      <c r="J84" s="373">
        <v>-76.087999999999994</v>
      </c>
      <c r="K84" s="355">
        <v>-38.491</v>
      </c>
      <c r="L84" s="373">
        <v>-34.280999999999999</v>
      </c>
      <c r="M84" s="355">
        <v>0</v>
      </c>
      <c r="N84" s="373">
        <v>0</v>
      </c>
      <c r="O84" s="355">
        <v>-948.10699999999997</v>
      </c>
      <c r="P84" s="373">
        <v>-1006.854</v>
      </c>
    </row>
    <row r="86" spans="1:16">
      <c r="A86" s="336" t="s">
        <v>359</v>
      </c>
      <c r="B86" s="365"/>
      <c r="C86" s="353">
        <v>0</v>
      </c>
      <c r="D86" s="364">
        <v>0</v>
      </c>
      <c r="E86" s="353">
        <v>573.19500000000005</v>
      </c>
      <c r="F86" s="354">
        <v>460.72699999999998</v>
      </c>
      <c r="G86" s="353">
        <v>2333.335</v>
      </c>
      <c r="H86" s="354">
        <v>1838.164</v>
      </c>
      <c r="I86" s="353">
        <v>703.14300000000003</v>
      </c>
      <c r="J86" s="354">
        <v>681.34900000000005</v>
      </c>
      <c r="K86" s="353">
        <v>331.16800000000001</v>
      </c>
      <c r="L86" s="354">
        <v>302.24900000000002</v>
      </c>
      <c r="M86" s="353">
        <v>-2.4E-2</v>
      </c>
      <c r="N86" s="354">
        <v>-3.0000000000000001E-3</v>
      </c>
      <c r="O86" s="353">
        <v>3940.817</v>
      </c>
      <c r="P86" s="354">
        <v>3282.4859999999999</v>
      </c>
    </row>
    <row r="88" spans="1:16">
      <c r="A88" s="335"/>
      <c r="B88" s="327" t="s">
        <v>323</v>
      </c>
      <c r="C88" s="355">
        <v>0</v>
      </c>
      <c r="D88" s="372">
        <v>0</v>
      </c>
      <c r="E88" s="355">
        <v>43.311</v>
      </c>
      <c r="F88" s="373">
        <v>49.296999999999997</v>
      </c>
      <c r="G88" s="355">
        <v>89.153999999999996</v>
      </c>
      <c r="H88" s="373">
        <v>82.661000000000001</v>
      </c>
      <c r="I88" s="355">
        <v>29.170999999999999</v>
      </c>
      <c r="J88" s="373">
        <v>26.94</v>
      </c>
      <c r="K88" s="355">
        <v>9.843</v>
      </c>
      <c r="L88" s="373">
        <v>9.6319999999999997</v>
      </c>
      <c r="M88" s="355">
        <v>0</v>
      </c>
      <c r="N88" s="373">
        <v>0</v>
      </c>
      <c r="O88" s="355">
        <v>171.47900000000001</v>
      </c>
      <c r="P88" s="373">
        <v>168.53</v>
      </c>
    </row>
    <row r="89" spans="1:16">
      <c r="A89" s="335"/>
      <c r="B89" s="327" t="s">
        <v>324</v>
      </c>
      <c r="C89" s="355">
        <v>0</v>
      </c>
      <c r="D89" s="372">
        <v>0</v>
      </c>
      <c r="E89" s="355">
        <v>-162.137</v>
      </c>
      <c r="F89" s="373">
        <v>-219.84899999999999</v>
      </c>
      <c r="G89" s="355">
        <v>-401.26400000000001</v>
      </c>
      <c r="H89" s="373">
        <v>-369.62</v>
      </c>
      <c r="I89" s="355">
        <v>-71.028000000000006</v>
      </c>
      <c r="J89" s="373">
        <v>-69.13</v>
      </c>
      <c r="K89" s="355">
        <v>-36.595999999999997</v>
      </c>
      <c r="L89" s="373">
        <v>-35.662999999999997</v>
      </c>
      <c r="M89" s="355">
        <v>0</v>
      </c>
      <c r="N89" s="373">
        <v>0</v>
      </c>
      <c r="O89" s="355">
        <v>-671.02499999999998</v>
      </c>
      <c r="P89" s="373">
        <v>-694.26199999999994</v>
      </c>
    </row>
    <row r="90" spans="1:16">
      <c r="A90" s="335"/>
      <c r="B90" s="327" t="s">
        <v>325</v>
      </c>
      <c r="C90" s="355">
        <v>0</v>
      </c>
      <c r="D90" s="372">
        <v>0</v>
      </c>
      <c r="E90" s="355">
        <v>-147.303</v>
      </c>
      <c r="F90" s="373">
        <v>-110.973</v>
      </c>
      <c r="G90" s="355">
        <v>-638.654</v>
      </c>
      <c r="H90" s="373">
        <v>-545.00599999999997</v>
      </c>
      <c r="I90" s="355">
        <v>-104.774</v>
      </c>
      <c r="J90" s="373">
        <v>-116.19</v>
      </c>
      <c r="K90" s="355">
        <v>-46.942999999999998</v>
      </c>
      <c r="L90" s="373">
        <v>-44.081000000000003</v>
      </c>
      <c r="M90" s="355">
        <v>2.4E-2</v>
      </c>
      <c r="N90" s="373">
        <v>3.0000000000000001E-3</v>
      </c>
      <c r="O90" s="355">
        <v>-937.65</v>
      </c>
      <c r="P90" s="373">
        <v>-816.24699999999996</v>
      </c>
    </row>
    <row r="92" spans="1:16">
      <c r="A92" s="336" t="s">
        <v>360</v>
      </c>
      <c r="B92" s="365"/>
      <c r="C92" s="353">
        <v>0</v>
      </c>
      <c r="D92" s="364">
        <v>0</v>
      </c>
      <c r="E92" s="353">
        <v>307.06599999999997</v>
      </c>
      <c r="F92" s="354">
        <v>179.202</v>
      </c>
      <c r="G92" s="353">
        <v>1382.5709999999999</v>
      </c>
      <c r="H92" s="354">
        <v>1006.199</v>
      </c>
      <c r="I92" s="353">
        <v>556.51199999999994</v>
      </c>
      <c r="J92" s="354">
        <v>522.96900000000005</v>
      </c>
      <c r="K92" s="353">
        <v>257.47199999999998</v>
      </c>
      <c r="L92" s="354">
        <v>232.137</v>
      </c>
      <c r="M92" s="353">
        <v>0</v>
      </c>
      <c r="N92" s="354">
        <v>0</v>
      </c>
      <c r="O92" s="353">
        <v>2503.6210000000001</v>
      </c>
      <c r="P92" s="354">
        <v>1940.5070000000001</v>
      </c>
    </row>
    <row r="94" spans="1:16">
      <c r="A94" s="337"/>
      <c r="B94" s="327" t="s">
        <v>326</v>
      </c>
      <c r="C94" s="355">
        <v>0</v>
      </c>
      <c r="D94" s="372">
        <v>0</v>
      </c>
      <c r="E94" s="355">
        <v>-53.533999999999999</v>
      </c>
      <c r="F94" s="373">
        <v>-52.228999999999999</v>
      </c>
      <c r="G94" s="355">
        <v>-451.83499999999998</v>
      </c>
      <c r="H94" s="373">
        <v>-343.15800000000002</v>
      </c>
      <c r="I94" s="355">
        <v>-121.669</v>
      </c>
      <c r="J94" s="373">
        <v>-120.11499999999999</v>
      </c>
      <c r="K94" s="355">
        <v>-56.63</v>
      </c>
      <c r="L94" s="373">
        <v>-51.969000000000001</v>
      </c>
      <c r="M94" s="355">
        <v>0</v>
      </c>
      <c r="N94" s="373">
        <v>0</v>
      </c>
      <c r="O94" s="355">
        <v>-683.66800000000001</v>
      </c>
      <c r="P94" s="373">
        <v>-567.471</v>
      </c>
    </row>
    <row r="95" spans="1:16">
      <c r="A95" s="337"/>
      <c r="B95" s="327" t="s">
        <v>327</v>
      </c>
      <c r="C95" s="355">
        <v>0</v>
      </c>
      <c r="D95" s="372">
        <v>0</v>
      </c>
      <c r="E95" s="355">
        <v>0</v>
      </c>
      <c r="F95" s="373">
        <v>0</v>
      </c>
      <c r="G95" s="355">
        <v>0</v>
      </c>
      <c r="H95" s="373">
        <v>0</v>
      </c>
      <c r="I95" s="355">
        <v>3.4329999999999998</v>
      </c>
      <c r="J95" s="373">
        <v>-5.234</v>
      </c>
      <c r="K95" s="355">
        <v>0</v>
      </c>
      <c r="L95" s="373">
        <v>0</v>
      </c>
      <c r="M95" s="355">
        <v>0</v>
      </c>
      <c r="N95" s="373">
        <v>0</v>
      </c>
      <c r="O95" s="355">
        <v>3.4329999999999998</v>
      </c>
      <c r="P95" s="373">
        <v>-5.234</v>
      </c>
    </row>
    <row r="96" spans="1:16" ht="24">
      <c r="A96" s="337"/>
      <c r="B96" s="455" t="s">
        <v>406</v>
      </c>
      <c r="C96" s="355">
        <v>0</v>
      </c>
      <c r="D96" s="372">
        <v>0</v>
      </c>
      <c r="E96" s="355">
        <v>-42.500999999999998</v>
      </c>
      <c r="F96" s="373">
        <v>-48.982999999999997</v>
      </c>
      <c r="G96" s="355">
        <v>-225.053</v>
      </c>
      <c r="H96" s="373">
        <v>-54.783999999999999</v>
      </c>
      <c r="I96" s="355">
        <v>-7.2720000000000002</v>
      </c>
      <c r="J96" s="373">
        <v>-8.6180000000000003</v>
      </c>
      <c r="K96" s="355">
        <v>-4.4080000000000004</v>
      </c>
      <c r="L96" s="373">
        <v>-4.319</v>
      </c>
      <c r="M96" s="355">
        <v>0</v>
      </c>
      <c r="N96" s="373">
        <v>0</v>
      </c>
      <c r="O96" s="355">
        <v>-279.23399999999998</v>
      </c>
      <c r="P96" s="373">
        <v>-116.70399999999999</v>
      </c>
    </row>
    <row r="98" spans="1:16">
      <c r="A98" s="336" t="s">
        <v>361</v>
      </c>
      <c r="B98" s="365"/>
      <c r="C98" s="353">
        <v>0</v>
      </c>
      <c r="D98" s="364">
        <v>0</v>
      </c>
      <c r="E98" s="353">
        <v>211.03100000000001</v>
      </c>
      <c r="F98" s="354">
        <v>77.989999999999995</v>
      </c>
      <c r="G98" s="353">
        <v>705.68299999999999</v>
      </c>
      <c r="H98" s="354">
        <v>608.25699999999995</v>
      </c>
      <c r="I98" s="353">
        <v>431.00400000000002</v>
      </c>
      <c r="J98" s="354">
        <v>389.00200000000001</v>
      </c>
      <c r="K98" s="353">
        <v>196.434</v>
      </c>
      <c r="L98" s="354">
        <v>175.84899999999999</v>
      </c>
      <c r="M98" s="353">
        <v>0</v>
      </c>
      <c r="N98" s="354">
        <v>0</v>
      </c>
      <c r="O98" s="353">
        <v>1544.152</v>
      </c>
      <c r="P98" s="354">
        <v>1251.098</v>
      </c>
    </row>
    <row r="99" spans="1:16">
      <c r="A99" s="338"/>
      <c r="B99" s="366"/>
      <c r="C99" s="366"/>
      <c r="D99" s="366"/>
      <c r="E99" s="366"/>
      <c r="F99" s="366"/>
      <c r="G99" s="366"/>
      <c r="H99" s="366"/>
      <c r="I99" s="366"/>
      <c r="J99" s="366"/>
      <c r="K99" s="366"/>
      <c r="L99" s="366"/>
      <c r="M99" s="366"/>
      <c r="N99" s="366"/>
      <c r="O99" s="366"/>
      <c r="P99" s="366"/>
    </row>
    <row r="100" spans="1:16">
      <c r="A100" s="336" t="s">
        <v>362</v>
      </c>
      <c r="B100" s="365"/>
      <c r="C100" s="353">
        <v>0</v>
      </c>
      <c r="D100" s="364">
        <v>0</v>
      </c>
      <c r="E100" s="353">
        <v>54.47</v>
      </c>
      <c r="F100" s="354">
        <v>127.247</v>
      </c>
      <c r="G100" s="353">
        <v>-234.77199999999999</v>
      </c>
      <c r="H100" s="354">
        <v>-263.904</v>
      </c>
      <c r="I100" s="353">
        <v>-58.396999999999998</v>
      </c>
      <c r="J100" s="354">
        <v>-57.795000000000002</v>
      </c>
      <c r="K100" s="353">
        <v>-22.937999999999999</v>
      </c>
      <c r="L100" s="354">
        <v>-22.151</v>
      </c>
      <c r="M100" s="353">
        <v>0</v>
      </c>
      <c r="N100" s="354">
        <v>0</v>
      </c>
      <c r="O100" s="353">
        <v>-261.637</v>
      </c>
      <c r="P100" s="354">
        <v>-216.60300000000001</v>
      </c>
    </row>
    <row r="101" spans="1:16">
      <c r="A101" s="336"/>
      <c r="B101" s="365" t="s">
        <v>110</v>
      </c>
      <c r="C101" s="353">
        <v>0</v>
      </c>
      <c r="D101" s="372">
        <v>0</v>
      </c>
      <c r="E101" s="353">
        <v>22.963999999999999</v>
      </c>
      <c r="F101" s="374">
        <v>33.728999999999999</v>
      </c>
      <c r="G101" s="353">
        <v>252.649</v>
      </c>
      <c r="H101" s="374">
        <v>173.459</v>
      </c>
      <c r="I101" s="353">
        <v>5.6680000000000001</v>
      </c>
      <c r="J101" s="374">
        <v>11.462999999999999</v>
      </c>
      <c r="K101" s="353">
        <v>4.4390000000000001</v>
      </c>
      <c r="L101" s="374">
        <v>4.47</v>
      </c>
      <c r="M101" s="353">
        <v>0</v>
      </c>
      <c r="N101" s="374">
        <v>0</v>
      </c>
      <c r="O101" s="353">
        <v>285.72000000000003</v>
      </c>
      <c r="P101" s="374">
        <v>223.12100000000001</v>
      </c>
    </row>
    <row r="102" spans="1:16">
      <c r="A102" s="337"/>
      <c r="B102" s="333" t="s">
        <v>281</v>
      </c>
      <c r="C102" s="355">
        <v>0</v>
      </c>
      <c r="D102" s="372">
        <v>0</v>
      </c>
      <c r="E102" s="355">
        <v>1.9079999999999999</v>
      </c>
      <c r="F102" s="373">
        <v>5.9169999999999998</v>
      </c>
      <c r="G102" s="355">
        <v>19.928000000000001</v>
      </c>
      <c r="H102" s="373">
        <v>15.225</v>
      </c>
      <c r="I102" s="355">
        <v>3.859</v>
      </c>
      <c r="J102" s="373">
        <v>5.4980000000000002</v>
      </c>
      <c r="K102" s="355">
        <v>0.67700000000000005</v>
      </c>
      <c r="L102" s="373">
        <v>0.66100000000000003</v>
      </c>
      <c r="M102" s="355">
        <v>0</v>
      </c>
      <c r="N102" s="373">
        <v>0</v>
      </c>
      <c r="O102" s="355">
        <v>26.372</v>
      </c>
      <c r="P102" s="373">
        <v>27.300999999999998</v>
      </c>
    </row>
    <row r="103" spans="1:16">
      <c r="A103" s="337"/>
      <c r="B103" s="333" t="s">
        <v>328</v>
      </c>
      <c r="C103" s="355">
        <v>0</v>
      </c>
      <c r="D103" s="372">
        <v>0</v>
      </c>
      <c r="E103" s="355">
        <v>21.056000000000001</v>
      </c>
      <c r="F103" s="373">
        <v>27.812000000000001</v>
      </c>
      <c r="G103" s="355">
        <v>232.721</v>
      </c>
      <c r="H103" s="373">
        <v>158.23400000000001</v>
      </c>
      <c r="I103" s="355">
        <v>1.8089999999999999</v>
      </c>
      <c r="J103" s="373">
        <v>5.9649999999999999</v>
      </c>
      <c r="K103" s="355">
        <v>3.762</v>
      </c>
      <c r="L103" s="373">
        <v>3.8090000000000002</v>
      </c>
      <c r="M103" s="355">
        <v>0</v>
      </c>
      <c r="N103" s="373">
        <v>0</v>
      </c>
      <c r="O103" s="355">
        <v>259.34800000000001</v>
      </c>
      <c r="P103" s="373">
        <v>195.82</v>
      </c>
    </row>
    <row r="104" spans="1:16">
      <c r="A104" s="336"/>
      <c r="B104" s="365" t="s">
        <v>132</v>
      </c>
      <c r="C104" s="353">
        <v>0</v>
      </c>
      <c r="D104" s="372">
        <v>0</v>
      </c>
      <c r="E104" s="353">
        <v>-168.78200000000001</v>
      </c>
      <c r="F104" s="374">
        <v>-174.40199999999999</v>
      </c>
      <c r="G104" s="353">
        <v>-484.23099999999999</v>
      </c>
      <c r="H104" s="374">
        <v>-421.95600000000002</v>
      </c>
      <c r="I104" s="353">
        <v>-64.046999999999997</v>
      </c>
      <c r="J104" s="374">
        <v>-67.561000000000007</v>
      </c>
      <c r="K104" s="353">
        <v>-28.341999999999999</v>
      </c>
      <c r="L104" s="374">
        <v>-26.542999999999999</v>
      </c>
      <c r="M104" s="353">
        <v>0</v>
      </c>
      <c r="N104" s="374">
        <v>0</v>
      </c>
      <c r="O104" s="353">
        <v>-745.40200000000004</v>
      </c>
      <c r="P104" s="374">
        <v>-690.46199999999999</v>
      </c>
    </row>
    <row r="105" spans="1:16">
      <c r="A105" s="337"/>
      <c r="B105" s="333" t="s">
        <v>329</v>
      </c>
      <c r="C105" s="355">
        <v>0</v>
      </c>
      <c r="D105" s="372">
        <v>0</v>
      </c>
      <c r="E105" s="355">
        <v>-3.9569999999999999</v>
      </c>
      <c r="F105" s="373">
        <v>-0.13300000000000001</v>
      </c>
      <c r="G105" s="355">
        <v>-78.674999999999997</v>
      </c>
      <c r="H105" s="373">
        <v>-86.227999999999994</v>
      </c>
      <c r="I105" s="355">
        <v>-8.375</v>
      </c>
      <c r="J105" s="373">
        <v>-13.022</v>
      </c>
      <c r="K105" s="355">
        <v>-1.204</v>
      </c>
      <c r="L105" s="373">
        <v>-1.722</v>
      </c>
      <c r="M105" s="355">
        <v>0</v>
      </c>
      <c r="N105" s="373">
        <v>0</v>
      </c>
      <c r="O105" s="355">
        <v>-92.210999999999999</v>
      </c>
      <c r="P105" s="373">
        <v>-101.105</v>
      </c>
    </row>
    <row r="106" spans="1:16">
      <c r="A106" s="337"/>
      <c r="B106" s="333" t="s">
        <v>330</v>
      </c>
      <c r="C106" s="355">
        <v>0</v>
      </c>
      <c r="D106" s="372">
        <v>0</v>
      </c>
      <c r="E106" s="355">
        <v>0</v>
      </c>
      <c r="F106" s="373">
        <v>0</v>
      </c>
      <c r="G106" s="355">
        <v>-110.355</v>
      </c>
      <c r="H106" s="373">
        <v>-72.171999999999997</v>
      </c>
      <c r="I106" s="355">
        <v>-40.051000000000002</v>
      </c>
      <c r="J106" s="373">
        <v>-37.994999999999997</v>
      </c>
      <c r="K106" s="355">
        <v>-25.09</v>
      </c>
      <c r="L106" s="373">
        <v>-24.972999999999999</v>
      </c>
      <c r="M106" s="355">
        <v>0</v>
      </c>
      <c r="N106" s="373">
        <v>0</v>
      </c>
      <c r="O106" s="355">
        <v>-175.49600000000001</v>
      </c>
      <c r="P106" s="373">
        <v>-135.13999999999999</v>
      </c>
    </row>
    <row r="107" spans="1:16">
      <c r="A107" s="337"/>
      <c r="B107" s="333" t="s">
        <v>155</v>
      </c>
      <c r="C107" s="355">
        <v>0</v>
      </c>
      <c r="D107" s="372">
        <v>0</v>
      </c>
      <c r="E107" s="355">
        <v>-164.82499999999999</v>
      </c>
      <c r="F107" s="373">
        <v>-174.26900000000001</v>
      </c>
      <c r="G107" s="355">
        <v>-295.20100000000002</v>
      </c>
      <c r="H107" s="373">
        <v>-263.55599999999998</v>
      </c>
      <c r="I107" s="355">
        <v>-15.621</v>
      </c>
      <c r="J107" s="373">
        <v>-16.544</v>
      </c>
      <c r="K107" s="355">
        <v>-2.048</v>
      </c>
      <c r="L107" s="373">
        <v>0.152</v>
      </c>
      <c r="M107" s="355">
        <v>0</v>
      </c>
      <c r="N107" s="373">
        <v>0</v>
      </c>
      <c r="O107" s="355">
        <v>-477.69499999999999</v>
      </c>
      <c r="P107" s="373">
        <v>-454.21699999999998</v>
      </c>
    </row>
    <row r="108" spans="1:16">
      <c r="A108" s="337"/>
      <c r="B108" s="327" t="s">
        <v>331</v>
      </c>
      <c r="C108" s="355">
        <v>0</v>
      </c>
      <c r="D108" s="372">
        <v>0</v>
      </c>
      <c r="E108" s="355">
        <v>206.845</v>
      </c>
      <c r="F108" s="373">
        <v>260.137</v>
      </c>
      <c r="G108" s="355">
        <v>0</v>
      </c>
      <c r="H108" s="373">
        <v>0</v>
      </c>
      <c r="I108" s="355">
        <v>0</v>
      </c>
      <c r="J108" s="373">
        <v>0</v>
      </c>
      <c r="K108" s="355">
        <v>0</v>
      </c>
      <c r="L108" s="373">
        <v>0</v>
      </c>
      <c r="M108" s="355">
        <v>0</v>
      </c>
      <c r="N108" s="373">
        <v>0</v>
      </c>
      <c r="O108" s="355">
        <v>206.845</v>
      </c>
      <c r="P108" s="373">
        <v>260.137</v>
      </c>
    </row>
    <row r="109" spans="1:16">
      <c r="A109" s="337"/>
      <c r="B109" s="327" t="s">
        <v>427</v>
      </c>
      <c r="C109" s="355">
        <v>0</v>
      </c>
      <c r="D109" s="372">
        <v>0</v>
      </c>
      <c r="E109" s="355">
        <v>0</v>
      </c>
      <c r="F109" s="373">
        <v>0</v>
      </c>
      <c r="G109" s="355">
        <v>0</v>
      </c>
      <c r="H109" s="373">
        <v>0</v>
      </c>
      <c r="I109" s="355">
        <v>0</v>
      </c>
      <c r="J109" s="373">
        <v>0</v>
      </c>
      <c r="K109" s="355">
        <v>0</v>
      </c>
      <c r="L109" s="373">
        <v>0</v>
      </c>
      <c r="M109" s="355">
        <v>0</v>
      </c>
      <c r="N109" s="373">
        <v>0</v>
      </c>
      <c r="O109" s="355">
        <v>0</v>
      </c>
      <c r="P109" s="373">
        <v>0</v>
      </c>
    </row>
    <row r="110" spans="1:16">
      <c r="A110" s="337"/>
      <c r="B110" s="365" t="s">
        <v>332</v>
      </c>
      <c r="C110" s="353">
        <v>0</v>
      </c>
      <c r="D110" s="364">
        <v>0</v>
      </c>
      <c r="E110" s="353">
        <v>-6.5570000000000004</v>
      </c>
      <c r="F110" s="354">
        <v>7.7830000000000004</v>
      </c>
      <c r="G110" s="353">
        <v>-3.19</v>
      </c>
      <c r="H110" s="354">
        <v>-15.407</v>
      </c>
      <c r="I110" s="353">
        <v>-1.7999999999999999E-2</v>
      </c>
      <c r="J110" s="354">
        <v>-1.6970000000000001</v>
      </c>
      <c r="K110" s="353">
        <v>0.96499999999999997</v>
      </c>
      <c r="L110" s="354">
        <v>-7.8E-2</v>
      </c>
      <c r="M110" s="353">
        <v>0</v>
      </c>
      <c r="N110" s="354">
        <v>0</v>
      </c>
      <c r="O110" s="353">
        <v>-8.8000000000000007</v>
      </c>
      <c r="P110" s="354">
        <v>-9.3989999999999991</v>
      </c>
    </row>
    <row r="111" spans="1:16">
      <c r="A111" s="337"/>
      <c r="B111" s="333" t="s">
        <v>333</v>
      </c>
      <c r="C111" s="355">
        <v>0</v>
      </c>
      <c r="D111" s="372">
        <v>0</v>
      </c>
      <c r="E111" s="355">
        <v>8.5999999999999993E-2</v>
      </c>
      <c r="F111" s="373">
        <v>16.088000000000001</v>
      </c>
      <c r="G111" s="355">
        <v>126.129</v>
      </c>
      <c r="H111" s="373">
        <v>148.18600000000001</v>
      </c>
      <c r="I111" s="355">
        <v>8.3889999999999993</v>
      </c>
      <c r="J111" s="373">
        <v>5.15</v>
      </c>
      <c r="K111" s="355">
        <v>2.2170000000000001</v>
      </c>
      <c r="L111" s="373">
        <v>1.7450000000000001</v>
      </c>
      <c r="M111" s="355">
        <v>-2E-3</v>
      </c>
      <c r="N111" s="373">
        <v>0</v>
      </c>
      <c r="O111" s="355">
        <v>136.81899999999999</v>
      </c>
      <c r="P111" s="373">
        <v>171.16900000000001</v>
      </c>
    </row>
    <row r="112" spans="1:16">
      <c r="A112" s="337"/>
      <c r="B112" s="333" t="s">
        <v>334</v>
      </c>
      <c r="C112" s="355">
        <v>0</v>
      </c>
      <c r="D112" s="372">
        <v>0</v>
      </c>
      <c r="E112" s="355">
        <v>-6.6429999999999998</v>
      </c>
      <c r="F112" s="373">
        <v>-8.3049999999999997</v>
      </c>
      <c r="G112" s="355">
        <v>-129.31899999999999</v>
      </c>
      <c r="H112" s="373">
        <v>-163.59299999999999</v>
      </c>
      <c r="I112" s="355">
        <v>-8.407</v>
      </c>
      <c r="J112" s="373">
        <v>-6.8470000000000004</v>
      </c>
      <c r="K112" s="355">
        <v>-1.252</v>
      </c>
      <c r="L112" s="373">
        <v>-1.823</v>
      </c>
      <c r="M112" s="355">
        <v>2E-3</v>
      </c>
      <c r="N112" s="373">
        <v>0</v>
      </c>
      <c r="O112" s="355">
        <v>-145.619</v>
      </c>
      <c r="P112" s="373">
        <v>-180.56800000000001</v>
      </c>
    </row>
    <row r="114" spans="1:16" ht="24">
      <c r="A114" s="339"/>
      <c r="B114" s="327" t="s">
        <v>335</v>
      </c>
      <c r="C114" s="355">
        <v>0</v>
      </c>
      <c r="D114" s="372">
        <v>0</v>
      </c>
      <c r="E114" s="355">
        <v>0.02</v>
      </c>
      <c r="F114" s="373">
        <v>-0.16</v>
      </c>
      <c r="G114" s="355">
        <v>0</v>
      </c>
      <c r="H114" s="373">
        <v>0</v>
      </c>
      <c r="I114" s="355">
        <v>0</v>
      </c>
      <c r="J114" s="373">
        <v>0</v>
      </c>
      <c r="K114" s="355">
        <v>0</v>
      </c>
      <c r="L114" s="373">
        <v>0</v>
      </c>
      <c r="M114" s="355">
        <v>0</v>
      </c>
      <c r="N114" s="373">
        <v>0</v>
      </c>
      <c r="O114" s="355">
        <v>0.02</v>
      </c>
      <c r="P114" s="373">
        <v>-0.16</v>
      </c>
    </row>
    <row r="115" spans="1:16">
      <c r="A115" s="340"/>
      <c r="B115" s="327" t="s">
        <v>336</v>
      </c>
      <c r="C115" s="353">
        <v>0</v>
      </c>
      <c r="D115" s="371">
        <v>0</v>
      </c>
      <c r="E115" s="353">
        <v>3.9E-2</v>
      </c>
      <c r="F115" s="352">
        <v>0</v>
      </c>
      <c r="G115" s="353">
        <v>2.1429999999999998</v>
      </c>
      <c r="H115" s="352">
        <v>0.38600000000000001</v>
      </c>
      <c r="I115" s="353">
        <v>7.2999999999999995E-2</v>
      </c>
      <c r="J115" s="352">
        <v>0.16600000000000001</v>
      </c>
      <c r="K115" s="353">
        <v>10.654</v>
      </c>
      <c r="L115" s="352">
        <v>-6.0000000000000001E-3</v>
      </c>
      <c r="M115" s="353">
        <v>0</v>
      </c>
      <c r="N115" s="352">
        <v>0</v>
      </c>
      <c r="O115" s="353">
        <v>12.909000000000001</v>
      </c>
      <c r="P115" s="352">
        <v>0.54600000000000004</v>
      </c>
    </row>
    <row r="116" spans="1:16">
      <c r="A116" s="336"/>
      <c r="B116" s="333" t="s">
        <v>337</v>
      </c>
      <c r="C116" s="355">
        <v>0</v>
      </c>
      <c r="D116" s="372">
        <v>0</v>
      </c>
      <c r="E116" s="355">
        <v>0</v>
      </c>
      <c r="F116" s="373">
        <v>0</v>
      </c>
      <c r="G116" s="355">
        <v>0</v>
      </c>
      <c r="H116" s="373">
        <v>0</v>
      </c>
      <c r="I116" s="355">
        <v>6.0000000000000001E-3</v>
      </c>
      <c r="J116" s="373">
        <v>0</v>
      </c>
      <c r="K116" s="355">
        <v>0</v>
      </c>
      <c r="L116" s="373">
        <v>0</v>
      </c>
      <c r="M116" s="355">
        <v>0</v>
      </c>
      <c r="N116" s="373">
        <v>0</v>
      </c>
      <c r="O116" s="355">
        <v>6.0000000000000001E-3</v>
      </c>
      <c r="P116" s="373">
        <v>0</v>
      </c>
    </row>
    <row r="117" spans="1:16">
      <c r="A117" s="336"/>
      <c r="B117" s="333" t="s">
        <v>338</v>
      </c>
      <c r="C117" s="355">
        <v>0</v>
      </c>
      <c r="D117" s="372">
        <v>0</v>
      </c>
      <c r="E117" s="355">
        <v>3.9E-2</v>
      </c>
      <c r="F117" s="373">
        <v>0</v>
      </c>
      <c r="G117" s="355">
        <v>2.1429999999999998</v>
      </c>
      <c r="H117" s="373">
        <v>0.38600000000000001</v>
      </c>
      <c r="I117" s="355">
        <v>6.7000000000000004E-2</v>
      </c>
      <c r="J117" s="373">
        <v>0.16600000000000001</v>
      </c>
      <c r="K117" s="355">
        <v>10.654</v>
      </c>
      <c r="L117" s="373">
        <v>-6.0000000000000001E-3</v>
      </c>
      <c r="M117" s="355">
        <v>0</v>
      </c>
      <c r="N117" s="373">
        <v>0</v>
      </c>
      <c r="O117" s="355">
        <v>12.903</v>
      </c>
      <c r="P117" s="373">
        <v>0.54600000000000004</v>
      </c>
    </row>
    <row r="119" spans="1:16">
      <c r="A119" s="336" t="s">
        <v>369</v>
      </c>
      <c r="B119" s="365"/>
      <c r="C119" s="353">
        <v>0</v>
      </c>
      <c r="D119" s="371">
        <v>0</v>
      </c>
      <c r="E119" s="353">
        <v>265.56</v>
      </c>
      <c r="F119" s="352">
        <v>205.077</v>
      </c>
      <c r="G119" s="353">
        <v>473.05399999999997</v>
      </c>
      <c r="H119" s="352">
        <v>344.73899999999998</v>
      </c>
      <c r="I119" s="353">
        <v>372.68</v>
      </c>
      <c r="J119" s="352">
        <v>331.37299999999999</v>
      </c>
      <c r="K119" s="353">
        <v>184.15</v>
      </c>
      <c r="L119" s="352">
        <v>153.69200000000001</v>
      </c>
      <c r="M119" s="353">
        <v>0</v>
      </c>
      <c r="N119" s="352">
        <v>0</v>
      </c>
      <c r="O119" s="353">
        <v>1295.444</v>
      </c>
      <c r="P119" s="352">
        <v>1034.8810000000001</v>
      </c>
    </row>
    <row r="121" spans="1:16">
      <c r="A121" s="337"/>
      <c r="B121" s="327" t="s">
        <v>339</v>
      </c>
      <c r="C121" s="355">
        <v>0</v>
      </c>
      <c r="D121" s="372">
        <v>0</v>
      </c>
      <c r="E121" s="355">
        <v>-76.548000000000002</v>
      </c>
      <c r="F121" s="373">
        <v>-101.101</v>
      </c>
      <c r="G121" s="355">
        <v>414.91300000000001</v>
      </c>
      <c r="H121" s="373">
        <v>251.36</v>
      </c>
      <c r="I121" s="355">
        <v>-122.066</v>
      </c>
      <c r="J121" s="373">
        <v>-125.242</v>
      </c>
      <c r="K121" s="355">
        <v>-55.649000000000001</v>
      </c>
      <c r="L121" s="373">
        <v>-49.024000000000001</v>
      </c>
      <c r="M121" s="355">
        <v>0</v>
      </c>
      <c r="N121" s="373">
        <v>0</v>
      </c>
      <c r="O121" s="355">
        <v>160.65</v>
      </c>
      <c r="P121" s="373">
        <v>-24.007000000000001</v>
      </c>
    </row>
    <row r="123" spans="1:16">
      <c r="A123" s="336" t="s">
        <v>364</v>
      </c>
      <c r="B123" s="365"/>
      <c r="C123" s="353">
        <v>0</v>
      </c>
      <c r="D123" s="364">
        <v>0</v>
      </c>
      <c r="E123" s="353">
        <v>189.012</v>
      </c>
      <c r="F123" s="354">
        <v>103.976</v>
      </c>
      <c r="G123" s="353">
        <v>887.96699999999998</v>
      </c>
      <c r="H123" s="354">
        <v>596.09900000000005</v>
      </c>
      <c r="I123" s="353">
        <v>250.614</v>
      </c>
      <c r="J123" s="354">
        <v>206.131</v>
      </c>
      <c r="K123" s="353">
        <v>128.501</v>
      </c>
      <c r="L123" s="354">
        <v>104.66800000000001</v>
      </c>
      <c r="M123" s="353">
        <v>0</v>
      </c>
      <c r="N123" s="354">
        <v>0</v>
      </c>
      <c r="O123" s="353">
        <v>1456.0940000000001</v>
      </c>
      <c r="P123" s="354">
        <v>1010.874</v>
      </c>
    </row>
    <row r="124" spans="1:16">
      <c r="A124" s="337"/>
      <c r="B124" s="327" t="s">
        <v>340</v>
      </c>
      <c r="C124" s="355">
        <v>0</v>
      </c>
      <c r="D124" s="372">
        <v>0</v>
      </c>
      <c r="E124" s="355">
        <v>0</v>
      </c>
      <c r="F124" s="373">
        <v>0</v>
      </c>
      <c r="G124" s="355">
        <v>0</v>
      </c>
      <c r="H124" s="373">
        <v>0</v>
      </c>
      <c r="I124" s="355">
        <v>0</v>
      </c>
      <c r="J124" s="373">
        <v>0</v>
      </c>
      <c r="K124" s="355">
        <v>0</v>
      </c>
      <c r="L124" s="373">
        <v>0</v>
      </c>
      <c r="M124" s="355">
        <v>0</v>
      </c>
      <c r="N124" s="373">
        <v>0</v>
      </c>
      <c r="O124" s="355">
        <v>0</v>
      </c>
      <c r="P124" s="373">
        <v>0</v>
      </c>
    </row>
    <row r="125" spans="1:16">
      <c r="A125" s="336" t="s">
        <v>109</v>
      </c>
      <c r="B125" s="327"/>
      <c r="C125" s="353">
        <v>0</v>
      </c>
      <c r="D125" s="364">
        <v>0</v>
      </c>
      <c r="E125" s="353">
        <v>189.012</v>
      </c>
      <c r="F125" s="354">
        <v>103.976</v>
      </c>
      <c r="G125" s="353">
        <v>887.96699999999998</v>
      </c>
      <c r="H125" s="354">
        <v>596.09900000000005</v>
      </c>
      <c r="I125" s="353">
        <v>250.614</v>
      </c>
      <c r="J125" s="354">
        <v>206.131</v>
      </c>
      <c r="K125" s="353">
        <v>128.501</v>
      </c>
      <c r="L125" s="354">
        <v>104.66800000000001</v>
      </c>
      <c r="M125" s="353">
        <v>0</v>
      </c>
      <c r="N125" s="354">
        <v>0</v>
      </c>
      <c r="O125" s="353">
        <v>1456.0940000000001</v>
      </c>
      <c r="P125" s="354">
        <v>1010.874</v>
      </c>
    </row>
    <row r="126" spans="1:16">
      <c r="C126" s="330"/>
    </row>
    <row r="127" spans="1:16">
      <c r="C127" s="330"/>
    </row>
    <row r="128" spans="1:16">
      <c r="C128" s="357"/>
    </row>
    <row r="129" spans="1:16">
      <c r="A129" s="552" t="s">
        <v>93</v>
      </c>
      <c r="B129" s="553"/>
      <c r="C129" s="557" t="s">
        <v>23</v>
      </c>
      <c r="D129" s="558"/>
      <c r="E129" s="557" t="s">
        <v>10</v>
      </c>
      <c r="F129" s="558"/>
      <c r="G129" s="557" t="s">
        <v>54</v>
      </c>
      <c r="H129" s="558"/>
      <c r="I129" s="557" t="s">
        <v>14</v>
      </c>
      <c r="J129" s="558"/>
      <c r="K129" s="557" t="s">
        <v>55</v>
      </c>
      <c r="L129" s="558"/>
      <c r="M129" s="557" t="s">
        <v>374</v>
      </c>
      <c r="N129" s="558"/>
      <c r="O129" s="557" t="s">
        <v>20</v>
      </c>
      <c r="P129" s="558"/>
    </row>
    <row r="130" spans="1:16">
      <c r="A130" s="545" t="s">
        <v>365</v>
      </c>
      <c r="B130" s="546"/>
      <c r="C130" s="341" t="str">
        <f t="shared" ref="C130:P130" si="1">C71</f>
        <v>12/31/2019</v>
      </c>
      <c r="D130" s="342" t="str">
        <f t="shared" si="1"/>
        <v>12/31/2018</v>
      </c>
      <c r="E130" s="341" t="str">
        <f t="shared" si="1"/>
        <v>12/31/2019</v>
      </c>
      <c r="F130" s="342" t="str">
        <f t="shared" si="1"/>
        <v>12/31/2018</v>
      </c>
      <c r="G130" s="341" t="str">
        <f t="shared" si="1"/>
        <v>12/31/2019</v>
      </c>
      <c r="H130" s="342" t="str">
        <f t="shared" si="1"/>
        <v>12/31/2018</v>
      </c>
      <c r="I130" s="341" t="str">
        <f t="shared" si="1"/>
        <v>12/31/2019</v>
      </c>
      <c r="J130" s="342" t="str">
        <f t="shared" si="1"/>
        <v>12/31/2018</v>
      </c>
      <c r="K130" s="341" t="str">
        <f t="shared" si="1"/>
        <v>12/31/2019</v>
      </c>
      <c r="L130" s="342" t="str">
        <f t="shared" si="1"/>
        <v>12/31/2018</v>
      </c>
      <c r="M130" s="341" t="str">
        <f t="shared" si="1"/>
        <v>12/31/2019</v>
      </c>
      <c r="N130" s="342" t="str">
        <f t="shared" si="1"/>
        <v>12/31/2018</v>
      </c>
      <c r="O130" s="341" t="str">
        <f t="shared" si="1"/>
        <v>12/31/2019</v>
      </c>
      <c r="P130" s="342" t="str">
        <f t="shared" si="1"/>
        <v>12/31/2018</v>
      </c>
    </row>
    <row r="131" spans="1:16">
      <c r="A131" s="547"/>
      <c r="B131" s="548"/>
      <c r="C131" s="343" t="s">
        <v>449</v>
      </c>
      <c r="D131" s="344" t="s">
        <v>449</v>
      </c>
      <c r="E131" s="343" t="s">
        <v>449</v>
      </c>
      <c r="F131" s="344" t="s">
        <v>449</v>
      </c>
      <c r="G131" s="343" t="s">
        <v>449</v>
      </c>
      <c r="H131" s="344" t="s">
        <v>449</v>
      </c>
      <c r="I131" s="343" t="s">
        <v>449</v>
      </c>
      <c r="J131" s="344" t="s">
        <v>449</v>
      </c>
      <c r="K131" s="343" t="s">
        <v>449</v>
      </c>
      <c r="L131" s="344" t="s">
        <v>449</v>
      </c>
      <c r="M131" s="343" t="s">
        <v>449</v>
      </c>
      <c r="N131" s="344" t="s">
        <v>449</v>
      </c>
      <c r="O131" s="343" t="s">
        <v>449</v>
      </c>
      <c r="P131" s="344" t="s">
        <v>449</v>
      </c>
    </row>
    <row r="132" spans="1:16">
      <c r="L132" s="346"/>
    </row>
    <row r="133" spans="1:16">
      <c r="A133" s="336"/>
      <c r="B133" s="333" t="s">
        <v>342</v>
      </c>
      <c r="C133" s="397">
        <v>0</v>
      </c>
      <c r="D133" s="398">
        <v>0</v>
      </c>
      <c r="E133" s="345">
        <v>116.48699999999999</v>
      </c>
      <c r="F133" s="373">
        <v>47.301000000000002</v>
      </c>
      <c r="G133" s="345">
        <v>815.423</v>
      </c>
      <c r="H133" s="373">
        <v>154.589</v>
      </c>
      <c r="I133" s="345">
        <v>357.36200000000002</v>
      </c>
      <c r="J133" s="373">
        <v>404.40300000000002</v>
      </c>
      <c r="K133" s="345">
        <v>251.69900000000001</v>
      </c>
      <c r="L133" s="373">
        <v>165.49799999999999</v>
      </c>
      <c r="M133" s="355">
        <v>0</v>
      </c>
      <c r="N133" s="372">
        <v>0</v>
      </c>
      <c r="O133" s="355">
        <v>1540.971</v>
      </c>
      <c r="P133" s="346">
        <v>771.79100000000005</v>
      </c>
    </row>
    <row r="134" spans="1:16">
      <c r="A134" s="336"/>
      <c r="B134" s="333" t="s">
        <v>343</v>
      </c>
      <c r="C134" s="397">
        <v>0</v>
      </c>
      <c r="D134" s="398">
        <v>0</v>
      </c>
      <c r="E134" s="345">
        <v>-184.578</v>
      </c>
      <c r="F134" s="373">
        <v>-82.268000000000001</v>
      </c>
      <c r="G134" s="345">
        <v>-756.56700000000001</v>
      </c>
      <c r="H134" s="373">
        <v>-533.16399999999999</v>
      </c>
      <c r="I134" s="345">
        <v>-303.83300000000003</v>
      </c>
      <c r="J134" s="373">
        <v>-296.08199999999999</v>
      </c>
      <c r="K134" s="345">
        <v>-163.88800000000001</v>
      </c>
      <c r="L134" s="373">
        <v>-111.035</v>
      </c>
      <c r="M134" s="355">
        <v>0</v>
      </c>
      <c r="N134" s="372">
        <v>0</v>
      </c>
      <c r="O134" s="355">
        <v>-1408.866</v>
      </c>
      <c r="P134" s="346">
        <v>-1022.549</v>
      </c>
    </row>
    <row r="135" spans="1:16">
      <c r="A135" s="336"/>
      <c r="B135" s="333" t="s">
        <v>344</v>
      </c>
      <c r="C135" s="397">
        <v>0</v>
      </c>
      <c r="D135" s="398">
        <v>0</v>
      </c>
      <c r="E135" s="345">
        <v>75.331999999999994</v>
      </c>
      <c r="F135" s="373">
        <v>-0.11799999999999999</v>
      </c>
      <c r="G135" s="345">
        <v>84.703999999999994</v>
      </c>
      <c r="H135" s="373">
        <v>551.548</v>
      </c>
      <c r="I135" s="345">
        <v>-158.13499999999999</v>
      </c>
      <c r="J135" s="373">
        <v>-79.474999999999994</v>
      </c>
      <c r="K135" s="345">
        <v>-66.593999999999994</v>
      </c>
      <c r="L135" s="373">
        <v>-104.032</v>
      </c>
      <c r="M135" s="355">
        <v>0</v>
      </c>
      <c r="N135" s="372">
        <v>0</v>
      </c>
      <c r="O135" s="355">
        <v>-64.692999999999998</v>
      </c>
      <c r="P135" s="346">
        <v>367.923</v>
      </c>
    </row>
    <row r="141" spans="1:16">
      <c r="E141" s="367"/>
      <c r="F141" s="367"/>
      <c r="G141" s="367"/>
      <c r="H141" s="367"/>
      <c r="I141" s="367"/>
      <c r="J141" s="367"/>
    </row>
    <row r="142" spans="1:16">
      <c r="E142" s="367"/>
      <c r="F142" s="367"/>
      <c r="G142" s="367"/>
      <c r="H142" s="367"/>
      <c r="I142" s="367"/>
      <c r="J142" s="367"/>
    </row>
    <row r="143" spans="1:16">
      <c r="E143" s="367"/>
      <c r="F143" s="367"/>
      <c r="G143" s="367"/>
      <c r="H143" s="367"/>
      <c r="I143" s="367"/>
      <c r="J143" s="367"/>
    </row>
    <row r="144" spans="1:16">
      <c r="E144" s="367"/>
      <c r="F144" s="367"/>
      <c r="G144" s="367"/>
      <c r="H144" s="367"/>
      <c r="I144" s="367"/>
      <c r="J144" s="367"/>
    </row>
  </sheetData>
  <mergeCells count="41">
    <mergeCell ref="K129:L129"/>
    <mergeCell ref="M70:N70"/>
    <mergeCell ref="A4:B5"/>
    <mergeCell ref="A33:B34"/>
    <mergeCell ref="I70:J70"/>
    <mergeCell ref="A2:B2"/>
    <mergeCell ref="C2:P2"/>
    <mergeCell ref="A3:B3"/>
    <mergeCell ref="C3:D3"/>
    <mergeCell ref="E3:F3"/>
    <mergeCell ref="G3:H3"/>
    <mergeCell ref="I3:J3"/>
    <mergeCell ref="M3:N3"/>
    <mergeCell ref="K3:L3"/>
    <mergeCell ref="O3:P3"/>
    <mergeCell ref="O32:P32"/>
    <mergeCell ref="C31:P31"/>
    <mergeCell ref="E32:F32"/>
    <mergeCell ref="A31:B31"/>
    <mergeCell ref="A32:B32"/>
    <mergeCell ref="C32:D32"/>
    <mergeCell ref="G32:H32"/>
    <mergeCell ref="I32:J32"/>
    <mergeCell ref="K32:L32"/>
    <mergeCell ref="M32:N32"/>
    <mergeCell ref="A130:B131"/>
    <mergeCell ref="C69:P69"/>
    <mergeCell ref="A70:B70"/>
    <mergeCell ref="O70:P70"/>
    <mergeCell ref="A71:B72"/>
    <mergeCell ref="A129:B129"/>
    <mergeCell ref="C129:D129"/>
    <mergeCell ref="E129:F129"/>
    <mergeCell ref="G129:H129"/>
    <mergeCell ref="O129:P129"/>
    <mergeCell ref="C70:D70"/>
    <mergeCell ref="E70:F70"/>
    <mergeCell ref="I129:J129"/>
    <mergeCell ref="G70:H70"/>
    <mergeCell ref="M129:N129"/>
    <mergeCell ref="K70:L70"/>
  </mergeCells>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41"/>
  <sheetViews>
    <sheetView showGridLines="0" workbookViewId="0"/>
  </sheetViews>
  <sheetFormatPr baseColWidth="10" defaultColWidth="4" defaultRowHeight="10.5"/>
  <cols>
    <col min="1" max="1" width="3.42578125" style="23" customWidth="1"/>
    <col min="2" max="2" width="31.5703125" style="23" customWidth="1"/>
    <col min="3" max="3" width="16.85546875" style="23" customWidth="1"/>
    <col min="4" max="7" width="12" style="23" customWidth="1"/>
    <col min="8" max="8" width="1.28515625" style="23" customWidth="1"/>
    <col min="9" max="9" width="1.140625" style="23" customWidth="1"/>
    <col min="10" max="10" width="8.42578125" style="23" customWidth="1"/>
    <col min="11" max="11" width="11" style="23" customWidth="1"/>
    <col min="12" max="12" width="11.85546875" style="23" customWidth="1"/>
    <col min="13" max="13" width="8.7109375" style="23" customWidth="1"/>
    <col min="14" max="14" width="7.85546875" style="23" customWidth="1"/>
    <col min="15" max="15" width="8.140625" style="23" customWidth="1"/>
    <col min="16" max="16384" width="4" style="23"/>
  </cols>
  <sheetData>
    <row r="3" spans="1:16" s="1" customFormat="1" ht="14.25">
      <c r="B3" s="507" t="s">
        <v>56</v>
      </c>
      <c r="C3" s="285" t="s">
        <v>57</v>
      </c>
      <c r="D3" s="507" t="s">
        <v>60</v>
      </c>
      <c r="E3" s="507"/>
      <c r="F3" s="507" t="s">
        <v>61</v>
      </c>
      <c r="G3" s="507"/>
      <c r="H3" s="2"/>
      <c r="I3" s="2"/>
      <c r="J3" s="2"/>
      <c r="K3" s="2"/>
      <c r="M3" s="3"/>
      <c r="N3" s="3"/>
      <c r="O3" s="3"/>
    </row>
    <row r="4" spans="1:16" s="1" customFormat="1" ht="14.25">
      <c r="B4" s="507"/>
      <c r="C4" s="285" t="s">
        <v>58</v>
      </c>
      <c r="D4" s="507" t="s">
        <v>29</v>
      </c>
      <c r="E4" s="507"/>
      <c r="F4" s="507" t="s">
        <v>62</v>
      </c>
      <c r="G4" s="507"/>
      <c r="H4" s="2"/>
      <c r="I4" s="2"/>
      <c r="J4" s="2"/>
      <c r="K4" s="2"/>
      <c r="M4" s="3"/>
      <c r="N4" s="3"/>
      <c r="O4" s="3"/>
    </row>
    <row r="5" spans="1:16" s="1" customFormat="1" ht="14.25">
      <c r="B5" s="507"/>
      <c r="C5" s="285" t="s">
        <v>59</v>
      </c>
      <c r="D5" s="116">
        <v>2019</v>
      </c>
      <c r="E5" s="116">
        <v>2018</v>
      </c>
      <c r="F5" s="116">
        <v>2019</v>
      </c>
      <c r="G5" s="116">
        <v>2018</v>
      </c>
      <c r="H5" s="2"/>
      <c r="I5" s="2"/>
      <c r="J5" s="2"/>
      <c r="K5" s="2"/>
      <c r="M5" s="3"/>
      <c r="N5" s="3"/>
      <c r="O5" s="3"/>
    </row>
    <row r="6" spans="1:16" s="8" customFormat="1" ht="17.25" customHeight="1">
      <c r="B6" s="111" t="s">
        <v>220</v>
      </c>
      <c r="C6" s="111" t="s">
        <v>272</v>
      </c>
      <c r="D6" s="112">
        <v>6209.9388300000001</v>
      </c>
      <c r="E6" s="112">
        <v>7100.5786810848203</v>
      </c>
      <c r="F6" s="113">
        <v>4.8000000000000001E-2</v>
      </c>
      <c r="G6" s="113">
        <v>5.2999999999999999E-2</v>
      </c>
      <c r="H6" s="2"/>
      <c r="I6" s="15"/>
      <c r="J6" s="86"/>
      <c r="K6" s="55"/>
      <c r="M6" s="3"/>
      <c r="N6" s="85"/>
      <c r="O6" s="85"/>
      <c r="P6" s="16"/>
    </row>
    <row r="7" spans="1:16" s="8" customFormat="1" ht="17.25" customHeight="1">
      <c r="B7" s="111" t="s">
        <v>221</v>
      </c>
      <c r="C7" s="111" t="s">
        <v>272</v>
      </c>
      <c r="D7" s="112">
        <v>2527.903257924319</v>
      </c>
      <c r="E7" s="112">
        <v>2900.65</v>
      </c>
      <c r="F7" s="113">
        <v>0.02</v>
      </c>
      <c r="G7" s="113">
        <v>2.1999999999999999E-2</v>
      </c>
      <c r="H7" s="2"/>
      <c r="I7" s="15"/>
      <c r="J7" s="86"/>
      <c r="K7" s="55"/>
      <c r="M7" s="3"/>
      <c r="N7" s="85"/>
      <c r="O7" s="85"/>
      <c r="P7" s="16"/>
    </row>
    <row r="8" spans="1:16" s="8" customFormat="1" ht="17.25" customHeight="1">
      <c r="B8" s="111" t="s">
        <v>273</v>
      </c>
      <c r="C8" s="111" t="s">
        <v>272</v>
      </c>
      <c r="D8" s="112">
        <v>4238.3239199999998</v>
      </c>
      <c r="E8" s="112">
        <v>3950.5203510000001</v>
      </c>
      <c r="F8" s="113">
        <v>3.3000000000000002E-2</v>
      </c>
      <c r="G8" s="113">
        <v>0.03</v>
      </c>
      <c r="H8" s="2"/>
      <c r="I8" s="15"/>
      <c r="J8" s="86"/>
      <c r="K8" s="55"/>
      <c r="M8" s="3"/>
      <c r="N8" s="85"/>
      <c r="O8" s="85"/>
      <c r="P8" s="16"/>
    </row>
    <row r="9" spans="1:16" s="8" customFormat="1" ht="17.25" customHeight="1">
      <c r="B9" s="111" t="s">
        <v>274</v>
      </c>
      <c r="C9" s="111" t="s">
        <v>275</v>
      </c>
      <c r="D9" s="112">
        <v>10541</v>
      </c>
      <c r="E9" s="112">
        <v>9994</v>
      </c>
      <c r="F9" s="113">
        <v>0.19900000000000001</v>
      </c>
      <c r="G9" s="113">
        <v>0.19700000000000001</v>
      </c>
      <c r="H9" s="2"/>
      <c r="I9" s="15"/>
      <c r="J9" s="86"/>
      <c r="K9" s="55"/>
      <c r="L9" s="104"/>
      <c r="M9" s="105"/>
      <c r="N9" s="106"/>
      <c r="O9" s="106"/>
      <c r="P9" s="16"/>
    </row>
    <row r="10" spans="1:16" s="8" customFormat="1" ht="17.25" customHeight="1">
      <c r="B10" s="111" t="s">
        <v>276</v>
      </c>
      <c r="C10" s="111" t="s">
        <v>275</v>
      </c>
      <c r="D10" s="112">
        <v>658</v>
      </c>
      <c r="E10" s="112">
        <v>603</v>
      </c>
      <c r="F10" s="113">
        <v>1.2E-2</v>
      </c>
      <c r="G10" s="113">
        <v>1.2E-2</v>
      </c>
      <c r="H10" s="2"/>
      <c r="I10" s="15"/>
      <c r="J10" s="86"/>
      <c r="K10" s="55"/>
      <c r="M10" s="3"/>
      <c r="N10" s="85"/>
      <c r="O10" s="85"/>
      <c r="P10" s="16"/>
    </row>
    <row r="11" spans="1:16" s="8" customFormat="1" ht="17.25" customHeight="1">
      <c r="B11" s="111" t="s">
        <v>277</v>
      </c>
      <c r="C11" s="111" t="s">
        <v>278</v>
      </c>
      <c r="D11" s="112">
        <v>18376</v>
      </c>
      <c r="E11" s="112">
        <v>18544</v>
      </c>
      <c r="F11" s="113">
        <v>0.255</v>
      </c>
      <c r="G11" s="113">
        <v>0.26800000000000002</v>
      </c>
      <c r="H11" s="2"/>
      <c r="I11" s="15"/>
      <c r="J11" s="86"/>
      <c r="K11" s="99"/>
      <c r="L11" s="92"/>
      <c r="M11" s="3"/>
      <c r="N11" s="3"/>
      <c r="O11" s="3"/>
      <c r="P11" s="16"/>
    </row>
    <row r="12" spans="1:16" s="8" customFormat="1" ht="17.25" customHeight="1">
      <c r="B12" s="111" t="s">
        <v>227</v>
      </c>
      <c r="C12" s="111" t="s">
        <v>399</v>
      </c>
      <c r="D12" s="112">
        <v>22890</v>
      </c>
      <c r="E12" s="112">
        <v>18098</v>
      </c>
      <c r="F12" s="113">
        <v>4.7E-2</v>
      </c>
      <c r="G12" s="113">
        <v>3.7999999999999999E-2</v>
      </c>
      <c r="H12" s="2"/>
      <c r="I12" s="15"/>
      <c r="J12" s="86"/>
      <c r="K12" s="55"/>
      <c r="L12" s="92"/>
      <c r="M12" s="3"/>
      <c r="N12" s="3"/>
      <c r="O12" s="3"/>
      <c r="P12" s="16"/>
    </row>
    <row r="13" spans="1:16" s="8" customFormat="1" ht="17.25" customHeight="1">
      <c r="B13" s="111" t="s">
        <v>226</v>
      </c>
      <c r="C13" s="111" t="s">
        <v>399</v>
      </c>
      <c r="D13" s="112">
        <v>4742</v>
      </c>
      <c r="E13" s="112">
        <v>2763</v>
      </c>
      <c r="F13" s="113">
        <v>0.01</v>
      </c>
      <c r="G13" s="113">
        <v>6.0000000000000001E-3</v>
      </c>
      <c r="H13" s="2"/>
      <c r="I13" s="15"/>
      <c r="J13" s="86"/>
      <c r="K13" s="55"/>
      <c r="M13" s="3"/>
      <c r="N13" s="3"/>
      <c r="O13" s="3"/>
      <c r="P13" s="16"/>
    </row>
    <row r="14" spans="1:16" s="8" customFormat="1" ht="17.25" customHeight="1">
      <c r="B14" s="111" t="s">
        <v>279</v>
      </c>
      <c r="C14" s="111" t="s">
        <v>399</v>
      </c>
      <c r="D14" s="112">
        <v>2370</v>
      </c>
      <c r="E14" s="112">
        <v>1376</v>
      </c>
      <c r="F14" s="113">
        <v>5.0000000000000001E-3</v>
      </c>
      <c r="G14" s="113">
        <v>3.0000000000000001E-3</v>
      </c>
      <c r="H14" s="2"/>
      <c r="I14" s="15"/>
      <c r="J14" s="86"/>
      <c r="K14" s="55"/>
      <c r="M14" s="3"/>
      <c r="N14" s="3"/>
      <c r="O14" s="3"/>
      <c r="P14" s="16"/>
    </row>
    <row r="15" spans="1:16" ht="25.5" customHeight="1">
      <c r="B15" s="176" t="s">
        <v>15</v>
      </c>
      <c r="C15" s="176"/>
      <c r="D15" s="177">
        <v>72553.166007924316</v>
      </c>
      <c r="E15" s="177">
        <v>65328.749032084816</v>
      </c>
      <c r="F15" s="176"/>
      <c r="G15" s="176"/>
      <c r="H15" s="2"/>
      <c r="I15" s="2"/>
      <c r="J15" s="2"/>
      <c r="K15" s="2"/>
    </row>
    <row r="16" spans="1:16" s="8" customFormat="1" ht="4.5" customHeight="1">
      <c r="A16"/>
      <c r="B16" s="108"/>
      <c r="C16" s="108"/>
      <c r="D16" s="109"/>
      <c r="E16" s="109"/>
      <c r="F16" s="108"/>
      <c r="G16" s="108"/>
      <c r="H16"/>
      <c r="I16"/>
      <c r="J16"/>
      <c r="K16"/>
      <c r="M16" s="3"/>
      <c r="N16" s="3"/>
      <c r="O16" s="3"/>
      <c r="P16" s="16"/>
    </row>
    <row r="17" spans="1:16" ht="14.25" customHeight="1">
      <c r="B17" s="247"/>
      <c r="C17" s="247"/>
      <c r="D17" s="247"/>
      <c r="E17" s="247"/>
      <c r="F17" s="247"/>
      <c r="G17" s="247"/>
      <c r="H17" s="248"/>
      <c r="I17" s="248"/>
      <c r="J17" s="248"/>
      <c r="K17" s="2"/>
    </row>
    <row r="18" spans="1:16" s="8" customFormat="1" ht="4.5" customHeight="1">
      <c r="A18" s="80"/>
      <c r="B18" s="256"/>
      <c r="C18" s="256"/>
      <c r="D18" s="256"/>
      <c r="E18" s="256"/>
      <c r="F18" s="256"/>
      <c r="G18" s="256"/>
      <c r="H18" s="257"/>
      <c r="I18" s="257"/>
      <c r="J18" s="257"/>
      <c r="K18" s="80"/>
      <c r="L18" s="258"/>
      <c r="M18" s="3"/>
      <c r="N18" s="3"/>
      <c r="O18" s="3"/>
      <c r="P18" s="16"/>
    </row>
    <row r="19" spans="1:16" ht="14.25" customHeight="1">
      <c r="A19" s="29"/>
      <c r="B19" s="249"/>
      <c r="C19" s="249"/>
      <c r="D19" s="250"/>
      <c r="E19" s="250"/>
      <c r="F19" s="251"/>
      <c r="G19" s="251"/>
      <c r="H19" s="259"/>
      <c r="I19" s="259"/>
      <c r="J19" s="259"/>
      <c r="K19" s="33"/>
      <c r="L19" s="29"/>
    </row>
    <row r="20" spans="1:16" ht="14.25" customHeight="1">
      <c r="A20" s="29"/>
      <c r="B20" s="252"/>
      <c r="C20" s="252"/>
      <c r="D20" s="252"/>
      <c r="E20" s="252"/>
      <c r="F20" s="253"/>
      <c r="G20" s="253"/>
      <c r="H20" s="254"/>
      <c r="I20" s="254"/>
      <c r="J20" s="254"/>
      <c r="K20" s="29"/>
      <c r="L20" s="29"/>
    </row>
    <row r="21" spans="1:16" ht="14.25" customHeight="1">
      <c r="A21" s="29"/>
      <c r="B21" s="260"/>
      <c r="C21" s="260"/>
      <c r="D21" s="261"/>
      <c r="E21" s="261"/>
      <c r="F21" s="260"/>
      <c r="G21" s="260"/>
      <c r="H21" s="254"/>
      <c r="I21" s="254"/>
      <c r="J21" s="254"/>
      <c r="K21" s="29"/>
      <c r="L21" s="29"/>
    </row>
    <row r="22" spans="1:16" ht="14.25" customHeight="1">
      <c r="A22" s="29"/>
      <c r="B22" s="262"/>
      <c r="C22" s="263"/>
      <c r="D22" s="263"/>
      <c r="E22" s="263"/>
      <c r="F22" s="263"/>
      <c r="G22" s="263"/>
      <c r="H22" s="254"/>
      <c r="I22" s="254"/>
      <c r="J22" s="254"/>
      <c r="K22" s="29"/>
      <c r="L22" s="29"/>
    </row>
    <row r="23" spans="1:16" ht="14.25" customHeight="1">
      <c r="A23" s="29"/>
      <c r="B23" s="264"/>
      <c r="C23" s="263"/>
      <c r="D23" s="265"/>
      <c r="E23" s="265"/>
      <c r="F23" s="265"/>
      <c r="G23" s="266"/>
      <c r="H23" s="254"/>
      <c r="I23" s="254"/>
      <c r="J23" s="254"/>
      <c r="K23" s="29"/>
      <c r="L23" s="29"/>
    </row>
    <row r="24" spans="1:16" ht="14.25" customHeight="1">
      <c r="A24" s="29"/>
      <c r="B24" s="264"/>
      <c r="C24" s="263"/>
      <c r="D24" s="263"/>
      <c r="E24" s="265"/>
      <c r="F24" s="263"/>
      <c r="G24" s="263"/>
      <c r="H24" s="254"/>
      <c r="I24" s="254"/>
      <c r="J24" s="254"/>
      <c r="K24" s="29"/>
      <c r="L24" s="29"/>
    </row>
    <row r="25" spans="1:16" ht="15" customHeight="1">
      <c r="A25" s="29"/>
      <c r="B25" s="264"/>
      <c r="C25" s="254"/>
      <c r="D25" s="255"/>
      <c r="E25" s="255"/>
      <c r="F25" s="254"/>
      <c r="G25" s="254"/>
      <c r="H25" s="254"/>
      <c r="I25" s="254"/>
      <c r="J25" s="254"/>
      <c r="K25" s="29"/>
      <c r="L25" s="29"/>
    </row>
    <row r="26" spans="1:16" ht="14.25" customHeight="1">
      <c r="A26" s="29"/>
      <c r="B26" s="267"/>
      <c r="C26" s="29"/>
      <c r="D26" s="30"/>
      <c r="E26" s="30"/>
      <c r="F26" s="32"/>
      <c r="G26" s="29"/>
      <c r="H26" s="33"/>
      <c r="I26" s="33"/>
      <c r="J26" s="33"/>
      <c r="K26" s="33"/>
      <c r="L26" s="29"/>
    </row>
    <row r="27" spans="1:16" ht="23.25" customHeight="1">
      <c r="A27" s="268"/>
      <c r="B27" s="267"/>
      <c r="C27" s="269"/>
      <c r="D27" s="270"/>
      <c r="E27" s="271"/>
      <c r="F27" s="269"/>
      <c r="G27" s="269"/>
      <c r="H27" s="33"/>
      <c r="I27" s="33"/>
      <c r="J27" s="33"/>
      <c r="K27" s="33"/>
      <c r="L27" s="29"/>
    </row>
    <row r="28" spans="1:16" ht="14.25">
      <c r="D28" s="50"/>
      <c r="E28" s="50"/>
      <c r="F28" s="50"/>
      <c r="G28" s="27"/>
      <c r="H28" s="2"/>
      <c r="I28" s="2"/>
      <c r="J28" s="2"/>
      <c r="K28" s="2"/>
    </row>
    <row r="29" spans="1:16" ht="14.25">
      <c r="B29" s="28"/>
      <c r="D29" s="26"/>
      <c r="E29" s="26"/>
      <c r="G29" s="27"/>
      <c r="H29" s="2"/>
      <c r="I29" s="2"/>
      <c r="J29" s="2"/>
      <c r="K29" s="2"/>
    </row>
    <row r="30" spans="1:16" ht="12.75">
      <c r="C30" s="29"/>
      <c r="D30" s="29"/>
      <c r="E30" s="30"/>
    </row>
    <row r="31" spans="1:16" ht="12.75">
      <c r="C31" s="29"/>
      <c r="D31" s="30"/>
      <c r="E31" s="30"/>
    </row>
    <row r="32" spans="1:16" ht="12.75">
      <c r="C32" s="29"/>
      <c r="D32" s="30"/>
      <c r="E32" s="30"/>
    </row>
    <row r="33" spans="3:7" ht="12.75">
      <c r="C33" s="29"/>
      <c r="D33" s="30"/>
      <c r="E33" s="30"/>
    </row>
    <row r="34" spans="3:7" ht="12.75">
      <c r="C34" s="29"/>
      <c r="D34" s="30"/>
      <c r="E34" s="30"/>
    </row>
    <row r="35" spans="3:7" ht="12.75">
      <c r="C35" s="29"/>
      <c r="D35" s="30"/>
      <c r="E35" s="30"/>
    </row>
    <row r="36" spans="3:7" ht="12.75">
      <c r="C36" s="29"/>
      <c r="D36" s="30"/>
      <c r="E36" s="30"/>
    </row>
    <row r="37" spans="3:7" ht="12.75">
      <c r="C37" s="29"/>
      <c r="D37" s="30"/>
      <c r="E37" s="30"/>
      <c r="F37" s="31"/>
      <c r="G37" s="31"/>
    </row>
    <row r="38" spans="3:7" ht="12.75">
      <c r="C38" s="29"/>
      <c r="D38" s="30"/>
      <c r="E38" s="30"/>
      <c r="F38" s="30"/>
      <c r="G38" s="29"/>
    </row>
    <row r="39" spans="3:7" ht="12.75">
      <c r="C39" s="29"/>
      <c r="D39" s="29"/>
      <c r="E39" s="30"/>
      <c r="F39" s="30"/>
      <c r="G39" s="29"/>
    </row>
    <row r="40" spans="3:7" ht="12.75">
      <c r="C40" s="29"/>
      <c r="D40" s="108"/>
      <c r="E40" s="32"/>
      <c r="F40" s="29"/>
      <c r="G40" s="29"/>
    </row>
    <row r="41" spans="3:7">
      <c r="C41" s="29"/>
      <c r="D41" s="29"/>
      <c r="E41" s="29"/>
      <c r="F41" s="29"/>
      <c r="G41" s="29"/>
    </row>
  </sheetData>
  <mergeCells count="5">
    <mergeCell ref="F3:G3"/>
    <mergeCell ref="F4:G4"/>
    <mergeCell ref="D3:E3"/>
    <mergeCell ref="D4:E4"/>
    <mergeCell ref="B3:B5"/>
  </mergeCells>
  <phoneticPr fontId="0" type="noConversion"/>
  <printOptions horizontalCentered="1" verticalCentered="1"/>
  <pageMargins left="0.4" right="0.36" top="0.79" bottom="0.7" header="0" footer="0"/>
  <pageSetup paperSize="9" orientation="landscape" horizontalDpi="4294967292" r:id="rId1"/>
  <headerFooter alignWithMargins="0"/>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C5:I35"/>
  <sheetViews>
    <sheetView showGridLines="0" workbookViewId="0">
      <selection activeCell="F13" sqref="F13"/>
    </sheetView>
  </sheetViews>
  <sheetFormatPr baseColWidth="10" defaultRowHeight="12.75"/>
  <cols>
    <col min="3" max="3" width="30" customWidth="1"/>
    <col min="4" max="5" width="15.85546875" customWidth="1"/>
    <col min="6" max="6" width="15.42578125" customWidth="1"/>
    <col min="7" max="7" width="15" hidden="1" customWidth="1"/>
  </cols>
  <sheetData>
    <row r="5" spans="3:9" ht="15.75">
      <c r="C5" s="576" t="s">
        <v>31</v>
      </c>
      <c r="D5" s="576"/>
      <c r="E5" s="576"/>
      <c r="F5" s="576"/>
      <c r="G5" s="576"/>
      <c r="H5" s="80"/>
    </row>
    <row r="6" spans="3:9">
      <c r="C6" s="577" t="s">
        <v>50</v>
      </c>
      <c r="D6" s="577"/>
      <c r="E6" s="577"/>
      <c r="F6" s="577"/>
      <c r="G6" s="577"/>
    </row>
    <row r="7" spans="3:9" ht="8.25" hidden="1" customHeight="1">
      <c r="C7" s="575"/>
      <c r="D7" s="575"/>
      <c r="E7" s="575"/>
      <c r="F7" s="575"/>
    </row>
    <row r="9" spans="3:9" ht="45" customHeight="1">
      <c r="C9" s="70" t="s">
        <v>32</v>
      </c>
      <c r="D9" s="70" t="s">
        <v>33</v>
      </c>
      <c r="E9" s="70" t="s">
        <v>34</v>
      </c>
      <c r="F9" s="70" t="s">
        <v>49</v>
      </c>
      <c r="G9" s="70" t="s">
        <v>43</v>
      </c>
      <c r="I9" s="80"/>
    </row>
    <row r="10" spans="3:9" ht="13.5" customHeight="1">
      <c r="C10" s="71"/>
      <c r="D10" s="83" t="s">
        <v>40</v>
      </c>
      <c r="E10" s="83" t="s">
        <v>40</v>
      </c>
      <c r="F10" s="83" t="s">
        <v>21</v>
      </c>
      <c r="G10" s="83" t="s">
        <v>21</v>
      </c>
      <c r="H10" s="73"/>
      <c r="I10" s="73"/>
    </row>
    <row r="11" spans="3:9">
      <c r="C11" s="74" t="s">
        <v>35</v>
      </c>
      <c r="D11" s="72"/>
      <c r="E11" s="72"/>
      <c r="F11" s="72"/>
      <c r="G11" s="72"/>
      <c r="H11" s="73"/>
      <c r="I11" s="73"/>
    </row>
    <row r="12" spans="3:9">
      <c r="C12" s="71" t="s">
        <v>23</v>
      </c>
      <c r="D12" s="72">
        <v>115625</v>
      </c>
      <c r="E12" s="72">
        <v>2350118</v>
      </c>
      <c r="F12" s="87">
        <f t="shared" ref="F12:F17" si="0">+D12/E12*4</f>
        <v>0.19679862883480745</v>
      </c>
      <c r="G12" s="87">
        <v>0.26205136598302631</v>
      </c>
      <c r="H12" s="73"/>
      <c r="I12" s="73"/>
    </row>
    <row r="13" spans="3:9">
      <c r="C13" s="71" t="s">
        <v>14</v>
      </c>
      <c r="D13" s="72">
        <v>36395</v>
      </c>
      <c r="E13" s="72">
        <v>1207616</v>
      </c>
      <c r="F13" s="87">
        <f t="shared" si="0"/>
        <v>0.12055156606073454</v>
      </c>
      <c r="G13" s="87">
        <v>0.16653419547020115</v>
      </c>
      <c r="H13" s="73"/>
      <c r="I13" s="73"/>
    </row>
    <row r="14" spans="3:9">
      <c r="C14" s="71" t="s">
        <v>10</v>
      </c>
      <c r="D14" s="72">
        <v>14999</v>
      </c>
      <c r="E14" s="72">
        <v>142944</v>
      </c>
      <c r="F14" s="87">
        <f t="shared" si="0"/>
        <v>0.41971681217819568</v>
      </c>
      <c r="G14" s="87">
        <v>0.16979656226377887</v>
      </c>
      <c r="H14" s="73"/>
      <c r="I14" s="73"/>
    </row>
    <row r="15" spans="3:9">
      <c r="C15" s="71" t="s">
        <v>12</v>
      </c>
      <c r="D15" s="72">
        <v>32174</v>
      </c>
      <c r="E15" s="72">
        <v>680395</v>
      </c>
      <c r="F15" s="87">
        <f t="shared" si="0"/>
        <v>0.18914895024213876</v>
      </c>
      <c r="G15" s="87">
        <v>0.16223657853818924</v>
      </c>
      <c r="H15" s="73"/>
      <c r="I15" s="73"/>
    </row>
    <row r="16" spans="3:9">
      <c r="C16" s="71" t="s">
        <v>36</v>
      </c>
      <c r="D16" s="72">
        <v>32517</v>
      </c>
      <c r="E16" s="72">
        <v>497773</v>
      </c>
      <c r="F16" s="87">
        <f t="shared" si="0"/>
        <v>0.2612998294403272</v>
      </c>
      <c r="G16" s="87">
        <v>0.15617793924285378</v>
      </c>
      <c r="H16" s="73"/>
      <c r="I16" s="73"/>
    </row>
    <row r="17" spans="3:9">
      <c r="C17" s="75" t="s">
        <v>37</v>
      </c>
      <c r="D17" s="76">
        <f>SUM(D12:D16)</f>
        <v>231710</v>
      </c>
      <c r="E17" s="76">
        <f>SUM(E12:E16)</f>
        <v>4878846</v>
      </c>
      <c r="F17" s="88">
        <f t="shared" si="0"/>
        <v>0.18997115301446285</v>
      </c>
      <c r="G17" s="88">
        <v>0.20207124723379644</v>
      </c>
      <c r="H17" s="73"/>
      <c r="I17" s="73"/>
    </row>
    <row r="18" spans="3:9" s="80" customFormat="1" ht="6.75" customHeight="1">
      <c r="C18" s="77"/>
      <c r="D18" s="78"/>
      <c r="E18" s="78"/>
      <c r="F18" s="89"/>
      <c r="G18" s="89"/>
      <c r="H18" s="79"/>
      <c r="I18" s="79"/>
    </row>
    <row r="19" spans="3:9" s="80" customFormat="1">
      <c r="C19" s="74" t="s">
        <v>22</v>
      </c>
      <c r="D19" s="72"/>
      <c r="E19" s="72"/>
      <c r="F19" s="83"/>
      <c r="G19" s="83"/>
      <c r="H19" s="79"/>
      <c r="I19" s="79"/>
    </row>
    <row r="20" spans="3:9">
      <c r="C20" s="71" t="s">
        <v>23</v>
      </c>
      <c r="D20" s="72">
        <v>37244</v>
      </c>
      <c r="E20" s="72">
        <v>562855</v>
      </c>
      <c r="F20" s="87">
        <f t="shared" ref="F20:F25" si="1">+D20/E20*4</f>
        <v>0.26467918025068621</v>
      </c>
      <c r="G20" s="87">
        <v>0.30879655748641593</v>
      </c>
      <c r="H20" s="73"/>
      <c r="I20" s="73"/>
    </row>
    <row r="21" spans="3:9">
      <c r="C21" s="71" t="s">
        <v>14</v>
      </c>
      <c r="D21" s="72">
        <v>37204</v>
      </c>
      <c r="E21" s="72">
        <v>783717</v>
      </c>
      <c r="F21" s="87">
        <f t="shared" si="1"/>
        <v>0.18988486915557529</v>
      </c>
      <c r="G21" s="87">
        <v>0.27295778398474824</v>
      </c>
      <c r="H21" s="73"/>
      <c r="I21" s="79"/>
    </row>
    <row r="22" spans="3:9">
      <c r="C22" s="71" t="s">
        <v>10</v>
      </c>
      <c r="D22" s="72">
        <v>2518</v>
      </c>
      <c r="E22" s="72">
        <v>310232</v>
      </c>
      <c r="F22" s="87">
        <f t="shared" si="1"/>
        <v>3.2466025426132701E-2</v>
      </c>
      <c r="G22" s="87">
        <v>0.11185438401775805</v>
      </c>
      <c r="H22" s="73"/>
      <c r="I22" s="73"/>
    </row>
    <row r="23" spans="3:9">
      <c r="C23" s="71" t="s">
        <v>12</v>
      </c>
      <c r="D23" s="72">
        <v>22042</v>
      </c>
      <c r="E23" s="72">
        <v>352571</v>
      </c>
      <c r="F23" s="87">
        <f t="shared" si="1"/>
        <v>0.25007161678073353</v>
      </c>
      <c r="G23" s="87">
        <v>0.2213841453434448</v>
      </c>
      <c r="H23" s="73"/>
      <c r="I23" s="73"/>
    </row>
    <row r="24" spans="3:9">
      <c r="C24" s="71" t="s">
        <v>47</v>
      </c>
      <c r="D24" s="72">
        <v>106978</v>
      </c>
      <c r="E24" s="72">
        <v>1467208</v>
      </c>
      <c r="F24" s="87">
        <f t="shared" si="1"/>
        <v>0.29165053625661802</v>
      </c>
      <c r="G24" s="87">
        <v>0.33533739354956343</v>
      </c>
      <c r="H24" s="73"/>
      <c r="I24" s="73"/>
    </row>
    <row r="25" spans="3:9" ht="16.5" customHeight="1">
      <c r="C25" s="75" t="s">
        <v>38</v>
      </c>
      <c r="D25" s="76">
        <f>SUM(D20:D24)</f>
        <v>205986</v>
      </c>
      <c r="E25" s="76">
        <f>SUM(E20:E24)</f>
        <v>3476583</v>
      </c>
      <c r="F25" s="88">
        <f t="shared" si="1"/>
        <v>0.23699822498125314</v>
      </c>
      <c r="G25" s="88">
        <v>0.26909158587948101</v>
      </c>
      <c r="H25" s="73"/>
      <c r="I25" s="73"/>
    </row>
    <row r="26" spans="3:9" ht="6.75" customHeight="1">
      <c r="C26" s="74"/>
      <c r="D26" s="81"/>
      <c r="E26" s="81"/>
      <c r="F26" s="90"/>
      <c r="G26" s="90"/>
      <c r="H26" s="73"/>
      <c r="I26" s="73"/>
    </row>
    <row r="27" spans="3:9" hidden="1">
      <c r="C27" s="75" t="s">
        <v>45</v>
      </c>
      <c r="D27" s="76">
        <v>-3335</v>
      </c>
      <c r="E27" s="76">
        <v>-4825</v>
      </c>
      <c r="F27" s="88">
        <f>+D27/E27</f>
        <v>0.69119170984455958</v>
      </c>
      <c r="G27" s="88">
        <v>0.10359265433905596</v>
      </c>
      <c r="H27" s="73"/>
      <c r="I27" s="73"/>
    </row>
    <row r="28" spans="3:9" ht="12" hidden="1" customHeight="1">
      <c r="C28" s="71"/>
      <c r="D28" s="72"/>
      <c r="E28" s="72"/>
      <c r="F28" s="87"/>
      <c r="G28" s="87"/>
      <c r="H28" s="73"/>
      <c r="I28" s="73"/>
    </row>
    <row r="29" spans="3:9" ht="14.25" customHeight="1">
      <c r="C29" s="70" t="s">
        <v>39</v>
      </c>
      <c r="D29" s="82">
        <f>+D17+D25+D27</f>
        <v>434361</v>
      </c>
      <c r="E29" s="82">
        <f>+E17+E25+E27</f>
        <v>8350604</v>
      </c>
      <c r="F29" s="91">
        <f>+D29/E29*4</f>
        <v>0.20806207550974756</v>
      </c>
      <c r="G29" s="91">
        <v>0.22771741544126939</v>
      </c>
      <c r="H29" s="73"/>
      <c r="I29" s="73"/>
    </row>
    <row r="30" spans="3:9" ht="17.25" customHeight="1">
      <c r="D30" s="73"/>
      <c r="E30" s="73"/>
      <c r="F30" s="73"/>
      <c r="G30" s="73"/>
      <c r="H30" s="73"/>
      <c r="I30" s="73"/>
    </row>
    <row r="31" spans="3:9">
      <c r="C31" s="100" t="s">
        <v>48</v>
      </c>
      <c r="D31" s="73"/>
      <c r="E31" s="73"/>
      <c r="F31" s="73"/>
      <c r="G31" s="73"/>
      <c r="H31" s="73"/>
      <c r="I31" s="73"/>
    </row>
    <row r="32" spans="3:9">
      <c r="D32" s="73"/>
      <c r="E32" s="73"/>
      <c r="F32" s="73"/>
      <c r="G32" s="73"/>
      <c r="H32" s="73"/>
      <c r="I32" s="73"/>
    </row>
    <row r="34" spans="4:5">
      <c r="D34" s="73"/>
    </row>
    <row r="35" spans="4:5">
      <c r="E35" s="48"/>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31"/>
  <sheetViews>
    <sheetView showGridLines="0" workbookViewId="0">
      <selection activeCell="D5" sqref="D5"/>
    </sheetView>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40"/>
      <c r="C3" s="39" t="s">
        <v>0</v>
      </c>
      <c r="D3" s="584" t="s">
        <v>1</v>
      </c>
      <c r="E3" s="580"/>
      <c r="F3" s="580" t="s">
        <v>2</v>
      </c>
      <c r="G3" s="581"/>
      <c r="H3" s="2"/>
      <c r="I3" s="2"/>
      <c r="J3" s="2"/>
      <c r="L3" s="3"/>
      <c r="M3" s="3"/>
    </row>
    <row r="4" spans="1:15" s="1" customFormat="1" ht="14.25">
      <c r="B4" s="44" t="s">
        <v>3</v>
      </c>
      <c r="C4" s="45" t="s">
        <v>4</v>
      </c>
      <c r="D4" s="585" t="s">
        <v>5</v>
      </c>
      <c r="E4" s="582"/>
      <c r="F4" s="582" t="s">
        <v>6</v>
      </c>
      <c r="G4" s="583"/>
      <c r="H4" s="2"/>
      <c r="I4" s="2"/>
      <c r="J4" s="2"/>
      <c r="L4" s="3"/>
      <c r="M4" s="3"/>
    </row>
    <row r="5" spans="1:15" s="1" customFormat="1" ht="14.25">
      <c r="B5" s="46"/>
      <c r="C5" s="47" t="s">
        <v>7</v>
      </c>
      <c r="D5" s="43" t="e">
        <f>+#REF!</f>
        <v>#REF!</v>
      </c>
      <c r="E5" s="4">
        <f>+'Property, plant and equipment'!D7</f>
        <v>2018</v>
      </c>
      <c r="F5" s="5" t="e">
        <f>+D5</f>
        <v>#REF!</v>
      </c>
      <c r="G5" s="6">
        <f>+E5</f>
        <v>2018</v>
      </c>
      <c r="H5" s="2"/>
      <c r="I5" s="2"/>
      <c r="J5" s="2"/>
      <c r="L5" s="3"/>
      <c r="M5" s="3"/>
    </row>
    <row r="6" spans="1:15" s="1" customFormat="1" ht="6" customHeight="1">
      <c r="B6" s="7"/>
      <c r="C6" s="7"/>
      <c r="D6" s="7"/>
      <c r="E6" s="7"/>
      <c r="F6" s="7"/>
      <c r="G6" s="7"/>
      <c r="H6" s="7"/>
      <c r="I6" s="7"/>
      <c r="J6" s="2"/>
      <c r="L6" s="3"/>
      <c r="M6" s="3"/>
    </row>
    <row r="7" spans="1:15" s="8" customFormat="1" ht="18" customHeight="1">
      <c r="B7" s="9" t="s">
        <v>8</v>
      </c>
      <c r="C7" s="10" t="s">
        <v>9</v>
      </c>
      <c r="D7" s="11">
        <v>18461</v>
      </c>
      <c r="E7" s="12">
        <v>20730.5</v>
      </c>
      <c r="F7" s="13">
        <v>0.40300000000000002</v>
      </c>
      <c r="G7" s="14">
        <v>0.437</v>
      </c>
      <c r="H7" s="2"/>
      <c r="I7" s="15"/>
      <c r="J7" s="15"/>
      <c r="K7" s="15"/>
      <c r="L7" s="3"/>
      <c r="M7" s="3"/>
      <c r="N7" s="16"/>
      <c r="O7" s="16"/>
    </row>
    <row r="8" spans="1:15" s="8" customFormat="1" ht="18" customHeight="1">
      <c r="B8" s="17" t="s">
        <v>10</v>
      </c>
      <c r="C8" s="10" t="s">
        <v>11</v>
      </c>
      <c r="D8" s="11">
        <v>11603.3</v>
      </c>
      <c r="E8" s="18">
        <v>12578.8</v>
      </c>
      <c r="F8" s="13">
        <v>0.14000000000000001</v>
      </c>
      <c r="G8" s="19">
        <v>0.14299999999999999</v>
      </c>
      <c r="H8" s="2"/>
      <c r="I8" s="15"/>
      <c r="J8" s="15"/>
      <c r="L8" s="3"/>
      <c r="M8" s="3"/>
      <c r="N8" s="16"/>
      <c r="O8" s="16"/>
    </row>
    <row r="9" spans="1:15" s="8" customFormat="1" ht="18" customHeight="1">
      <c r="B9" s="17" t="s">
        <v>12</v>
      </c>
      <c r="C9" s="10" t="s">
        <v>13</v>
      </c>
      <c r="D9" s="11">
        <v>4327.6000000000004</v>
      </c>
      <c r="E9" s="18">
        <v>4599.8999999999996</v>
      </c>
      <c r="F9" s="13">
        <v>0.23300000000000001</v>
      </c>
      <c r="G9" s="19">
        <v>0.23599999999999999</v>
      </c>
      <c r="H9" s="2"/>
      <c r="I9" s="15"/>
      <c r="J9" s="15"/>
      <c r="L9" s="3"/>
      <c r="M9" s="3"/>
      <c r="N9" s="16"/>
      <c r="O9" s="16"/>
    </row>
    <row r="10" spans="1:15" s="8" customFormat="1" ht="18" customHeight="1">
      <c r="B10" s="17" t="s">
        <v>14</v>
      </c>
      <c r="C10" s="10" t="s">
        <v>11</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27</v>
      </c>
      <c r="C11" s="10" t="s">
        <v>13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578" t="s">
        <v>15</v>
      </c>
      <c r="C13" s="579"/>
      <c r="D13" s="41">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28</v>
      </c>
      <c r="C15" s="29"/>
      <c r="D15" s="30"/>
      <c r="E15" s="30"/>
    </row>
    <row r="16" spans="1:15" ht="12.75">
      <c r="C16" s="29"/>
      <c r="D16" s="30"/>
      <c r="E16" s="30"/>
    </row>
    <row r="17" spans="1:10" ht="10.5" customHeight="1">
      <c r="B17" s="24"/>
      <c r="C17" s="24"/>
      <c r="D17" s="24"/>
      <c r="E17" s="24"/>
      <c r="F17" s="24"/>
      <c r="G17" s="24"/>
      <c r="H17" s="2"/>
      <c r="I17" s="2"/>
      <c r="J17" s="2"/>
    </row>
    <row r="18" spans="1:10" ht="23.25" customHeight="1">
      <c r="A18" s="25"/>
      <c r="D18" s="50">
        <f>+E13-D13</f>
        <v>5556.9000000000087</v>
      </c>
      <c r="E18" s="51">
        <f>+D18/D13</f>
        <v>0.10398059941955456</v>
      </c>
      <c r="F18" s="27"/>
      <c r="G18" s="27"/>
      <c r="H18" s="2"/>
      <c r="I18" s="2"/>
      <c r="J18" s="2"/>
    </row>
    <row r="19" spans="1:10" ht="14.25">
      <c r="B19" s="28"/>
      <c r="D19" s="26"/>
      <c r="E19" s="26"/>
      <c r="H19" s="2"/>
      <c r="I19" s="2"/>
      <c r="J19" s="2"/>
    </row>
    <row r="20" spans="1:10" ht="14.25">
      <c r="C20" s="29"/>
      <c r="D20" s="29"/>
      <c r="E20" s="30"/>
      <c r="H20" s="2"/>
      <c r="I20" s="2"/>
      <c r="J20" s="2"/>
    </row>
    <row r="21" spans="1:10" ht="12.75">
      <c r="C21" s="29"/>
      <c r="D21" s="30"/>
      <c r="E21" s="30"/>
    </row>
    <row r="22" spans="1:10" ht="12.75">
      <c r="C22" s="29"/>
      <c r="D22" s="30"/>
      <c r="E22" s="30"/>
    </row>
    <row r="23" spans="1:10" ht="12.75">
      <c r="C23" s="29"/>
      <c r="D23" s="30"/>
      <c r="E23" s="30"/>
    </row>
    <row r="24" spans="1:10" ht="12.75">
      <c r="C24" s="29"/>
      <c r="D24" s="30"/>
      <c r="E24" s="30"/>
    </row>
    <row r="25" spans="1:10" ht="12.75">
      <c r="C25" s="29"/>
      <c r="D25" s="30"/>
      <c r="E25" s="30"/>
    </row>
    <row r="26" spans="1:10" ht="12.75">
      <c r="C26" s="29"/>
      <c r="D26" s="30"/>
      <c r="E26" s="30"/>
    </row>
    <row r="27" spans="1:10" ht="12.75">
      <c r="C27" s="29"/>
      <c r="D27" s="30"/>
      <c r="E27" s="30"/>
      <c r="F27" s="31"/>
      <c r="G27" s="31"/>
    </row>
    <row r="28" spans="1:10" ht="12.75">
      <c r="C28" s="29"/>
      <c r="D28" s="30"/>
      <c r="E28" s="30"/>
      <c r="F28" s="30"/>
      <c r="G28" s="29"/>
    </row>
    <row r="29" spans="1:10" ht="12.75">
      <c r="C29" s="29"/>
      <c r="D29" s="29"/>
      <c r="E29" s="30"/>
      <c r="F29" s="30"/>
      <c r="G29" s="29"/>
    </row>
    <row r="30" spans="1:10">
      <c r="C30" s="29"/>
      <c r="D30" s="32"/>
      <c r="E30" s="32"/>
      <c r="F30" s="29"/>
      <c r="G30" s="29"/>
    </row>
    <row r="31" spans="1:10">
      <c r="C31" s="29"/>
      <c r="D31" s="29"/>
      <c r="E31" s="29"/>
      <c r="F31" s="29"/>
      <c r="G31" s="29"/>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F27"/>
  <sheetViews>
    <sheetView topLeftCell="A4" workbookViewId="0">
      <selection activeCell="E25" sqref="E25"/>
    </sheetView>
  </sheetViews>
  <sheetFormatPr baseColWidth="10" defaultRowHeight="12.75"/>
  <cols>
    <col min="1" max="2" width="11.42578125" style="58"/>
    <col min="3" max="3" width="33" style="58" customWidth="1"/>
    <col min="4" max="6" width="16.28515625" style="58" customWidth="1"/>
    <col min="7" max="16384" width="11.42578125" style="58"/>
  </cols>
  <sheetData>
    <row r="4" spans="3:6" ht="15">
      <c r="C4" s="586" t="s">
        <v>44</v>
      </c>
      <c r="D4" s="586"/>
      <c r="E4" s="586"/>
      <c r="F4" s="586"/>
    </row>
    <row r="5" spans="3:6">
      <c r="C5" s="59"/>
      <c r="D5" s="59"/>
      <c r="E5" s="59"/>
    </row>
    <row r="6" spans="3:6" ht="25.5" customHeight="1">
      <c r="C6" s="42" t="s">
        <v>30</v>
      </c>
      <c r="D6" s="52" t="e">
        <f>+#REF!</f>
        <v>#REF!</v>
      </c>
      <c r="E6" s="35" t="e">
        <f>+#REF!</f>
        <v>#REF!</v>
      </c>
      <c r="F6" s="35" t="s">
        <v>24</v>
      </c>
    </row>
    <row r="7" spans="3:6" ht="6.75" customHeight="1">
      <c r="C7" s="60"/>
      <c r="D7" s="61"/>
      <c r="E7" s="61"/>
      <c r="F7" s="61"/>
    </row>
    <row r="8" spans="3:6" ht="14.25">
      <c r="C8" s="62" t="s">
        <v>25</v>
      </c>
      <c r="D8" s="66">
        <v>-224930</v>
      </c>
      <c r="E8" s="67">
        <v>-352977</v>
      </c>
      <c r="F8" s="67">
        <f>+E8-D8</f>
        <v>-128047</v>
      </c>
    </row>
    <row r="9" spans="3:6" ht="14.25">
      <c r="C9" s="62" t="s">
        <v>26</v>
      </c>
      <c r="D9" s="66">
        <v>-50747</v>
      </c>
      <c r="E9" s="67">
        <v>-97997</v>
      </c>
      <c r="F9" s="67">
        <f>+E9-D9</f>
        <v>-47250</v>
      </c>
    </row>
    <row r="10" spans="3:6" ht="6" customHeight="1">
      <c r="C10" s="63"/>
      <c r="D10" s="64"/>
      <c r="E10" s="64"/>
      <c r="F10" s="64"/>
    </row>
    <row r="11" spans="3:6" ht="15.75" customHeight="1">
      <c r="C11" s="65" t="s">
        <v>20</v>
      </c>
      <c r="D11" s="68">
        <f>SUM(D8:D10)</f>
        <v>-275677</v>
      </c>
      <c r="E11" s="69">
        <f>SUM(E8:E9)</f>
        <v>-450974</v>
      </c>
      <c r="F11" s="69">
        <f>SUM(F8:F9)</f>
        <v>-175297</v>
      </c>
    </row>
    <row r="13" spans="3:6">
      <c r="D13" s="93">
        <f>+D11-'Income Statement'!C30</f>
        <v>-275440.65399999998</v>
      </c>
      <c r="E13" s="93">
        <f>+E11-'Income Statement'!D30</f>
        <v>-450536.06800000003</v>
      </c>
    </row>
    <row r="26" spans="3:4">
      <c r="C26" s="58">
        <v>213074908</v>
      </c>
      <c r="D26" s="58">
        <v>151017830</v>
      </c>
    </row>
    <row r="27" spans="3:4">
      <c r="C27" s="58">
        <v>60101797</v>
      </c>
      <c r="D27" s="58">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P29"/>
  <sheetViews>
    <sheetView showGridLines="0" zoomScale="90" workbookViewId="0"/>
  </sheetViews>
  <sheetFormatPr baseColWidth="10" defaultColWidth="4" defaultRowHeight="14.25"/>
  <cols>
    <col min="1" max="1" width="2.7109375" style="24" customWidth="1"/>
    <col min="2" max="2" width="51" style="24" customWidth="1"/>
    <col min="3" max="3" width="8.7109375" style="24" bestFit="1" customWidth="1"/>
    <col min="4" max="4" width="8.85546875" style="24" customWidth="1"/>
    <col min="5" max="5" width="8.42578125" style="24" customWidth="1"/>
    <col min="6" max="6" width="8.5703125" style="24" customWidth="1"/>
    <col min="7" max="8" width="8" style="24" customWidth="1"/>
    <col min="9" max="9" width="9.28515625" style="24" customWidth="1"/>
    <col min="10" max="10" width="9.7109375" style="24" customWidth="1"/>
    <col min="11" max="11" width="14.140625" style="263" customWidth="1"/>
    <col min="12" max="12" width="19.85546875" style="263" customWidth="1"/>
    <col min="13" max="14" width="4" style="24"/>
    <col min="15" max="15" width="7.140625" style="24" customWidth="1"/>
    <col min="16" max="16" width="9.7109375" style="24" bestFit="1" customWidth="1"/>
    <col min="17" max="16384" width="4" style="24"/>
  </cols>
  <sheetData>
    <row r="3" spans="2:15">
      <c r="B3" s="286"/>
      <c r="C3" s="508" t="s">
        <v>60</v>
      </c>
      <c r="D3" s="508"/>
      <c r="E3" s="508" t="s">
        <v>71</v>
      </c>
      <c r="F3" s="508"/>
      <c r="G3" s="508" t="s">
        <v>72</v>
      </c>
      <c r="H3" s="508"/>
      <c r="I3" s="508" t="s">
        <v>73</v>
      </c>
      <c r="J3" s="508"/>
      <c r="K3" s="259"/>
    </row>
    <row r="4" spans="2:15">
      <c r="B4" s="286" t="s">
        <v>56</v>
      </c>
      <c r="C4" s="508" t="s">
        <v>16</v>
      </c>
      <c r="D4" s="508"/>
      <c r="E4" s="508" t="s">
        <v>46</v>
      </c>
      <c r="F4" s="508"/>
      <c r="G4" s="508" t="s">
        <v>75</v>
      </c>
      <c r="H4" s="508"/>
      <c r="I4" s="508"/>
      <c r="J4" s="508"/>
      <c r="K4" s="259"/>
      <c r="M4" s="2"/>
      <c r="N4" s="2"/>
      <c r="O4" s="2"/>
    </row>
    <row r="5" spans="2:15">
      <c r="B5" s="286"/>
      <c r="C5" s="116">
        <v>2019</v>
      </c>
      <c r="D5" s="116">
        <v>2018</v>
      </c>
      <c r="E5" s="116">
        <v>2019</v>
      </c>
      <c r="F5" s="116">
        <v>2018</v>
      </c>
      <c r="G5" s="116">
        <v>2019</v>
      </c>
      <c r="H5" s="116">
        <v>2018</v>
      </c>
      <c r="I5" s="116">
        <v>2019</v>
      </c>
      <c r="J5" s="116">
        <v>2018</v>
      </c>
      <c r="K5" s="259"/>
      <c r="M5" s="2"/>
      <c r="N5" s="2"/>
      <c r="O5" s="2"/>
    </row>
    <row r="6" spans="2:15" customFormat="1" ht="6" customHeight="1">
      <c r="B6" s="117"/>
      <c r="C6" s="117"/>
      <c r="D6" s="117"/>
      <c r="E6" s="117"/>
      <c r="F6" s="117"/>
      <c r="G6" s="117"/>
      <c r="H6" s="117"/>
      <c r="I6" s="117"/>
      <c r="J6" s="117"/>
      <c r="K6" s="257"/>
      <c r="L6" s="257"/>
    </row>
    <row r="7" spans="2:15" s="34" customFormat="1" ht="18" customHeight="1">
      <c r="B7" s="119" t="s">
        <v>268</v>
      </c>
      <c r="C7" s="287">
        <v>16798.492169425099</v>
      </c>
      <c r="D7" s="287">
        <v>17548.322336470101</v>
      </c>
      <c r="E7" s="288">
        <v>0.15503300150001201</v>
      </c>
      <c r="F7" s="288">
        <v>0.14246703733506599</v>
      </c>
      <c r="G7" s="287">
        <v>2490.4490000000001</v>
      </c>
      <c r="H7" s="287">
        <v>2530</v>
      </c>
      <c r="I7" s="287">
        <v>709</v>
      </c>
      <c r="J7" s="287">
        <v>673</v>
      </c>
      <c r="K7" s="378"/>
      <c r="L7" s="378"/>
      <c r="M7" s="2"/>
      <c r="N7" s="2"/>
      <c r="O7" s="2"/>
    </row>
    <row r="8" spans="2:15" s="34" customFormat="1" ht="18" customHeight="1">
      <c r="B8" s="119" t="s">
        <v>269</v>
      </c>
      <c r="C8" s="287">
        <v>8211</v>
      </c>
      <c r="D8" s="287">
        <v>8045</v>
      </c>
      <c r="E8" s="288">
        <v>8.2000000000000003E-2</v>
      </c>
      <c r="F8" s="288">
        <v>8.1000000000000003E-2</v>
      </c>
      <c r="G8" s="287">
        <v>1433.6379999999999</v>
      </c>
      <c r="H8" s="287">
        <v>1423</v>
      </c>
      <c r="I8" s="287">
        <v>2414</v>
      </c>
      <c r="J8" s="287">
        <v>2424</v>
      </c>
      <c r="K8" s="259"/>
      <c r="L8" s="379"/>
      <c r="M8" s="2"/>
      <c r="N8" s="2"/>
      <c r="O8" s="2"/>
    </row>
    <row r="9" spans="2:15" s="34" customFormat="1" ht="18" customHeight="1">
      <c r="B9" s="119" t="s">
        <v>270</v>
      </c>
      <c r="C9" s="287">
        <v>11089</v>
      </c>
      <c r="D9" s="287">
        <v>11019</v>
      </c>
      <c r="E9" s="288">
        <v>0.22500000000000001</v>
      </c>
      <c r="F9" s="288">
        <v>0.21</v>
      </c>
      <c r="G9" s="287">
        <v>2867.3180000000002</v>
      </c>
      <c r="H9" s="287">
        <v>2959</v>
      </c>
      <c r="I9" s="287">
        <v>2968</v>
      </c>
      <c r="J9" s="287">
        <v>3051</v>
      </c>
      <c r="K9" s="259"/>
      <c r="L9" s="379"/>
      <c r="M9" s="2"/>
      <c r="N9" s="2"/>
      <c r="O9" s="2"/>
    </row>
    <row r="10" spans="2:15" s="34" customFormat="1" ht="18" customHeight="1">
      <c r="B10" s="119" t="s">
        <v>211</v>
      </c>
      <c r="C10" s="287">
        <v>12186</v>
      </c>
      <c r="D10" s="287">
        <v>11843</v>
      </c>
      <c r="E10" s="288">
        <v>0.14000000000000001</v>
      </c>
      <c r="F10" s="288">
        <v>0.13900000000000001</v>
      </c>
      <c r="G10" s="287">
        <v>3924.107</v>
      </c>
      <c r="H10" s="287">
        <v>3933</v>
      </c>
      <c r="I10" s="287">
        <v>3510</v>
      </c>
      <c r="J10" s="287">
        <v>3472</v>
      </c>
      <c r="K10" s="259"/>
      <c r="L10" s="379"/>
      <c r="M10" s="2"/>
      <c r="N10" s="2"/>
      <c r="O10" s="2"/>
    </row>
    <row r="11" spans="2:15" s="34" customFormat="1" ht="18" customHeight="1">
      <c r="B11" s="119" t="s">
        <v>271</v>
      </c>
      <c r="C11" s="287">
        <v>14259</v>
      </c>
      <c r="D11" s="287">
        <v>13755</v>
      </c>
      <c r="E11" s="288">
        <v>0.123</v>
      </c>
      <c r="F11" s="288">
        <v>0.11600000000000001</v>
      </c>
      <c r="G11" s="287">
        <v>3114.0630000000001</v>
      </c>
      <c r="H11" s="287">
        <v>3027</v>
      </c>
      <c r="I11" s="287">
        <v>2783</v>
      </c>
      <c r="J11" s="287">
        <v>2757</v>
      </c>
      <c r="K11" s="259"/>
      <c r="L11" s="379"/>
      <c r="M11" s="2"/>
      <c r="N11" s="2"/>
      <c r="O11" s="2"/>
    </row>
    <row r="12" spans="2:15" s="34" customFormat="1" ht="18" customHeight="1">
      <c r="B12" s="119" t="s">
        <v>400</v>
      </c>
      <c r="C12" s="287">
        <v>43148</v>
      </c>
      <c r="D12" s="287">
        <v>24693</v>
      </c>
      <c r="E12" s="289">
        <v>9.6000000000000002E-2</v>
      </c>
      <c r="F12" s="288">
        <v>9.5000000000000001E-2</v>
      </c>
      <c r="G12" s="287">
        <v>7328.1490000000003</v>
      </c>
      <c r="H12" s="287">
        <v>7224</v>
      </c>
      <c r="I12" s="287">
        <v>1130</v>
      </c>
      <c r="J12" s="287">
        <v>993</v>
      </c>
      <c r="K12" s="259"/>
      <c r="L12" s="379"/>
      <c r="M12" s="2"/>
      <c r="N12" s="2"/>
      <c r="O12" s="2"/>
    </row>
    <row r="13" spans="2:15" s="34" customFormat="1" ht="18" customHeight="1">
      <c r="B13" s="119" t="s">
        <v>265</v>
      </c>
      <c r="C13" s="287">
        <v>14307</v>
      </c>
      <c r="D13" s="287">
        <v>14024</v>
      </c>
      <c r="E13" s="289">
        <v>7.6999999999999999E-2</v>
      </c>
      <c r="F13" s="289">
        <v>7.6999999999999999E-2</v>
      </c>
      <c r="G13" s="287">
        <v>3526.7759999999998</v>
      </c>
      <c r="H13" s="287">
        <v>3439</v>
      </c>
      <c r="I13" s="287">
        <v>2345</v>
      </c>
      <c r="J13" s="287">
        <v>2243</v>
      </c>
      <c r="K13" s="259"/>
      <c r="L13" s="379"/>
      <c r="M13" s="2"/>
      <c r="N13" s="2"/>
      <c r="O13" s="2"/>
    </row>
    <row r="14" spans="2:15" s="34" customFormat="1" ht="18" customHeight="1">
      <c r="B14" s="139" t="s">
        <v>20</v>
      </c>
      <c r="C14" s="154">
        <v>119998.4921694251</v>
      </c>
      <c r="D14" s="154">
        <v>100927.3223364701</v>
      </c>
      <c r="E14" s="178">
        <v>0.128290428785716</v>
      </c>
      <c r="F14" s="178">
        <v>0.12292386247643798</v>
      </c>
      <c r="G14" s="154">
        <v>24684.5</v>
      </c>
      <c r="H14" s="154">
        <v>24535</v>
      </c>
      <c r="I14" s="154">
        <v>1529</v>
      </c>
      <c r="J14" s="154">
        <v>1500</v>
      </c>
      <c r="K14" s="259"/>
      <c r="L14" s="379"/>
      <c r="M14" s="2"/>
      <c r="N14" s="2"/>
      <c r="O14" s="2"/>
    </row>
    <row r="15" spans="2:15" ht="6" customHeight="1">
      <c r="B15" s="120"/>
      <c r="C15" s="120"/>
      <c r="D15" s="120"/>
      <c r="E15" s="120"/>
      <c r="F15" s="120"/>
      <c r="G15" s="120"/>
      <c r="H15" s="121"/>
      <c r="I15" s="120"/>
      <c r="J15" s="120"/>
    </row>
    <row r="16" spans="2:15" ht="15.75" customHeight="1">
      <c r="B16" s="122" t="s">
        <v>74</v>
      </c>
      <c r="C16" s="122"/>
      <c r="D16" s="122"/>
      <c r="E16" s="122"/>
      <c r="F16" s="122"/>
      <c r="G16" s="122"/>
      <c r="H16" s="122"/>
      <c r="I16" s="122"/>
      <c r="J16" s="122"/>
      <c r="K16" s="259"/>
      <c r="M16" s="2"/>
      <c r="N16" s="2"/>
      <c r="O16" s="2"/>
    </row>
    <row r="17" spans="3:16" ht="15.75" customHeight="1">
      <c r="C17" s="53"/>
      <c r="D17" s="54"/>
      <c r="G17" s="53"/>
      <c r="H17" s="54"/>
      <c r="K17" s="259"/>
      <c r="M17" s="2"/>
      <c r="N17" s="2"/>
      <c r="O17" s="2"/>
    </row>
    <row r="18" spans="3:16" ht="6" customHeight="1">
      <c r="K18" s="259"/>
    </row>
    <row r="19" spans="3:16">
      <c r="H19" s="53"/>
    </row>
    <row r="20" spans="3:16">
      <c r="C20" s="84"/>
      <c r="D20" s="54"/>
      <c r="E20"/>
      <c r="F20"/>
      <c r="G20" s="54"/>
      <c r="H20" s="84"/>
    </row>
    <row r="21" spans="3:16">
      <c r="E21" s="107"/>
      <c r="F21" s="107"/>
      <c r="H21" s="53"/>
    </row>
    <row r="22" spans="3:16">
      <c r="C22" s="54"/>
      <c r="D22" s="103"/>
      <c r="H22" s="53"/>
    </row>
    <row r="23" spans="3:16">
      <c r="C23" s="103"/>
      <c r="D23" s="103"/>
      <c r="H23" s="54"/>
    </row>
    <row r="24" spans="3:16">
      <c r="C24" s="103"/>
      <c r="D24" s="103"/>
      <c r="P24" s="102"/>
    </row>
    <row r="25" spans="3:16">
      <c r="C25" s="103"/>
      <c r="D25" s="103"/>
    </row>
    <row r="26" spans="3:16">
      <c r="C26" s="103"/>
      <c r="D26" s="103"/>
    </row>
    <row r="27" spans="3:16">
      <c r="C27" s="103"/>
      <c r="D27" s="103"/>
    </row>
    <row r="28" spans="3:16">
      <c r="C28" s="103"/>
      <c r="D28" s="103"/>
    </row>
    <row r="29" spans="3:16">
      <c r="C29" s="103"/>
      <c r="D29" s="103"/>
    </row>
  </sheetData>
  <mergeCells count="8">
    <mergeCell ref="I3:J3"/>
    <mergeCell ref="I4:J4"/>
    <mergeCell ref="G3:H3"/>
    <mergeCell ref="G4:H4"/>
    <mergeCell ref="C3:D3"/>
    <mergeCell ref="C4:D4"/>
    <mergeCell ref="E3:F3"/>
    <mergeCell ref="E4:F4"/>
  </mergeCells>
  <phoneticPr fontId="12" type="noConversion"/>
  <printOptions horizontalCentered="1" verticalCentered="1"/>
  <pageMargins left="0.2" right="0.25" top="0.64" bottom="1" header="0" footer="0"/>
  <pageSetup paperSize="9" scale="83" orientation="landscape" horizontalDpi="4294967292"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S29"/>
  <sheetViews>
    <sheetView showGridLines="0" zoomScale="91" zoomScaleNormal="91" workbookViewId="0"/>
  </sheetViews>
  <sheetFormatPr baseColWidth="10" defaultRowHeight="12.75"/>
  <cols>
    <col min="1" max="1" width="7" style="405" customWidth="1"/>
    <col min="2" max="2" width="33.28515625" style="405" customWidth="1"/>
    <col min="3" max="3" width="11.28515625" style="405" bestFit="1" customWidth="1"/>
    <col min="4" max="6" width="7.7109375" style="405" customWidth="1"/>
    <col min="7" max="7" width="9.42578125" style="405" customWidth="1"/>
    <col min="8" max="8" width="9.140625" style="405" customWidth="1"/>
    <col min="9" max="9" width="9.5703125" style="405" customWidth="1"/>
    <col min="10" max="10" width="10.28515625" style="405" customWidth="1"/>
    <col min="11" max="11" width="8.5703125" style="405" customWidth="1"/>
    <col min="12" max="12" width="7.7109375" style="405" customWidth="1"/>
    <col min="13" max="13" width="9.28515625" style="405" customWidth="1"/>
    <col min="14" max="14" width="10" style="405" customWidth="1"/>
    <col min="15" max="15" width="9.42578125" style="405" customWidth="1"/>
    <col min="16" max="16" width="9.140625" style="405" customWidth="1"/>
    <col min="17" max="17" width="8.7109375" style="405" customWidth="1"/>
    <col min="18" max="18" width="9.140625" style="405" customWidth="1"/>
    <col min="19" max="19" width="10.28515625" style="405" customWidth="1"/>
    <col min="20" max="20" width="8.140625" style="405" customWidth="1"/>
    <col min="21" max="16384" width="11.42578125" style="405"/>
  </cols>
  <sheetData>
    <row r="3" spans="2:19" ht="16.5" customHeight="1">
      <c r="Q3" s="406"/>
      <c r="R3" s="406"/>
      <c r="S3" s="406"/>
    </row>
    <row r="4" spans="2:19" ht="12.75" customHeight="1">
      <c r="B4" s="510" t="s">
        <v>212</v>
      </c>
      <c r="C4" s="510"/>
      <c r="D4" s="510"/>
      <c r="E4" s="510"/>
      <c r="F4" s="510"/>
      <c r="G4" s="510"/>
      <c r="H4" s="510"/>
      <c r="I4" s="510"/>
      <c r="J4" s="510"/>
      <c r="K4" s="510"/>
      <c r="L4" s="510"/>
      <c r="M4" s="510"/>
      <c r="N4" s="510"/>
      <c r="O4" s="510"/>
      <c r="P4" s="510"/>
      <c r="Q4" s="406"/>
      <c r="R4" s="406"/>
      <c r="S4" s="406"/>
    </row>
    <row r="5" spans="2:19" ht="15" customHeight="1">
      <c r="B5" s="511" t="s">
        <v>103</v>
      </c>
      <c r="C5" s="511"/>
      <c r="D5" s="511"/>
      <c r="E5" s="511"/>
      <c r="F5" s="511"/>
      <c r="G5" s="511"/>
      <c r="H5" s="511"/>
      <c r="I5" s="511"/>
      <c r="J5" s="511"/>
      <c r="K5" s="511"/>
      <c r="L5" s="511"/>
      <c r="M5" s="511"/>
      <c r="N5" s="511"/>
      <c r="O5" s="511"/>
      <c r="P5" s="511"/>
      <c r="Q5" s="404"/>
      <c r="R5" s="404"/>
      <c r="S5" s="404"/>
    </row>
    <row r="6" spans="2:19">
      <c r="B6" s="512" t="s">
        <v>201</v>
      </c>
      <c r="C6" s="512"/>
      <c r="D6" s="512"/>
      <c r="E6" s="512"/>
      <c r="F6" s="512"/>
      <c r="G6" s="512"/>
      <c r="H6" s="512"/>
      <c r="I6" s="512"/>
      <c r="J6" s="512"/>
      <c r="K6" s="512"/>
      <c r="L6" s="512"/>
      <c r="M6" s="512"/>
      <c r="N6" s="512"/>
      <c r="O6" s="512"/>
      <c r="P6" s="512"/>
      <c r="Q6" s="407"/>
      <c r="R6" s="407"/>
      <c r="S6" s="407"/>
    </row>
    <row r="7" spans="2:19" ht="14.25" customHeight="1">
      <c r="B7" s="408"/>
      <c r="C7" s="408"/>
      <c r="D7" s="408"/>
      <c r="E7" s="408"/>
      <c r="F7" s="408"/>
      <c r="G7" s="408"/>
      <c r="H7" s="408"/>
      <c r="I7" s="408"/>
      <c r="J7" s="408"/>
      <c r="K7" s="408"/>
      <c r="L7" s="408"/>
      <c r="M7" s="272"/>
      <c r="N7" s="272"/>
      <c r="O7" s="272"/>
      <c r="P7" s="272"/>
      <c r="Q7" s="272"/>
      <c r="R7" s="272"/>
      <c r="S7" s="272"/>
    </row>
    <row r="8" spans="2:19" ht="25.5" customHeight="1">
      <c r="B8" s="509" t="s">
        <v>93</v>
      </c>
      <c r="C8" s="509" t="s">
        <v>10</v>
      </c>
      <c r="D8" s="509"/>
      <c r="E8" s="513" t="s">
        <v>54</v>
      </c>
      <c r="F8" s="513"/>
      <c r="G8" s="509" t="s">
        <v>14</v>
      </c>
      <c r="H8" s="509"/>
      <c r="I8" s="509" t="s">
        <v>55</v>
      </c>
      <c r="J8" s="509"/>
      <c r="K8" s="509" t="s">
        <v>105</v>
      </c>
      <c r="L8" s="509"/>
      <c r="M8" s="513" t="s">
        <v>106</v>
      </c>
      <c r="N8" s="513"/>
      <c r="O8" s="509" t="s">
        <v>20</v>
      </c>
      <c r="P8" s="509"/>
    </row>
    <row r="9" spans="2:19">
      <c r="B9" s="509"/>
      <c r="C9" s="447" t="s">
        <v>430</v>
      </c>
      <c r="D9" s="447" t="s">
        <v>431</v>
      </c>
      <c r="E9" s="447" t="str">
        <f>C9</f>
        <v>FY 2019</v>
      </c>
      <c r="F9" s="447" t="str">
        <f>D9</f>
        <v>FY 2018</v>
      </c>
      <c r="G9" s="447" t="s">
        <v>430</v>
      </c>
      <c r="H9" s="447" t="s">
        <v>431</v>
      </c>
      <c r="I9" s="447" t="s">
        <v>430</v>
      </c>
      <c r="J9" s="447" t="s">
        <v>431</v>
      </c>
      <c r="K9" s="447" t="s">
        <v>430</v>
      </c>
      <c r="L9" s="447" t="s">
        <v>431</v>
      </c>
      <c r="M9" s="447" t="s">
        <v>430</v>
      </c>
      <c r="N9" s="447" t="s">
        <v>431</v>
      </c>
      <c r="O9" s="447" t="s">
        <v>430</v>
      </c>
      <c r="P9" s="447" t="s">
        <v>431</v>
      </c>
    </row>
    <row r="10" spans="2:19">
      <c r="B10" s="409"/>
      <c r="C10" s="167"/>
      <c r="D10" s="167"/>
      <c r="E10" s="167"/>
      <c r="F10" s="167"/>
      <c r="G10" s="167"/>
      <c r="H10" s="167"/>
      <c r="I10" s="167"/>
      <c r="J10" s="167"/>
      <c r="K10" s="167"/>
      <c r="L10" s="167"/>
      <c r="M10" s="167"/>
      <c r="N10" s="167"/>
      <c r="O10" s="167"/>
      <c r="P10" s="167"/>
    </row>
    <row r="11" spans="2:19">
      <c r="B11" s="410" t="s">
        <v>92</v>
      </c>
      <c r="C11" s="290">
        <v>413</v>
      </c>
      <c r="D11" s="290">
        <v>314</v>
      </c>
      <c r="E11" s="290">
        <v>691</v>
      </c>
      <c r="F11" s="290">
        <v>760</v>
      </c>
      <c r="G11" s="290">
        <v>1214</v>
      </c>
      <c r="H11" s="290">
        <v>1220</v>
      </c>
      <c r="I11" s="290">
        <v>566</v>
      </c>
      <c r="J11" s="290">
        <v>521</v>
      </c>
      <c r="K11" s="290">
        <v>2884</v>
      </c>
      <c r="L11" s="290">
        <v>2815</v>
      </c>
      <c r="M11" s="290">
        <v>-794</v>
      </c>
      <c r="N11" s="290">
        <v>-692</v>
      </c>
      <c r="O11" s="290">
        <v>2090</v>
      </c>
      <c r="P11" s="290">
        <v>2123</v>
      </c>
    </row>
    <row r="12" spans="2:19">
      <c r="B12" s="411" t="s">
        <v>96</v>
      </c>
      <c r="C12" s="291">
        <v>0</v>
      </c>
      <c r="D12" s="291">
        <v>12</v>
      </c>
      <c r="E12" s="291">
        <v>127</v>
      </c>
      <c r="F12" s="291">
        <v>345</v>
      </c>
      <c r="G12" s="291">
        <v>669</v>
      </c>
      <c r="H12" s="291">
        <v>705</v>
      </c>
      <c r="I12" s="291">
        <v>306</v>
      </c>
      <c r="J12" s="291">
        <v>280</v>
      </c>
      <c r="K12" s="291">
        <v>1102</v>
      </c>
      <c r="L12" s="291">
        <v>1342</v>
      </c>
      <c r="M12" s="291">
        <v>-652</v>
      </c>
      <c r="N12" s="291">
        <v>-692</v>
      </c>
      <c r="O12" s="291">
        <v>450</v>
      </c>
      <c r="P12" s="291">
        <v>650</v>
      </c>
    </row>
    <row r="13" spans="2:19">
      <c r="B13" s="411" t="s">
        <v>95</v>
      </c>
      <c r="C13" s="291">
        <v>0</v>
      </c>
      <c r="D13" s="291">
        <v>0</v>
      </c>
      <c r="E13" s="291">
        <v>539</v>
      </c>
      <c r="F13" s="291">
        <v>332</v>
      </c>
      <c r="G13" s="291">
        <v>417</v>
      </c>
      <c r="H13" s="291">
        <v>443</v>
      </c>
      <c r="I13" s="291">
        <v>232</v>
      </c>
      <c r="J13" s="291">
        <v>214</v>
      </c>
      <c r="K13" s="291">
        <v>1188</v>
      </c>
      <c r="L13" s="291">
        <v>989</v>
      </c>
      <c r="M13" s="291">
        <v>-142</v>
      </c>
      <c r="N13" s="291">
        <v>0</v>
      </c>
      <c r="O13" s="291">
        <v>1046</v>
      </c>
      <c r="P13" s="291">
        <v>989</v>
      </c>
    </row>
    <row r="14" spans="2:19">
      <c r="B14" s="411" t="s">
        <v>98</v>
      </c>
      <c r="C14" s="291">
        <v>200</v>
      </c>
      <c r="D14" s="291">
        <v>302</v>
      </c>
      <c r="E14" s="291">
        <v>17</v>
      </c>
      <c r="F14" s="291">
        <v>83</v>
      </c>
      <c r="G14" s="291">
        <v>128</v>
      </c>
      <c r="H14" s="291">
        <v>72</v>
      </c>
      <c r="I14" s="291">
        <v>19</v>
      </c>
      <c r="J14" s="291">
        <v>7</v>
      </c>
      <c r="K14" s="291">
        <v>364</v>
      </c>
      <c r="L14" s="291">
        <v>464</v>
      </c>
      <c r="M14" s="291">
        <v>0</v>
      </c>
      <c r="N14" s="291">
        <v>0</v>
      </c>
      <c r="O14" s="291">
        <v>364</v>
      </c>
      <c r="P14" s="291">
        <v>464</v>
      </c>
    </row>
    <row r="15" spans="2:19">
      <c r="B15" s="411" t="s">
        <v>97</v>
      </c>
      <c r="C15" s="291">
        <v>213</v>
      </c>
      <c r="D15" s="291">
        <v>0</v>
      </c>
      <c r="E15" s="291">
        <v>8</v>
      </c>
      <c r="F15" s="291">
        <v>0</v>
      </c>
      <c r="G15" s="291">
        <v>0</v>
      </c>
      <c r="H15" s="291">
        <v>0</v>
      </c>
      <c r="I15" s="291">
        <v>9</v>
      </c>
      <c r="J15" s="291">
        <v>20</v>
      </c>
      <c r="K15" s="291">
        <v>230</v>
      </c>
      <c r="L15" s="291">
        <v>20</v>
      </c>
      <c r="M15" s="291">
        <v>0</v>
      </c>
      <c r="N15" s="291">
        <v>0</v>
      </c>
      <c r="O15" s="291">
        <v>230</v>
      </c>
      <c r="P15" s="291">
        <v>20</v>
      </c>
    </row>
    <row r="16" spans="2:19">
      <c r="B16" s="411"/>
      <c r="C16" s="291"/>
      <c r="D16" s="291"/>
      <c r="E16" s="291"/>
      <c r="F16" s="291"/>
      <c r="G16" s="291"/>
      <c r="H16" s="291"/>
      <c r="I16" s="291"/>
      <c r="J16" s="291"/>
      <c r="K16" s="291"/>
      <c r="L16" s="291"/>
      <c r="M16" s="291"/>
      <c r="N16" s="291"/>
      <c r="O16" s="291"/>
      <c r="P16" s="291"/>
    </row>
    <row r="17" spans="2:19">
      <c r="B17" s="410" t="s">
        <v>53</v>
      </c>
      <c r="C17" s="290">
        <v>1023</v>
      </c>
      <c r="D17" s="290">
        <v>1131</v>
      </c>
      <c r="E17" s="290">
        <v>6440</v>
      </c>
      <c r="F17" s="290">
        <v>5396</v>
      </c>
      <c r="G17" s="290">
        <v>1367</v>
      </c>
      <c r="H17" s="290">
        <v>1423</v>
      </c>
      <c r="I17" s="290">
        <v>904</v>
      </c>
      <c r="J17" s="290">
        <v>856</v>
      </c>
      <c r="K17" s="290">
        <v>9734</v>
      </c>
      <c r="L17" s="290">
        <v>8806</v>
      </c>
      <c r="M17" s="290">
        <v>-27</v>
      </c>
      <c r="N17" s="290">
        <v>0</v>
      </c>
      <c r="O17" s="290">
        <v>9707</v>
      </c>
      <c r="P17" s="290">
        <v>8806</v>
      </c>
    </row>
    <row r="18" spans="2:19">
      <c r="B18" s="411" t="s">
        <v>99</v>
      </c>
      <c r="C18" s="291">
        <v>455</v>
      </c>
      <c r="D18" s="291">
        <v>474</v>
      </c>
      <c r="E18" s="291">
        <v>3652</v>
      </c>
      <c r="F18" s="291">
        <v>2816</v>
      </c>
      <c r="G18" s="291">
        <v>767</v>
      </c>
      <c r="H18" s="291">
        <v>749</v>
      </c>
      <c r="I18" s="291">
        <v>481</v>
      </c>
      <c r="J18" s="291">
        <v>447</v>
      </c>
      <c r="K18" s="291">
        <v>5355</v>
      </c>
      <c r="L18" s="291">
        <v>4486</v>
      </c>
      <c r="M18" s="291">
        <v>-27</v>
      </c>
      <c r="N18" s="291">
        <v>0</v>
      </c>
      <c r="O18" s="291">
        <v>5328</v>
      </c>
      <c r="P18" s="291">
        <v>4486</v>
      </c>
    </row>
    <row r="19" spans="2:19">
      <c r="B19" s="411" t="s">
        <v>100</v>
      </c>
      <c r="C19" s="291">
        <v>374</v>
      </c>
      <c r="D19" s="291">
        <v>338</v>
      </c>
      <c r="E19" s="291">
        <v>1597</v>
      </c>
      <c r="F19" s="291">
        <v>1433</v>
      </c>
      <c r="G19" s="291">
        <v>363</v>
      </c>
      <c r="H19" s="291">
        <v>358</v>
      </c>
      <c r="I19" s="291">
        <v>105</v>
      </c>
      <c r="J19" s="291">
        <v>109</v>
      </c>
      <c r="K19" s="291">
        <v>2439</v>
      </c>
      <c r="L19" s="291">
        <v>2238</v>
      </c>
      <c r="M19" s="291">
        <v>0</v>
      </c>
      <c r="N19" s="291">
        <v>0</v>
      </c>
      <c r="O19" s="291">
        <v>2439</v>
      </c>
      <c r="P19" s="291">
        <v>2238</v>
      </c>
    </row>
    <row r="20" spans="2:19">
      <c r="B20" s="411" t="s">
        <v>101</v>
      </c>
      <c r="C20" s="291">
        <v>81</v>
      </c>
      <c r="D20" s="291">
        <v>174</v>
      </c>
      <c r="E20" s="291">
        <v>530</v>
      </c>
      <c r="F20" s="291">
        <v>429</v>
      </c>
      <c r="G20" s="291">
        <v>144</v>
      </c>
      <c r="H20" s="291">
        <v>147</v>
      </c>
      <c r="I20" s="291">
        <v>172</v>
      </c>
      <c r="J20" s="291">
        <v>164</v>
      </c>
      <c r="K20" s="291">
        <v>927</v>
      </c>
      <c r="L20" s="291">
        <v>914</v>
      </c>
      <c r="M20" s="291">
        <v>0</v>
      </c>
      <c r="N20" s="291">
        <v>0</v>
      </c>
      <c r="O20" s="291">
        <v>927</v>
      </c>
      <c r="P20" s="291">
        <v>914</v>
      </c>
    </row>
    <row r="21" spans="2:19">
      <c r="B21" s="411" t="s">
        <v>102</v>
      </c>
      <c r="C21" s="291">
        <v>113</v>
      </c>
      <c r="D21" s="291">
        <v>145</v>
      </c>
      <c r="E21" s="291">
        <v>661</v>
      </c>
      <c r="F21" s="291">
        <v>718</v>
      </c>
      <c r="G21" s="291">
        <v>93</v>
      </c>
      <c r="H21" s="291">
        <v>169</v>
      </c>
      <c r="I21" s="291">
        <v>146</v>
      </c>
      <c r="J21" s="291">
        <v>136</v>
      </c>
      <c r="K21" s="291">
        <v>1013</v>
      </c>
      <c r="L21" s="291">
        <v>1168</v>
      </c>
      <c r="M21" s="291">
        <v>0</v>
      </c>
      <c r="N21" s="291">
        <v>0</v>
      </c>
      <c r="O21" s="291">
        <v>1013</v>
      </c>
      <c r="P21" s="291">
        <v>1168</v>
      </c>
    </row>
    <row r="22" spans="2:19">
      <c r="B22" s="410" t="s">
        <v>104</v>
      </c>
      <c r="C22" s="290">
        <v>0</v>
      </c>
      <c r="D22" s="290">
        <v>0</v>
      </c>
      <c r="E22" s="290">
        <v>-327</v>
      </c>
      <c r="F22" s="290">
        <v>-291</v>
      </c>
      <c r="G22" s="290">
        <v>-330</v>
      </c>
      <c r="H22" s="290">
        <v>-255</v>
      </c>
      <c r="I22" s="290">
        <v>-164</v>
      </c>
      <c r="J22" s="290">
        <v>-146</v>
      </c>
      <c r="K22" s="290">
        <v>-821</v>
      </c>
      <c r="L22" s="290">
        <v>-692</v>
      </c>
      <c r="M22" s="290">
        <v>821</v>
      </c>
      <c r="N22" s="290">
        <v>692</v>
      </c>
      <c r="O22" s="290">
        <v>0</v>
      </c>
      <c r="P22" s="290">
        <v>0</v>
      </c>
    </row>
    <row r="23" spans="2:19">
      <c r="B23" s="412"/>
      <c r="C23" s="167"/>
      <c r="D23" s="167"/>
      <c r="E23" s="167"/>
      <c r="F23" s="167"/>
      <c r="G23" s="167"/>
      <c r="H23" s="167"/>
      <c r="I23" s="167"/>
      <c r="J23" s="167"/>
      <c r="K23" s="167"/>
      <c r="L23" s="167"/>
      <c r="M23" s="167"/>
      <c r="N23" s="167"/>
      <c r="O23" s="167"/>
      <c r="P23" s="167"/>
      <c r="Q23" s="412"/>
    </row>
    <row r="24" spans="2:19" s="414" customFormat="1">
      <c r="B24" s="413" t="s">
        <v>94</v>
      </c>
      <c r="C24" s="168">
        <v>1436</v>
      </c>
      <c r="D24" s="168">
        <v>1445</v>
      </c>
      <c r="E24" s="168">
        <v>6804</v>
      </c>
      <c r="F24" s="168">
        <v>5865</v>
      </c>
      <c r="G24" s="168">
        <v>2251</v>
      </c>
      <c r="H24" s="168">
        <v>2388</v>
      </c>
      <c r="I24" s="168">
        <v>1306</v>
      </c>
      <c r="J24" s="168">
        <v>1231</v>
      </c>
      <c r="K24" s="168">
        <v>11797</v>
      </c>
      <c r="L24" s="168">
        <v>10929</v>
      </c>
      <c r="M24" s="403">
        <v>0</v>
      </c>
      <c r="N24" s="168">
        <v>0</v>
      </c>
      <c r="O24" s="168">
        <v>11797</v>
      </c>
      <c r="P24" s="168">
        <v>10929</v>
      </c>
    </row>
    <row r="25" spans="2:19">
      <c r="B25" s="414"/>
      <c r="C25" s="414"/>
      <c r="D25" s="414"/>
      <c r="E25" s="414"/>
      <c r="F25" s="414"/>
      <c r="G25" s="414"/>
      <c r="H25" s="414"/>
      <c r="I25" s="414"/>
      <c r="J25" s="414"/>
      <c r="K25" s="414"/>
      <c r="L25" s="414"/>
      <c r="M25" s="414"/>
      <c r="N25" s="414"/>
      <c r="O25" s="414"/>
      <c r="P25" s="414"/>
    </row>
    <row r="26" spans="2:19">
      <c r="B26" s="414"/>
      <c r="C26" s="414"/>
      <c r="D26" s="414"/>
      <c r="E26" s="414"/>
      <c r="F26" s="414"/>
      <c r="G26" s="414"/>
      <c r="H26" s="414"/>
      <c r="I26" s="414"/>
      <c r="J26" s="414"/>
      <c r="K26" s="414"/>
      <c r="L26" s="414"/>
      <c r="M26" s="414"/>
      <c r="N26" s="414"/>
      <c r="O26" s="414"/>
      <c r="P26" s="414"/>
    </row>
    <row r="27" spans="2:19" s="416" customFormat="1">
      <c r="B27" s="415" t="s">
        <v>208</v>
      </c>
      <c r="C27" s="403">
        <v>-9</v>
      </c>
      <c r="D27" s="140">
        <v>6.2283737024221453E-3</v>
      </c>
      <c r="E27" s="168">
        <v>939</v>
      </c>
      <c r="F27" s="178">
        <v>0.16010230179028134</v>
      </c>
      <c r="G27" s="403">
        <v>-137</v>
      </c>
      <c r="H27" s="140">
        <v>-5.7370184254606368E-2</v>
      </c>
      <c r="I27" s="304">
        <v>75</v>
      </c>
      <c r="J27" s="178">
        <v>6.0926076360682375E-2</v>
      </c>
      <c r="K27" s="168">
        <v>868</v>
      </c>
      <c r="L27" s="178">
        <v>7.9421722023972921E-2</v>
      </c>
      <c r="M27" s="403">
        <v>0</v>
      </c>
      <c r="N27" s="168">
        <v>0</v>
      </c>
      <c r="O27" s="168">
        <v>868</v>
      </c>
      <c r="P27" s="178">
        <v>7.9421722023972921E-2</v>
      </c>
    </row>
    <row r="28" spans="2:19" ht="12" customHeight="1">
      <c r="B28" s="407"/>
      <c r="C28" s="272"/>
      <c r="D28" s="272"/>
      <c r="E28" s="272"/>
      <c r="F28" s="272"/>
      <c r="G28" s="272"/>
      <c r="H28" s="272"/>
      <c r="I28" s="272"/>
      <c r="J28" s="272"/>
      <c r="K28" s="272"/>
      <c r="L28" s="272"/>
      <c r="M28" s="272"/>
      <c r="N28" s="272"/>
      <c r="O28" s="272"/>
      <c r="P28" s="272"/>
      <c r="Q28" s="272"/>
      <c r="R28" s="272"/>
      <c r="S28" s="272"/>
    </row>
    <row r="29" spans="2:19" ht="12.75" customHeight="1">
      <c r="B29" s="417"/>
    </row>
  </sheetData>
  <mergeCells count="11">
    <mergeCell ref="B8:B9"/>
    <mergeCell ref="B4:P4"/>
    <mergeCell ref="B5:P5"/>
    <mergeCell ref="B6:P6"/>
    <mergeCell ref="M8:N8"/>
    <mergeCell ref="O8:P8"/>
    <mergeCell ref="C8:D8"/>
    <mergeCell ref="E8:F8"/>
    <mergeCell ref="G8:H8"/>
    <mergeCell ref="I8:J8"/>
    <mergeCell ref="K8:L8"/>
  </mergeCells>
  <pageMargins left="0.7" right="0.7" top="0.75" bottom="0.75" header="0.3" footer="0.3"/>
  <pageSetup paperSize="9"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6"/>
  <sheetViews>
    <sheetView showGridLines="0" zoomScale="91" zoomScaleNormal="91" workbookViewId="0"/>
  </sheetViews>
  <sheetFormatPr baseColWidth="10" defaultColWidth="7.28515625" defaultRowHeight="12.75"/>
  <cols>
    <col min="1" max="1" width="7.85546875" style="3" customWidth="1"/>
    <col min="2" max="2" width="69.140625" style="3" customWidth="1"/>
    <col min="3" max="4" width="15.5703125" style="38" bestFit="1" customWidth="1"/>
    <col min="5" max="5" width="14.42578125" style="38" customWidth="1"/>
    <col min="6" max="6" width="14" style="3" customWidth="1"/>
    <col min="7" max="7" width="8.28515625" style="3" customWidth="1"/>
    <col min="8" max="8" width="8.5703125" style="3" customWidth="1"/>
    <col min="9" max="9" width="3.5703125" style="3" customWidth="1"/>
    <col min="10" max="10" width="11.28515625" style="3" customWidth="1"/>
    <col min="11" max="11" width="14" style="3" customWidth="1"/>
    <col min="12" max="16384" width="7.28515625" style="3"/>
  </cols>
  <sheetData>
    <row r="1" spans="1:11">
      <c r="A1" s="37"/>
      <c r="J1" s="56"/>
    </row>
    <row r="2" spans="1:11">
      <c r="A2" s="37"/>
      <c r="B2" s="37"/>
      <c r="C2" s="37"/>
      <c r="D2" s="37"/>
      <c r="E2" s="37"/>
      <c r="F2" s="37"/>
      <c r="G2" s="37"/>
      <c r="H2" s="37"/>
    </row>
    <row r="3" spans="1:11" s="2" customFormat="1" ht="28.5" customHeight="1">
      <c r="A3" s="123"/>
      <c r="B3" s="124" t="s">
        <v>206</v>
      </c>
      <c r="C3" s="116" t="s">
        <v>428</v>
      </c>
      <c r="D3" s="116" t="s">
        <v>392</v>
      </c>
      <c r="E3" s="125" t="s">
        <v>89</v>
      </c>
      <c r="F3" s="125" t="s">
        <v>90</v>
      </c>
      <c r="G3" s="126"/>
      <c r="H3" s="123"/>
    </row>
    <row r="4" spans="1:11" customFormat="1" ht="3" customHeight="1">
      <c r="A4" s="37"/>
      <c r="B4" s="127"/>
      <c r="C4" s="128"/>
      <c r="D4" s="129"/>
      <c r="E4" s="129"/>
      <c r="F4" s="130"/>
      <c r="G4" s="37"/>
      <c r="H4" s="37"/>
    </row>
    <row r="5" spans="1:11" ht="16.5" customHeight="1">
      <c r="A5" s="37"/>
      <c r="B5" s="131" t="s">
        <v>117</v>
      </c>
      <c r="C5" s="132">
        <v>14314.112000000001</v>
      </c>
      <c r="D5" s="132">
        <v>12989.689</v>
      </c>
      <c r="E5" s="132">
        <v>1324.4230000000007</v>
      </c>
      <c r="F5" s="133">
        <v>0.10199999999999999</v>
      </c>
      <c r="G5" s="37"/>
      <c r="H5" s="227"/>
      <c r="I5" s="49"/>
      <c r="K5"/>
    </row>
    <row r="6" spans="1:11" ht="16.5" customHeight="1">
      <c r="A6" s="37"/>
      <c r="B6" s="134" t="s">
        <v>118</v>
      </c>
      <c r="C6" s="118">
        <v>13053.376</v>
      </c>
      <c r="D6" s="135">
        <v>11924.761</v>
      </c>
      <c r="E6" s="135">
        <v>1127.6149999999998</v>
      </c>
      <c r="F6" s="136">
        <v>9.4600000000000004E-2</v>
      </c>
      <c r="G6" s="37"/>
      <c r="H6" s="227"/>
      <c r="K6"/>
    </row>
    <row r="7" spans="1:11" ht="16.5" customHeight="1">
      <c r="A7" s="37"/>
      <c r="B7" s="134" t="s">
        <v>119</v>
      </c>
      <c r="C7" s="118">
        <v>1260.7360000000001</v>
      </c>
      <c r="D7" s="135">
        <v>1064.9280000000001</v>
      </c>
      <c r="E7" s="135">
        <v>195.80799999999999</v>
      </c>
      <c r="F7" s="136">
        <v>0.18390000000000001</v>
      </c>
      <c r="G7" s="37"/>
      <c r="H7" s="227"/>
      <c r="K7"/>
    </row>
    <row r="8" spans="1:11" ht="16.5" customHeight="1">
      <c r="A8" s="37"/>
      <c r="B8" s="131" t="s">
        <v>120</v>
      </c>
      <c r="C8" s="132">
        <v>-8541.023000000001</v>
      </c>
      <c r="D8" s="132">
        <v>-7949.4</v>
      </c>
      <c r="E8" s="132">
        <v>-591.62300000000141</v>
      </c>
      <c r="F8" s="133">
        <v>-7.4399999999999994E-2</v>
      </c>
      <c r="G8" s="37"/>
      <c r="H8" s="227"/>
      <c r="I8" s="49"/>
      <c r="K8"/>
    </row>
    <row r="9" spans="1:11" ht="16.5" customHeight="1">
      <c r="A9" s="37"/>
      <c r="B9" s="134" t="s">
        <v>121</v>
      </c>
      <c r="C9" s="118">
        <v>-6096.8630000000003</v>
      </c>
      <c r="D9" s="135">
        <v>-5655.3580000000002</v>
      </c>
      <c r="E9" s="135">
        <v>-441.50500000000011</v>
      </c>
      <c r="F9" s="136">
        <v>-7.8100000000000003E-2</v>
      </c>
      <c r="G9" s="37"/>
      <c r="H9" s="227"/>
      <c r="K9"/>
    </row>
    <row r="10" spans="1:11" ht="16.5" customHeight="1">
      <c r="A10" s="37"/>
      <c r="B10" s="134" t="s">
        <v>122</v>
      </c>
      <c r="C10" s="118">
        <v>-277.11700000000002</v>
      </c>
      <c r="D10" s="135">
        <v>-226.84299999999999</v>
      </c>
      <c r="E10" s="135">
        <v>-50.274000000000029</v>
      </c>
      <c r="F10" s="136">
        <v>-0.22159999999999999</v>
      </c>
      <c r="G10" s="37"/>
      <c r="H10" s="227"/>
      <c r="K10"/>
    </row>
    <row r="11" spans="1:11" ht="16.5" customHeight="1">
      <c r="A11" s="37"/>
      <c r="B11" s="134" t="s">
        <v>123</v>
      </c>
      <c r="C11" s="118">
        <v>-1110.921</v>
      </c>
      <c r="D11" s="135">
        <v>-944.30399999999997</v>
      </c>
      <c r="E11" s="135">
        <v>-165.61700000000008</v>
      </c>
      <c r="F11" s="136">
        <v>-0.1764</v>
      </c>
      <c r="G11" s="37"/>
      <c r="H11" s="227"/>
      <c r="K11"/>
    </row>
    <row r="12" spans="1:11" ht="16.5" customHeight="1">
      <c r="A12" s="37"/>
      <c r="B12" s="134" t="s">
        <v>124</v>
      </c>
      <c r="C12" s="118">
        <v>-1056.1220000000001</v>
      </c>
      <c r="D12" s="135">
        <v>-1122.895</v>
      </c>
      <c r="E12" s="135">
        <v>65.772999999999911</v>
      </c>
      <c r="F12" s="136">
        <v>5.9499999999999997E-2</v>
      </c>
      <c r="G12" s="37"/>
      <c r="H12" s="227"/>
      <c r="K12"/>
    </row>
    <row r="13" spans="1:11" ht="16.5" customHeight="1">
      <c r="A13" s="37"/>
      <c r="B13" s="131" t="s">
        <v>125</v>
      </c>
      <c r="C13" s="132">
        <v>5773.0889999999999</v>
      </c>
      <c r="D13" s="132">
        <v>5041.2890000000007</v>
      </c>
      <c r="E13" s="132">
        <v>731.79999999999927</v>
      </c>
      <c r="F13" s="133">
        <v>0.1452</v>
      </c>
      <c r="G13" s="37"/>
      <c r="H13" s="227"/>
      <c r="I13" s="49"/>
      <c r="K13"/>
    </row>
    <row r="14" spans="1:11" ht="18.75" customHeight="1">
      <c r="A14" s="37"/>
      <c r="B14" s="134" t="s">
        <v>67</v>
      </c>
      <c r="C14" s="118">
        <v>-628.18799999999999</v>
      </c>
      <c r="D14" s="135">
        <v>-662.49599999999998</v>
      </c>
      <c r="E14" s="135">
        <v>34.307999999999993</v>
      </c>
      <c r="F14" s="136">
        <v>5.1799999999999999E-2</v>
      </c>
      <c r="G14" s="37"/>
      <c r="H14" s="227"/>
      <c r="K14"/>
    </row>
    <row r="15" spans="1:11" ht="16.5" customHeight="1">
      <c r="A15" s="37"/>
      <c r="B15" s="134" t="s">
        <v>126</v>
      </c>
      <c r="C15" s="118">
        <v>-1150.7090000000001</v>
      </c>
      <c r="D15" s="135">
        <v>-1021.085</v>
      </c>
      <c r="E15" s="135">
        <v>-129.62400000000002</v>
      </c>
      <c r="F15" s="136">
        <v>-0.12690000000000001</v>
      </c>
      <c r="G15" s="37"/>
      <c r="H15" s="227"/>
      <c r="K15"/>
    </row>
    <row r="16" spans="1:11" ht="16.5" customHeight="1">
      <c r="A16" s="37"/>
      <c r="B16" s="131" t="s">
        <v>127</v>
      </c>
      <c r="C16" s="132">
        <v>3994.192</v>
      </c>
      <c r="D16" s="132">
        <v>3357.7080000000005</v>
      </c>
      <c r="E16" s="132">
        <v>636.48399999999947</v>
      </c>
      <c r="F16" s="133">
        <v>0.18959999999999999</v>
      </c>
      <c r="G16" s="37"/>
      <c r="H16" s="227"/>
      <c r="I16" s="49"/>
      <c r="K16"/>
    </row>
    <row r="17" spans="1:11" ht="16.5" customHeight="1">
      <c r="A17" s="37"/>
      <c r="B17" s="134" t="s">
        <v>128</v>
      </c>
      <c r="C17" s="118">
        <v>-948.33</v>
      </c>
      <c r="D17" s="135">
        <v>-862.44</v>
      </c>
      <c r="E17" s="135">
        <v>-85.889999999999986</v>
      </c>
      <c r="F17" s="136">
        <v>-9.9599999999999994E-2</v>
      </c>
      <c r="G17" s="37"/>
      <c r="H17" s="227"/>
      <c r="K17"/>
    </row>
    <row r="18" spans="1:11" ht="16.5" customHeight="1">
      <c r="A18" s="37"/>
      <c r="B18" s="134" t="s">
        <v>129</v>
      </c>
      <c r="C18" s="118">
        <v>2.1259999999999999</v>
      </c>
      <c r="D18" s="135">
        <v>61.753</v>
      </c>
      <c r="E18" s="135">
        <v>-59.627000000000002</v>
      </c>
      <c r="F18" s="136">
        <v>0.96560000000000001</v>
      </c>
      <c r="G18" s="37"/>
      <c r="H18" s="227"/>
      <c r="K18"/>
    </row>
    <row r="19" spans="1:11" ht="25.5" customHeight="1">
      <c r="A19" s="37"/>
      <c r="B19" s="137" t="s">
        <v>432</v>
      </c>
      <c r="C19" s="118">
        <v>-279.125</v>
      </c>
      <c r="D19" s="135">
        <v>-122.501</v>
      </c>
      <c r="E19" s="135">
        <v>-156.624</v>
      </c>
      <c r="F19" s="136">
        <v>-1.2786</v>
      </c>
      <c r="G19" s="37"/>
      <c r="H19" s="227"/>
      <c r="K19"/>
    </row>
    <row r="20" spans="1:11" ht="15.75" customHeight="1">
      <c r="A20" s="37"/>
      <c r="B20" s="131" t="s">
        <v>52</v>
      </c>
      <c r="C20" s="132">
        <v>2768.8630000000003</v>
      </c>
      <c r="D20" s="132">
        <v>2434.5200000000004</v>
      </c>
      <c r="E20" s="132">
        <v>334.34299999999951</v>
      </c>
      <c r="F20" s="133">
        <v>0.13730000000000001</v>
      </c>
      <c r="G20" s="37"/>
      <c r="H20" s="227"/>
      <c r="I20" s="49"/>
      <c r="K20"/>
    </row>
    <row r="21" spans="1:11" ht="16.5" customHeight="1">
      <c r="A21" s="37"/>
      <c r="B21" s="131" t="s">
        <v>130</v>
      </c>
      <c r="C21" s="132">
        <v>-376.53300000000002</v>
      </c>
      <c r="D21" s="132">
        <v>-332.66300000000001</v>
      </c>
      <c r="E21" s="132">
        <v>-43.870000000000005</v>
      </c>
      <c r="F21" s="133">
        <v>-0.13189999999999999</v>
      </c>
      <c r="G21" s="37"/>
      <c r="H21" s="227"/>
      <c r="I21" s="49"/>
      <c r="K21"/>
    </row>
    <row r="22" spans="1:11">
      <c r="A22" s="37"/>
      <c r="B22" s="134" t="s">
        <v>131</v>
      </c>
      <c r="C22" s="118">
        <v>449.661</v>
      </c>
      <c r="D22" s="135">
        <v>358.08100000000002</v>
      </c>
      <c r="E22" s="135">
        <v>91.579999999999984</v>
      </c>
      <c r="F22" s="136">
        <v>0.25580000000000003</v>
      </c>
      <c r="G22" s="37"/>
      <c r="H22" s="227"/>
      <c r="K22"/>
    </row>
    <row r="23" spans="1:11" ht="16.5" customHeight="1">
      <c r="A23" s="37"/>
      <c r="B23" s="137" t="s">
        <v>132</v>
      </c>
      <c r="C23" s="118">
        <v>-1087.6310000000001</v>
      </c>
      <c r="D23" s="135">
        <v>-1071.759</v>
      </c>
      <c r="E23" s="135">
        <v>-15.872000000000071</v>
      </c>
      <c r="F23" s="136">
        <v>-1.4800000000000001E-2</v>
      </c>
      <c r="G23" s="37"/>
      <c r="H23" s="227"/>
      <c r="K23"/>
    </row>
    <row r="24" spans="1:11">
      <c r="A24" s="37"/>
      <c r="B24" s="137" t="s">
        <v>112</v>
      </c>
      <c r="C24" s="118">
        <v>124.477</v>
      </c>
      <c r="D24" s="434">
        <v>270.38</v>
      </c>
      <c r="E24" s="135">
        <v>-145.90299999999999</v>
      </c>
      <c r="F24" s="136">
        <v>0.53959999999999997</v>
      </c>
      <c r="G24" s="37"/>
      <c r="H24" s="227"/>
      <c r="K24"/>
    </row>
    <row r="25" spans="1:11" ht="16.5" customHeight="1">
      <c r="A25" s="37"/>
      <c r="B25" s="137" t="s">
        <v>113</v>
      </c>
      <c r="C25" s="118">
        <v>136.96</v>
      </c>
      <c r="D25" s="135">
        <v>110.63500000000001</v>
      </c>
      <c r="E25" s="135">
        <v>26.325000000000003</v>
      </c>
      <c r="F25" s="293">
        <v>-0.2379</v>
      </c>
      <c r="G25" s="37"/>
      <c r="H25" s="227"/>
      <c r="K25"/>
    </row>
    <row r="26" spans="1:11" ht="16.5" customHeight="1">
      <c r="A26" s="37"/>
      <c r="B26" s="131" t="s">
        <v>68</v>
      </c>
      <c r="C26" s="132">
        <v>14.196</v>
      </c>
      <c r="D26" s="132">
        <v>3</v>
      </c>
      <c r="E26" s="132">
        <v>11.196</v>
      </c>
      <c r="F26" s="133">
        <v>3.6670000000000003</v>
      </c>
      <c r="G26" s="37"/>
      <c r="H26" s="227"/>
      <c r="I26" s="49"/>
      <c r="K26"/>
    </row>
    <row r="27" spans="1:11" ht="18" customHeight="1">
      <c r="A27" s="37"/>
      <c r="B27" s="134" t="s">
        <v>404</v>
      </c>
      <c r="C27" s="118">
        <v>14.196</v>
      </c>
      <c r="D27" s="135">
        <v>0</v>
      </c>
      <c r="E27" s="135">
        <v>14.196</v>
      </c>
      <c r="F27" s="136">
        <v>1</v>
      </c>
      <c r="G27" s="37"/>
      <c r="H27" s="227"/>
      <c r="K27"/>
    </row>
    <row r="28" spans="1:11" ht="18" customHeight="1">
      <c r="A28" s="37"/>
      <c r="B28" s="134" t="s">
        <v>433</v>
      </c>
      <c r="C28" s="118">
        <v>0</v>
      </c>
      <c r="D28" s="135">
        <v>3</v>
      </c>
      <c r="E28" s="135">
        <v>-3</v>
      </c>
      <c r="F28" s="136">
        <v>-1</v>
      </c>
      <c r="G28" s="37"/>
      <c r="H28" s="227"/>
      <c r="K28"/>
    </row>
    <row r="29" spans="1:11" ht="16.5" customHeight="1">
      <c r="A29" s="37"/>
      <c r="B29" s="131" t="s">
        <v>114</v>
      </c>
      <c r="C29" s="132">
        <v>2405.5260000000003</v>
      </c>
      <c r="D29" s="132">
        <v>2104.8570000000004</v>
      </c>
      <c r="E29" s="132">
        <v>300.66899999999953</v>
      </c>
      <c r="F29" s="133">
        <v>0.14280000000000001</v>
      </c>
      <c r="G29" s="37"/>
      <c r="H29" s="227"/>
      <c r="I29" s="49"/>
      <c r="K29"/>
    </row>
    <row r="30" spans="1:11">
      <c r="A30" s="37"/>
      <c r="B30" s="134" t="s">
        <v>115</v>
      </c>
      <c r="C30" s="118">
        <v>-236.346</v>
      </c>
      <c r="D30" s="135">
        <v>-437.93200000000002</v>
      </c>
      <c r="E30" s="135">
        <v>201.58600000000001</v>
      </c>
      <c r="F30" s="136">
        <v>0.46129999999999999</v>
      </c>
      <c r="G30" s="37"/>
      <c r="H30" s="227"/>
      <c r="K30"/>
    </row>
    <row r="31" spans="1:11" ht="16.5" customHeight="1">
      <c r="A31" s="37"/>
      <c r="B31" s="131" t="s">
        <v>108</v>
      </c>
      <c r="C31" s="132">
        <v>2170.1800000000003</v>
      </c>
      <c r="D31" s="132">
        <v>1666.9250000000004</v>
      </c>
      <c r="E31" s="132">
        <v>503.25499999999954</v>
      </c>
      <c r="F31" s="133">
        <v>0.3019</v>
      </c>
      <c r="G31" s="37"/>
      <c r="H31" s="227"/>
      <c r="I31" s="49"/>
      <c r="K31"/>
    </row>
    <row r="32" spans="1:11" ht="16.5" customHeight="1">
      <c r="A32" s="37"/>
      <c r="B32" s="134"/>
      <c r="C32" s="433"/>
      <c r="D32" s="434"/>
      <c r="E32" s="434"/>
      <c r="F32" s="434"/>
      <c r="G32" s="37"/>
      <c r="H32" s="227"/>
      <c r="K32"/>
    </row>
    <row r="33" spans="1:11" ht="16.5" customHeight="1">
      <c r="A33" s="37"/>
      <c r="B33" s="131" t="s">
        <v>109</v>
      </c>
      <c r="C33" s="132">
        <v>2169.7629999999999</v>
      </c>
      <c r="D33" s="132">
        <v>1666.9250000000004</v>
      </c>
      <c r="E33" s="132">
        <v>502.70399999999995</v>
      </c>
      <c r="F33" s="133">
        <v>0.3019</v>
      </c>
      <c r="G33" s="37"/>
      <c r="H33" s="227"/>
      <c r="I33" s="49"/>
      <c r="K33"/>
    </row>
    <row r="34" spans="1:11" ht="16.5" customHeight="1">
      <c r="A34" s="37"/>
      <c r="B34" s="179" t="s">
        <v>69</v>
      </c>
      <c r="C34" s="128">
        <v>1614.085</v>
      </c>
      <c r="D34" s="129">
        <v>1201.3810000000001</v>
      </c>
      <c r="E34" s="129">
        <v>412.70399999999995</v>
      </c>
      <c r="F34" s="180">
        <v>0.34350000000000003</v>
      </c>
      <c r="G34" s="37"/>
      <c r="H34" s="227"/>
      <c r="K34"/>
    </row>
    <row r="35" spans="1:11" ht="16.5" customHeight="1">
      <c r="A35" s="37"/>
      <c r="B35" s="134" t="s">
        <v>70</v>
      </c>
      <c r="C35" s="118">
        <v>555.678</v>
      </c>
      <c r="D35" s="135">
        <v>465.67700000000002</v>
      </c>
      <c r="E35" s="434">
        <v>90</v>
      </c>
      <c r="F35" s="453">
        <v>0.1933</v>
      </c>
      <c r="G35" s="37"/>
      <c r="H35" s="227"/>
      <c r="K35"/>
    </row>
    <row r="36" spans="1:11" ht="14.25" customHeight="1">
      <c r="A36" s="37"/>
      <c r="B36" s="137"/>
      <c r="C36" s="118"/>
      <c r="D36" s="135"/>
      <c r="E36" s="135"/>
      <c r="F36" s="136"/>
      <c r="G36" s="37"/>
      <c r="H36" s="227"/>
      <c r="K36"/>
    </row>
    <row r="37" spans="1:11" s="94" customFormat="1" ht="18" customHeight="1">
      <c r="A37" s="138"/>
      <c r="B37" s="139" t="s">
        <v>209</v>
      </c>
      <c r="C37" s="169">
        <v>2.4649804641195146E-2</v>
      </c>
      <c r="D37" s="169">
        <v>2.0910805287611137E-2</v>
      </c>
      <c r="E37" s="169">
        <v>3.7389993535840091E-3</v>
      </c>
      <c r="F37" s="140">
        <v>0.17879999999999999</v>
      </c>
      <c r="G37" s="138"/>
      <c r="H37" s="227"/>
    </row>
    <row r="38" spans="1:11" s="94" customFormat="1" ht="7.5" customHeight="1">
      <c r="A38" s="138"/>
      <c r="B38" s="141"/>
      <c r="C38" s="142"/>
      <c r="D38" s="141"/>
      <c r="E38" s="142"/>
      <c r="F38" s="138"/>
      <c r="G38" s="138"/>
      <c r="H38" s="227"/>
    </row>
    <row r="39" spans="1:11" s="94" customFormat="1" ht="15.75" customHeight="1">
      <c r="A39" s="138"/>
      <c r="B39" s="514" t="s">
        <v>434</v>
      </c>
      <c r="C39" s="514"/>
      <c r="D39" s="514"/>
      <c r="E39" s="514"/>
      <c r="F39" s="514"/>
      <c r="G39" s="138"/>
      <c r="H39" s="227"/>
    </row>
    <row r="40" spans="1:11" s="94" customFormat="1" ht="18" customHeight="1">
      <c r="B40" s="95"/>
      <c r="C40" s="96"/>
      <c r="D40" s="101"/>
      <c r="E40" s="97"/>
      <c r="F40" s="98"/>
      <c r="H40" s="227"/>
    </row>
    <row r="41" spans="1:11" s="94" customFormat="1" ht="18" customHeight="1">
      <c r="B41" s="95"/>
      <c r="C41" s="96"/>
      <c r="D41" s="97"/>
      <c r="E41" s="97"/>
      <c r="F41" s="98"/>
      <c r="H41" s="227"/>
    </row>
    <row r="42" spans="1:11" s="94" customFormat="1" ht="18" customHeight="1">
      <c r="B42" s="95"/>
      <c r="C42" s="96"/>
      <c r="D42" s="97"/>
      <c r="E42" s="97"/>
      <c r="F42" s="98"/>
      <c r="H42" s="227"/>
    </row>
    <row r="43" spans="1:11" s="94" customFormat="1" ht="18" customHeight="1">
      <c r="B43" s="95"/>
      <c r="C43" s="96"/>
      <c r="D43" s="97"/>
      <c r="E43" s="97"/>
      <c r="F43" s="98"/>
      <c r="H43" s="227"/>
    </row>
    <row r="44" spans="1:11" s="94" customFormat="1" ht="18" customHeight="1">
      <c r="B44" s="95"/>
      <c r="C44" s="96"/>
      <c r="D44" s="97"/>
      <c r="E44" s="97"/>
      <c r="F44" s="98"/>
      <c r="H44" s="227"/>
      <c r="J44" s="96"/>
    </row>
    <row r="45" spans="1:11" customFormat="1" ht="6" customHeight="1">
      <c r="C45" s="96"/>
      <c r="D45" s="97"/>
      <c r="E45" s="97"/>
      <c r="F45" s="98"/>
      <c r="G45" s="94"/>
      <c r="H45" s="227"/>
      <c r="I45" s="94"/>
    </row>
    <row r="46" spans="1:11" customFormat="1" ht="18" hidden="1" customHeight="1">
      <c r="B46" s="36" t="s">
        <v>42</v>
      </c>
      <c r="C46" s="96"/>
      <c r="D46" s="97"/>
      <c r="E46" s="97"/>
      <c r="F46" s="98"/>
      <c r="G46" s="94"/>
      <c r="H46" s="227"/>
      <c r="I46" s="94"/>
    </row>
    <row r="47" spans="1:11" ht="6" customHeight="1">
      <c r="C47" s="96"/>
      <c r="D47" s="97"/>
      <c r="E47" s="97"/>
      <c r="F47" s="98"/>
      <c r="G47" s="94"/>
      <c r="H47" s="227"/>
      <c r="I47" s="94"/>
    </row>
    <row r="48" spans="1:11" ht="14.25">
      <c r="C48" s="96"/>
      <c r="D48" s="97"/>
      <c r="E48" s="97"/>
      <c r="F48" s="98"/>
      <c r="G48" s="94"/>
      <c r="H48" s="227"/>
      <c r="I48" s="94"/>
    </row>
    <row r="49" spans="3:9" ht="14.25">
      <c r="C49" s="96"/>
      <c r="D49" s="97"/>
      <c r="E49" s="97"/>
      <c r="F49" s="98"/>
      <c r="G49" s="94"/>
      <c r="H49" s="227"/>
      <c r="I49" s="94"/>
    </row>
    <row r="50" spans="3:9" ht="14.25">
      <c r="C50" s="96"/>
      <c r="D50" s="97"/>
      <c r="E50" s="97"/>
      <c r="F50" s="98"/>
      <c r="G50" s="94"/>
      <c r="H50" s="227"/>
      <c r="I50" s="94"/>
    </row>
    <row r="51" spans="3:9" ht="14.25">
      <c r="C51" s="96"/>
      <c r="D51" s="97"/>
      <c r="E51" s="97"/>
      <c r="F51" s="98"/>
      <c r="G51" s="94"/>
      <c r="H51" s="227"/>
      <c r="I51" s="94"/>
    </row>
    <row r="52" spans="3:9" ht="14.25">
      <c r="C52" s="96"/>
      <c r="D52" s="97"/>
      <c r="E52" s="97"/>
      <c r="F52" s="98"/>
      <c r="G52" s="94"/>
      <c r="H52" s="227"/>
      <c r="I52" s="94"/>
    </row>
    <row r="53" spans="3:9" ht="14.25">
      <c r="C53" s="96"/>
      <c r="D53" s="97"/>
      <c r="E53" s="97"/>
      <c r="F53" s="98"/>
      <c r="G53" s="94"/>
      <c r="H53" s="227"/>
      <c r="I53" s="94"/>
    </row>
    <row r="54" spans="3:9" ht="14.25">
      <c r="C54" s="96"/>
      <c r="D54" s="97"/>
      <c r="E54" s="97"/>
      <c r="F54" s="98"/>
      <c r="G54" s="94"/>
      <c r="H54" s="227"/>
      <c r="I54" s="94"/>
    </row>
    <row r="55" spans="3:9" ht="14.25">
      <c r="C55" s="96"/>
      <c r="D55" s="97"/>
      <c r="E55" s="97"/>
      <c r="F55" s="98"/>
      <c r="G55" s="94"/>
      <c r="H55" s="227"/>
      <c r="I55" s="94"/>
    </row>
    <row r="56" spans="3:9" ht="14.25">
      <c r="C56" s="96"/>
      <c r="D56" s="97"/>
      <c r="E56" s="97"/>
      <c r="F56" s="98"/>
      <c r="G56" s="94"/>
      <c r="H56" s="227"/>
      <c r="I56" s="94"/>
    </row>
    <row r="57" spans="3:9" ht="14.25">
      <c r="C57" s="96"/>
      <c r="D57" s="97"/>
      <c r="E57" s="97"/>
      <c r="F57" s="98"/>
      <c r="G57" s="94"/>
      <c r="H57" s="227"/>
      <c r="I57" s="94"/>
    </row>
    <row r="58" spans="3:9">
      <c r="C58" s="3"/>
      <c r="D58" s="3"/>
      <c r="E58" s="3"/>
      <c r="H58" s="227"/>
    </row>
    <row r="59" spans="3:9">
      <c r="C59" s="3"/>
      <c r="D59" s="3"/>
      <c r="E59" s="3"/>
      <c r="H59" s="227"/>
    </row>
    <row r="60" spans="3:9">
      <c r="C60" s="3"/>
      <c r="D60" s="3"/>
      <c r="E60" s="3"/>
      <c r="H60" s="227"/>
    </row>
    <row r="61" spans="3:9">
      <c r="C61" s="3"/>
      <c r="D61" s="3"/>
      <c r="E61" s="3"/>
      <c r="H61" s="227"/>
    </row>
    <row r="62" spans="3:9">
      <c r="C62" s="3"/>
      <c r="D62" s="3"/>
      <c r="E62" s="3"/>
      <c r="H62" s="227"/>
    </row>
    <row r="63" spans="3:9">
      <c r="C63" s="3"/>
      <c r="D63" s="3"/>
      <c r="E63" s="3"/>
      <c r="H63" s="227"/>
    </row>
    <row r="64" spans="3:9">
      <c r="C64" s="3"/>
      <c r="D64" s="3"/>
      <c r="E64" s="3"/>
      <c r="H64" s="227"/>
    </row>
    <row r="65" spans="3:8">
      <c r="C65" s="3"/>
      <c r="D65" s="3"/>
      <c r="E65" s="3"/>
      <c r="H65" s="227"/>
    </row>
    <row r="66" spans="3:8">
      <c r="C66" s="3"/>
      <c r="D66" s="3"/>
      <c r="E66" s="3"/>
      <c r="H66" s="227"/>
    </row>
    <row r="67" spans="3:8">
      <c r="C67" s="3"/>
      <c r="D67" s="3"/>
      <c r="E67" s="3"/>
      <c r="H67" s="227"/>
    </row>
    <row r="68" spans="3:8">
      <c r="C68" s="3"/>
      <c r="D68" s="3"/>
      <c r="E68" s="3"/>
      <c r="H68" s="227"/>
    </row>
    <row r="69" spans="3:8">
      <c r="C69" s="3"/>
      <c r="D69" s="3"/>
      <c r="E69" s="3"/>
    </row>
    <row r="70" spans="3:8">
      <c r="C70" s="3"/>
      <c r="D70" s="3"/>
      <c r="E70" s="3"/>
    </row>
    <row r="71" spans="3:8">
      <c r="C71" s="3"/>
      <c r="D71" s="3"/>
      <c r="E71" s="3"/>
    </row>
    <row r="72" spans="3:8">
      <c r="C72" s="3"/>
      <c r="D72" s="3"/>
      <c r="E72" s="3"/>
    </row>
    <row r="73" spans="3:8">
      <c r="C73" s="3"/>
      <c r="D73" s="3"/>
      <c r="E73" s="3"/>
    </row>
    <row r="74" spans="3:8">
      <c r="C74" s="3"/>
      <c r="D74" s="3"/>
      <c r="E74" s="3"/>
    </row>
    <row r="75" spans="3:8">
      <c r="C75" s="3"/>
      <c r="D75" s="3"/>
      <c r="E75" s="3"/>
    </row>
    <row r="76" spans="3:8">
      <c r="C76" s="3"/>
      <c r="D76" s="3"/>
      <c r="E76" s="3"/>
    </row>
  </sheetData>
  <mergeCells count="1">
    <mergeCell ref="B39:F39"/>
  </mergeCells>
  <phoneticPr fontId="12" type="noConversion"/>
  <printOptions horizontalCentered="1" verticalCentered="1"/>
  <pageMargins left="0.31496062992125984" right="0.39370078740157483" top="0.4" bottom="0.32" header="0.3" footer="0.28000000000000003"/>
  <pageSetup paperSize="9" orientation="landscape" r:id="rId1"/>
  <headerFooter alignWithMargins="0"/>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0"/>
  <sheetViews>
    <sheetView workbookViewId="0"/>
  </sheetViews>
  <sheetFormatPr baseColWidth="10" defaultRowHeight="12.75"/>
  <cols>
    <col min="1" max="1" width="5.28515625" style="389" customWidth="1"/>
    <col min="2" max="2" width="18.42578125" style="389" customWidth="1"/>
    <col min="3" max="3" width="15.140625" style="389" customWidth="1"/>
    <col min="4" max="4" width="32.140625" style="389" customWidth="1"/>
    <col min="5" max="6" width="21.28515625" style="389" customWidth="1"/>
    <col min="7" max="7" width="14.85546875" style="389" customWidth="1"/>
    <col min="8" max="8" width="12" style="389" bestFit="1" customWidth="1"/>
    <col min="9" max="9" width="17.85546875" style="389" customWidth="1"/>
    <col min="10" max="16384" width="11.42578125" style="389"/>
  </cols>
  <sheetData>
    <row r="2" spans="1:9">
      <c r="A2" s="472"/>
    </row>
    <row r="3" spans="1:9" s="381" customFormat="1">
      <c r="B3" s="380"/>
      <c r="C3" s="380"/>
      <c r="D3" s="380"/>
    </row>
    <row r="4" spans="1:9" s="381" customFormat="1" ht="63.75">
      <c r="B4" s="515" t="s">
        <v>373</v>
      </c>
      <c r="C4" s="515"/>
      <c r="D4" s="515"/>
      <c r="E4" s="382" t="s">
        <v>435</v>
      </c>
      <c r="F4" s="382" t="s">
        <v>407</v>
      </c>
      <c r="G4" s="382" t="s">
        <v>408</v>
      </c>
      <c r="H4" s="382" t="s">
        <v>374</v>
      </c>
      <c r="I4" s="382" t="s">
        <v>436</v>
      </c>
    </row>
    <row r="5" spans="1:9" s="381" customFormat="1" ht="3.75" customHeight="1">
      <c r="B5" s="384"/>
      <c r="C5" s="384"/>
      <c r="D5" s="384"/>
      <c r="E5" s="385"/>
      <c r="F5" s="383"/>
      <c r="G5" s="383"/>
      <c r="H5" s="384"/>
      <c r="I5" s="385"/>
    </row>
    <row r="6" spans="1:9">
      <c r="B6" s="386"/>
      <c r="C6" s="386"/>
      <c r="D6" s="386"/>
      <c r="E6" s="387" t="s">
        <v>375</v>
      </c>
      <c r="F6" s="388" t="s">
        <v>376</v>
      </c>
      <c r="G6" s="388" t="s">
        <v>377</v>
      </c>
      <c r="H6" s="388" t="s">
        <v>378</v>
      </c>
      <c r="I6" s="387" t="s">
        <v>379</v>
      </c>
    </row>
    <row r="7" spans="1:9">
      <c r="B7" s="390" t="s">
        <v>117</v>
      </c>
      <c r="E7" s="418">
        <v>13063.144</v>
      </c>
      <c r="F7" s="419">
        <v>285.37299999999999</v>
      </c>
      <c r="G7" s="147">
        <v>-295.14100000000002</v>
      </c>
      <c r="H7" s="147">
        <v>-9.7680000000000291</v>
      </c>
      <c r="I7" s="420">
        <v>13053.376</v>
      </c>
    </row>
    <row r="8" spans="1:9">
      <c r="B8" s="390" t="s">
        <v>381</v>
      </c>
      <c r="E8" s="418">
        <v>1258.982</v>
      </c>
      <c r="F8" s="421">
        <v>60.987000000000002</v>
      </c>
      <c r="G8" s="147">
        <v>-59.232999999999997</v>
      </c>
      <c r="H8" s="147">
        <v>1.7540000000000049</v>
      </c>
      <c r="I8" s="420">
        <v>1260.7359999999999</v>
      </c>
    </row>
    <row r="9" spans="1:9">
      <c r="B9" s="391" t="s">
        <v>382</v>
      </c>
      <c r="C9" s="392"/>
      <c r="D9" s="392"/>
      <c r="E9" s="422">
        <v>14322.126</v>
      </c>
      <c r="F9" s="422">
        <v>346.36</v>
      </c>
      <c r="G9" s="423">
        <v>-354.37400000000002</v>
      </c>
      <c r="H9" s="423">
        <v>-8.0140000000000242</v>
      </c>
      <c r="I9" s="423">
        <v>14314.112000000001</v>
      </c>
    </row>
    <row r="10" spans="1:9">
      <c r="E10" s="424"/>
      <c r="F10" s="425"/>
      <c r="G10" s="425"/>
      <c r="H10" s="425"/>
      <c r="I10" s="424"/>
    </row>
    <row r="11" spans="1:9">
      <c r="B11" s="390" t="s">
        <v>383</v>
      </c>
      <c r="E11" s="420">
        <v>-8539.3850000000002</v>
      </c>
      <c r="F11" s="147">
        <v>-180.102</v>
      </c>
      <c r="G11" s="147">
        <v>178.464</v>
      </c>
      <c r="H11" s="147">
        <v>-1.6380000000000052</v>
      </c>
      <c r="I11" s="420">
        <v>-8541.023000000001</v>
      </c>
    </row>
    <row r="12" spans="1:9">
      <c r="B12" s="391" t="s">
        <v>125</v>
      </c>
      <c r="C12" s="392"/>
      <c r="D12" s="392"/>
      <c r="E12" s="422">
        <v>5782.741</v>
      </c>
      <c r="F12" s="422">
        <v>166.25800000000001</v>
      </c>
      <c r="G12" s="423">
        <v>-175.91000000000003</v>
      </c>
      <c r="H12" s="423">
        <v>-9.6520000000000294</v>
      </c>
      <c r="I12" s="423">
        <v>5773.0889999999999</v>
      </c>
    </row>
    <row r="13" spans="1:9">
      <c r="E13" s="418"/>
      <c r="F13" s="147"/>
      <c r="G13" s="425"/>
      <c r="H13" s="425"/>
      <c r="I13" s="424"/>
    </row>
    <row r="14" spans="1:9">
      <c r="B14" s="389" t="s">
        <v>323</v>
      </c>
      <c r="E14" s="420">
        <v>183.29300000000001</v>
      </c>
      <c r="F14" s="147">
        <v>8.1329999999999991</v>
      </c>
      <c r="G14" s="147">
        <v>-9.8610000000000007</v>
      </c>
      <c r="H14" s="147">
        <v>-1.7280000000000015</v>
      </c>
      <c r="I14" s="420">
        <v>181.565</v>
      </c>
    </row>
    <row r="15" spans="1:9">
      <c r="B15" s="389" t="s">
        <v>324</v>
      </c>
      <c r="E15" s="420">
        <v>-814.61800000000005</v>
      </c>
      <c r="F15" s="147">
        <v>-35.737000000000002</v>
      </c>
      <c r="G15" s="147">
        <v>40.601999999999997</v>
      </c>
      <c r="H15" s="147">
        <v>4.8649999999999949</v>
      </c>
      <c r="I15" s="420">
        <v>-809.75300000000004</v>
      </c>
    </row>
    <row r="16" spans="1:9">
      <c r="B16" s="389" t="s">
        <v>384</v>
      </c>
      <c r="E16" s="420">
        <v>-886.45799999999997</v>
      </c>
      <c r="F16" s="147">
        <v>-77.963999999999999</v>
      </c>
      <c r="G16" s="147">
        <v>16.091999999999999</v>
      </c>
      <c r="H16" s="147">
        <v>-61.872</v>
      </c>
      <c r="I16" s="420">
        <v>-948.32999999999993</v>
      </c>
    </row>
    <row r="17" spans="2:9">
      <c r="B17" s="389" t="s">
        <v>327</v>
      </c>
      <c r="E17" s="420">
        <v>12.787000000000001</v>
      </c>
      <c r="F17" s="147">
        <v>-8.5510000000000002</v>
      </c>
      <c r="G17" s="147">
        <v>-2.11</v>
      </c>
      <c r="H17" s="147">
        <v>-10.661</v>
      </c>
      <c r="I17" s="420">
        <v>2.1260000000000012</v>
      </c>
    </row>
    <row r="18" spans="2:9">
      <c r="B18" s="516" t="s">
        <v>406</v>
      </c>
      <c r="C18" s="516"/>
      <c r="D18" s="516"/>
      <c r="E18" s="420">
        <v>-289.62200000000001</v>
      </c>
      <c r="F18" s="147">
        <v>0</v>
      </c>
      <c r="G18" s="147">
        <v>10.497</v>
      </c>
      <c r="H18" s="147">
        <v>10.497</v>
      </c>
      <c r="I18" s="420">
        <v>-279.125</v>
      </c>
    </row>
    <row r="19" spans="2:9">
      <c r="B19" s="390" t="s">
        <v>325</v>
      </c>
      <c r="E19" s="420">
        <v>-1163.049</v>
      </c>
      <c r="F19" s="147">
        <v>-24.824000000000002</v>
      </c>
      <c r="G19" s="147">
        <v>37.164000000000001</v>
      </c>
      <c r="H19" s="147">
        <v>12.34</v>
      </c>
      <c r="I19" s="420">
        <v>-1150.7090000000001</v>
      </c>
    </row>
    <row r="20" spans="2:9">
      <c r="B20" s="393" t="s">
        <v>52</v>
      </c>
      <c r="C20" s="394"/>
      <c r="D20" s="394"/>
      <c r="E20" s="422">
        <v>2825.0740000000001</v>
      </c>
      <c r="F20" s="426">
        <v>27.315000000000023</v>
      </c>
      <c r="G20" s="426">
        <v>-83.52600000000001</v>
      </c>
      <c r="H20" s="426">
        <v>-56.211000000000027</v>
      </c>
      <c r="I20" s="422">
        <v>2768.8630000000003</v>
      </c>
    </row>
    <row r="21" spans="2:9">
      <c r="E21" s="431"/>
      <c r="F21" s="425"/>
      <c r="G21" s="427"/>
      <c r="H21" s="425"/>
      <c r="I21" s="432"/>
    </row>
    <row r="22" spans="2:9">
      <c r="B22" s="393" t="s">
        <v>33</v>
      </c>
      <c r="C22" s="394"/>
      <c r="D22" s="394"/>
      <c r="E22" s="422">
        <v>3988.3670000000002</v>
      </c>
      <c r="F22" s="426">
        <v>113.83000000000003</v>
      </c>
      <c r="G22" s="426">
        <v>-108.00500000000001</v>
      </c>
      <c r="H22" s="426">
        <v>5.8249999999999744</v>
      </c>
      <c r="I22" s="422">
        <v>3994.192</v>
      </c>
    </row>
    <row r="23" spans="2:9">
      <c r="E23" s="431"/>
      <c r="F23" s="425"/>
      <c r="G23" s="427"/>
      <c r="H23" s="425"/>
      <c r="I23" s="432">
        <v>-838.947</v>
      </c>
    </row>
    <row r="24" spans="2:9">
      <c r="B24" s="390" t="s">
        <v>385</v>
      </c>
      <c r="E24" s="420">
        <v>14.582000000000001</v>
      </c>
      <c r="F24" s="396">
        <v>-9.6000000000000002E-2</v>
      </c>
      <c r="G24" s="396">
        <v>-0.28999999999999998</v>
      </c>
      <c r="H24" s="396">
        <v>-0.38600000000000001</v>
      </c>
      <c r="I24" s="420">
        <v>14.196000000000002</v>
      </c>
    </row>
    <row r="25" spans="2:9" ht="24" customHeight="1">
      <c r="B25" s="390" t="s">
        <v>110</v>
      </c>
      <c r="E25" s="418">
        <v>462.87200000000001</v>
      </c>
      <c r="F25" s="147">
        <v>13.589</v>
      </c>
      <c r="G25" s="147">
        <v>-26.8</v>
      </c>
      <c r="H25" s="147">
        <v>-13.211</v>
      </c>
      <c r="I25" s="418">
        <v>449.661</v>
      </c>
    </row>
    <row r="26" spans="2:9">
      <c r="B26" s="390" t="s">
        <v>386</v>
      </c>
      <c r="E26" s="420">
        <v>-1094.5119999999999</v>
      </c>
      <c r="F26" s="147">
        <v>-32.768000000000001</v>
      </c>
      <c r="G26" s="147">
        <v>38.649000000000001</v>
      </c>
      <c r="H26" s="147">
        <v>5.8810000000000002</v>
      </c>
      <c r="I26" s="420">
        <v>-1088.6309999999999</v>
      </c>
    </row>
    <row r="27" spans="2:9">
      <c r="B27" s="516" t="s">
        <v>335</v>
      </c>
      <c r="C27" s="516"/>
      <c r="D27" s="516"/>
      <c r="E27" s="420">
        <v>0.78300000000000003</v>
      </c>
      <c r="F27" s="448">
        <v>0</v>
      </c>
      <c r="G27" s="147">
        <v>-0.2</v>
      </c>
      <c r="H27" s="147">
        <v>-0.2</v>
      </c>
      <c r="I27" s="420">
        <v>0.58299999999999996</v>
      </c>
    </row>
    <row r="28" spans="2:9">
      <c r="B28" s="389" t="s">
        <v>332</v>
      </c>
      <c r="E28" s="418">
        <v>136.654</v>
      </c>
      <c r="F28" s="147">
        <v>20.738</v>
      </c>
      <c r="G28" s="147">
        <v>-20.431999999999999</v>
      </c>
      <c r="H28" s="147">
        <v>0.30600000000000094</v>
      </c>
      <c r="I28" s="418">
        <v>136.96</v>
      </c>
    </row>
    <row r="29" spans="2:9">
      <c r="B29" s="389" t="s">
        <v>331</v>
      </c>
      <c r="E29" s="458">
        <v>0</v>
      </c>
      <c r="F29" s="147">
        <v>124.477</v>
      </c>
      <c r="G29" s="147">
        <v>0</v>
      </c>
      <c r="H29" s="421">
        <v>124.477</v>
      </c>
      <c r="I29" s="428">
        <v>124.477</v>
      </c>
    </row>
    <row r="30" spans="2:9">
      <c r="E30" s="418"/>
      <c r="F30" s="425"/>
      <c r="G30" s="425"/>
      <c r="H30" s="425"/>
      <c r="I30" s="424"/>
    </row>
    <row r="31" spans="2:9">
      <c r="B31" s="391" t="s">
        <v>363</v>
      </c>
      <c r="C31" s="392"/>
      <c r="D31" s="392"/>
      <c r="E31" s="422">
        <v>2345.4529999999995</v>
      </c>
      <c r="F31" s="426">
        <v>153.25500000000002</v>
      </c>
      <c r="G31" s="423">
        <v>-92.599000000000018</v>
      </c>
      <c r="H31" s="423">
        <v>60.655999999999963</v>
      </c>
      <c r="I31" s="423">
        <v>2406.1090000000004</v>
      </c>
    </row>
    <row r="32" spans="2:9">
      <c r="B32" s="390" t="s">
        <v>387</v>
      </c>
      <c r="E32" s="420">
        <v>-207.88399999999999</v>
      </c>
      <c r="F32" s="147">
        <v>-48.981000000000002</v>
      </c>
      <c r="G32" s="147">
        <v>20.518999999999998</v>
      </c>
      <c r="H32" s="147">
        <v>-28.462000000000003</v>
      </c>
      <c r="I32" s="420">
        <v>-236.346</v>
      </c>
    </row>
    <row r="33" spans="2:9">
      <c r="B33" s="391" t="s">
        <v>364</v>
      </c>
      <c r="C33" s="392"/>
      <c r="D33" s="392"/>
      <c r="E33" s="422">
        <v>2137.5689999999995</v>
      </c>
      <c r="F33" s="426">
        <v>104.27400000000003</v>
      </c>
      <c r="G33" s="423">
        <v>-72.080000000000013</v>
      </c>
      <c r="H33" s="423">
        <v>32.19399999999996</v>
      </c>
      <c r="I33" s="423">
        <v>2169.7630000000004</v>
      </c>
    </row>
    <row r="34" spans="2:9">
      <c r="B34" s="389" t="s">
        <v>340</v>
      </c>
      <c r="E34" s="452" t="s">
        <v>255</v>
      </c>
      <c r="F34" s="449" t="s">
        <v>255</v>
      </c>
      <c r="G34" s="449" t="s">
        <v>255</v>
      </c>
      <c r="H34" s="449" t="s">
        <v>255</v>
      </c>
      <c r="I34" s="450" t="s">
        <v>255</v>
      </c>
    </row>
    <row r="35" spans="2:9">
      <c r="B35" s="393" t="s">
        <v>109</v>
      </c>
      <c r="C35" s="394"/>
      <c r="D35" s="394"/>
      <c r="E35" s="430">
        <v>2137.5689999999995</v>
      </c>
      <c r="F35" s="426">
        <v>104.27400000000003</v>
      </c>
      <c r="G35" s="426">
        <v>-72.080000000000013</v>
      </c>
      <c r="H35" s="426">
        <v>32.19399999999996</v>
      </c>
      <c r="I35" s="423">
        <v>2169.7630000000004</v>
      </c>
    </row>
    <row r="36" spans="2:9">
      <c r="E36" s="418"/>
      <c r="F36" s="425"/>
      <c r="G36" s="425"/>
      <c r="H36" s="425"/>
      <c r="I36" s="424"/>
    </row>
    <row r="37" spans="2:9">
      <c r="B37" s="386" t="s">
        <v>341</v>
      </c>
      <c r="E37" s="424"/>
      <c r="F37" s="425"/>
      <c r="G37" s="425"/>
      <c r="H37" s="425"/>
      <c r="I37" s="424"/>
    </row>
    <row r="38" spans="2:9">
      <c r="B38" s="389" t="s">
        <v>388</v>
      </c>
      <c r="E38" s="418">
        <v>1547.2909999999999</v>
      </c>
      <c r="F38" s="429">
        <v>106.227</v>
      </c>
      <c r="G38" s="147">
        <v>-39.433</v>
      </c>
      <c r="H38" s="147">
        <v>66.794000000000011</v>
      </c>
      <c r="I38" s="420">
        <v>1614.085</v>
      </c>
    </row>
    <row r="39" spans="2:9">
      <c r="B39" s="389" t="s">
        <v>389</v>
      </c>
      <c r="E39" s="418">
        <v>590.27800000000002</v>
      </c>
      <c r="F39" s="147">
        <v>-1.9530000000000001</v>
      </c>
      <c r="G39" s="147">
        <v>-32.646999999999998</v>
      </c>
      <c r="H39" s="147">
        <v>-34.6</v>
      </c>
      <c r="I39" s="420">
        <v>555.678</v>
      </c>
    </row>
    <row r="40" spans="2:9">
      <c r="B40" s="393" t="s">
        <v>109</v>
      </c>
      <c r="C40" s="394"/>
      <c r="D40" s="394"/>
      <c r="E40" s="422">
        <v>2137.569</v>
      </c>
      <c r="F40" s="426">
        <v>104.274</v>
      </c>
      <c r="G40" s="426">
        <v>-72.08</v>
      </c>
      <c r="H40" s="426">
        <v>32.19400000000001</v>
      </c>
      <c r="I40" s="423">
        <v>2169.7629999999999</v>
      </c>
    </row>
  </sheetData>
  <mergeCells count="3">
    <mergeCell ref="B4:D4"/>
    <mergeCell ref="B27:D27"/>
    <mergeCell ref="B18:D18"/>
  </mergeCells>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7"/>
  <sheetViews>
    <sheetView showGridLines="0" zoomScale="95" zoomScaleNormal="95" workbookViewId="0"/>
  </sheetViews>
  <sheetFormatPr baseColWidth="10" defaultRowHeight="12.75"/>
  <cols>
    <col min="1" max="1" width="9.28515625" customWidth="1"/>
    <col min="2" max="2" width="56.42578125" bestFit="1" customWidth="1"/>
    <col min="3" max="3" width="3.42578125" customWidth="1"/>
    <col min="5" max="5" width="2.7109375" customWidth="1"/>
    <col min="7" max="7" width="4.140625" customWidth="1"/>
    <col min="9" max="9" width="4.28515625" customWidth="1"/>
  </cols>
  <sheetData>
    <row r="1" spans="1:12">
      <c r="A1" s="37"/>
      <c r="B1" s="37"/>
      <c r="C1" s="37"/>
      <c r="D1" s="37"/>
      <c r="E1" s="37"/>
      <c r="F1" s="37"/>
      <c r="G1" s="37"/>
      <c r="H1" s="37"/>
      <c r="I1" s="37"/>
      <c r="J1" s="37"/>
      <c r="K1" s="37"/>
      <c r="L1" s="37"/>
    </row>
    <row r="2" spans="1:12">
      <c r="A2" s="37"/>
      <c r="B2" s="37"/>
      <c r="C2" s="37"/>
      <c r="D2" s="37"/>
      <c r="E2" s="37"/>
      <c r="F2" s="37"/>
      <c r="G2" s="37"/>
      <c r="H2" s="37"/>
      <c r="I2" s="37"/>
      <c r="J2" s="37"/>
      <c r="K2" s="37"/>
      <c r="L2" s="37"/>
    </row>
    <row r="3" spans="1:12">
      <c r="A3" s="37"/>
      <c r="B3" s="518" t="s">
        <v>159</v>
      </c>
      <c r="C3" s="518"/>
      <c r="D3" s="518"/>
      <c r="E3" s="518"/>
      <c r="F3" s="518"/>
      <c r="G3" s="518"/>
      <c r="H3" s="518"/>
      <c r="I3" s="518"/>
      <c r="J3" s="518"/>
      <c r="K3" s="37"/>
      <c r="L3" s="37"/>
    </row>
    <row r="4" spans="1:12">
      <c r="A4" s="37"/>
      <c r="B4" s="518" t="s">
        <v>157</v>
      </c>
      <c r="C4" s="518"/>
      <c r="D4" s="518"/>
      <c r="E4" s="518"/>
      <c r="F4" s="518"/>
      <c r="G4" s="518"/>
      <c r="H4" s="518"/>
      <c r="I4" s="518"/>
      <c r="J4" s="518"/>
      <c r="K4" s="37"/>
      <c r="L4" s="37"/>
    </row>
    <row r="5" spans="1:12">
      <c r="A5" s="37"/>
      <c r="B5" s="519"/>
      <c r="C5" s="519"/>
      <c r="D5" s="519"/>
      <c r="E5" s="519"/>
      <c r="F5" s="519"/>
      <c r="G5" s="519"/>
      <c r="H5" s="519"/>
      <c r="I5" s="519"/>
      <c r="J5" s="519"/>
      <c r="K5" s="37"/>
      <c r="L5" s="37"/>
    </row>
    <row r="6" spans="1:12">
      <c r="A6" s="37"/>
      <c r="B6" s="143"/>
      <c r="C6" s="143"/>
      <c r="D6" s="520" t="s">
        <v>437</v>
      </c>
      <c r="E6" s="520"/>
      <c r="F6" s="520"/>
      <c r="G6" s="520"/>
      <c r="H6" s="520"/>
      <c r="I6" s="520"/>
      <c r="J6" s="520"/>
      <c r="K6" s="37"/>
      <c r="L6" s="37"/>
    </row>
    <row r="7" spans="1:12">
      <c r="A7" s="37"/>
      <c r="B7" s="143"/>
      <c r="C7" s="143"/>
      <c r="D7" s="144">
        <v>2019</v>
      </c>
      <c r="E7" s="144"/>
      <c r="F7" s="144">
        <v>2018</v>
      </c>
      <c r="G7" s="144"/>
      <c r="H7" s="144" t="s">
        <v>51</v>
      </c>
      <c r="I7" s="145"/>
      <c r="J7" s="144" t="s">
        <v>51</v>
      </c>
      <c r="K7" s="37"/>
      <c r="L7" s="37"/>
    </row>
    <row r="8" spans="1:12">
      <c r="A8" s="37"/>
      <c r="B8" s="143"/>
      <c r="C8" s="143"/>
      <c r="D8" s="517" t="s">
        <v>202</v>
      </c>
      <c r="E8" s="517"/>
      <c r="F8" s="517"/>
      <c r="G8" s="517"/>
      <c r="H8" s="517"/>
      <c r="I8" s="145"/>
      <c r="J8" s="145" t="s">
        <v>21</v>
      </c>
      <c r="K8" s="37"/>
      <c r="L8" s="37"/>
    </row>
    <row r="9" spans="1:12">
      <c r="A9" s="37"/>
      <c r="B9" s="146" t="s">
        <v>163</v>
      </c>
      <c r="C9" s="143"/>
      <c r="D9" s="143"/>
      <c r="E9" s="143"/>
      <c r="F9" s="143"/>
      <c r="G9" s="143"/>
      <c r="H9" s="143"/>
      <c r="I9" s="143"/>
      <c r="J9" s="143"/>
      <c r="K9" s="37"/>
      <c r="L9" s="37"/>
    </row>
    <row r="10" spans="1:12">
      <c r="A10" s="37"/>
      <c r="B10" s="143" t="s">
        <v>10</v>
      </c>
      <c r="C10" s="143"/>
      <c r="D10" s="147">
        <v>436.37599999999998</v>
      </c>
      <c r="E10" s="143"/>
      <c r="F10" s="147">
        <v>327.613</v>
      </c>
      <c r="G10" s="147"/>
      <c r="H10" s="147">
        <v>107.76299999999998</v>
      </c>
      <c r="I10" s="143"/>
      <c r="J10" s="148">
        <v>33.198621544322116</v>
      </c>
      <c r="K10" s="37"/>
      <c r="L10" s="37"/>
    </row>
    <row r="11" spans="1:12">
      <c r="A11" s="37"/>
      <c r="B11" s="143" t="s">
        <v>54</v>
      </c>
      <c r="C11" s="143"/>
      <c r="D11" s="147">
        <v>777.50099999999998</v>
      </c>
      <c r="E11" s="143"/>
      <c r="F11" s="147">
        <v>853.59500000000003</v>
      </c>
      <c r="G11" s="147"/>
      <c r="H11" s="147">
        <v>-76.094000000000051</v>
      </c>
      <c r="I11" s="143"/>
      <c r="J11" s="148">
        <v>-8.9145320673153066</v>
      </c>
      <c r="K11" s="37"/>
      <c r="L11" s="37"/>
    </row>
    <row r="12" spans="1:12">
      <c r="A12" s="37"/>
      <c r="B12" s="143" t="s">
        <v>14</v>
      </c>
      <c r="C12" s="143"/>
      <c r="D12" s="147">
        <v>1246.9880000000001</v>
      </c>
      <c r="E12" s="143"/>
      <c r="F12" s="147">
        <v>1259.471</v>
      </c>
      <c r="G12" s="147"/>
      <c r="H12" s="147">
        <v>-12.482999999999947</v>
      </c>
      <c r="I12" s="143"/>
      <c r="J12" s="148">
        <v>-0.99113040316132217</v>
      </c>
      <c r="K12" s="37"/>
      <c r="L12" s="37"/>
    </row>
    <row r="13" spans="1:12">
      <c r="A13" s="37"/>
      <c r="B13" s="143" t="s">
        <v>55</v>
      </c>
      <c r="C13" s="143"/>
      <c r="D13" s="147">
        <v>596.24</v>
      </c>
      <c r="E13" s="143"/>
      <c r="F13" s="147">
        <v>595.98299999999995</v>
      </c>
      <c r="G13" s="147"/>
      <c r="H13" s="147">
        <v>0.25700000000006185</v>
      </c>
      <c r="I13" s="143"/>
      <c r="J13" s="148">
        <v>4.3122035360076971E-2</v>
      </c>
      <c r="K13" s="37"/>
      <c r="L13" s="37"/>
    </row>
    <row r="14" spans="1:12">
      <c r="A14" s="37"/>
      <c r="B14" s="149" t="s">
        <v>168</v>
      </c>
      <c r="C14" s="153"/>
      <c r="D14" s="132">
        <v>3057.1049999999996</v>
      </c>
      <c r="E14" s="149"/>
      <c r="F14" s="132">
        <v>3036.6620000000003</v>
      </c>
      <c r="G14" s="132"/>
      <c r="H14" s="132">
        <v>20.44300000000004</v>
      </c>
      <c r="I14" s="149"/>
      <c r="J14" s="150">
        <v>0.67320630350033994</v>
      </c>
      <c r="K14" s="37"/>
      <c r="L14" s="37"/>
    </row>
    <row r="15" spans="1:12">
      <c r="A15" s="37"/>
      <c r="B15" s="146" t="s">
        <v>158</v>
      </c>
      <c r="C15" s="143"/>
      <c r="D15" s="147"/>
      <c r="E15" s="143"/>
      <c r="F15" s="147"/>
      <c r="G15" s="147"/>
      <c r="H15" s="147"/>
      <c r="I15" s="143"/>
      <c r="J15" s="148"/>
      <c r="K15" s="37"/>
      <c r="L15" s="37"/>
    </row>
    <row r="16" spans="1:12">
      <c r="A16" s="37"/>
      <c r="B16" s="143" t="s">
        <v>10</v>
      </c>
      <c r="C16" s="143"/>
      <c r="D16" s="147">
        <v>1346.8879999999999</v>
      </c>
      <c r="E16" s="143"/>
      <c r="F16" s="147">
        <v>1189.95</v>
      </c>
      <c r="G16" s="147"/>
      <c r="H16" s="147">
        <v>156.93799999999987</v>
      </c>
      <c r="I16" s="143"/>
      <c r="J16" s="148">
        <v>13.188621370645803</v>
      </c>
      <c r="K16" s="37"/>
      <c r="L16" s="37"/>
    </row>
    <row r="17" spans="1:12">
      <c r="A17" s="37"/>
      <c r="B17" s="143" t="s">
        <v>54</v>
      </c>
      <c r="C17" s="143"/>
      <c r="D17" s="147">
        <v>8153.7190000000001</v>
      </c>
      <c r="E17" s="143"/>
      <c r="F17" s="147">
        <v>6922.4170000000004</v>
      </c>
      <c r="G17" s="147"/>
      <c r="H17" s="147">
        <v>1232.3019999999997</v>
      </c>
      <c r="I17" s="143"/>
      <c r="J17" s="148">
        <v>17.787168845794742</v>
      </c>
      <c r="K17" s="37"/>
      <c r="L17" s="37"/>
    </row>
    <row r="18" spans="1:12">
      <c r="A18" s="37"/>
      <c r="B18" s="143" t="s">
        <v>14</v>
      </c>
      <c r="C18" s="143"/>
      <c r="D18" s="147">
        <v>1665.317</v>
      </c>
      <c r="E18" s="143"/>
      <c r="F18" s="147">
        <v>1713.8009999999999</v>
      </c>
      <c r="G18" s="147"/>
      <c r="H18" s="147">
        <v>-49.483999999999924</v>
      </c>
      <c r="I18" s="143"/>
      <c r="J18" s="148">
        <v>-2.829033242482637</v>
      </c>
      <c r="K18" s="37"/>
      <c r="L18" s="37"/>
    </row>
    <row r="19" spans="1:12">
      <c r="A19" s="37"/>
      <c r="B19" s="143" t="s">
        <v>55</v>
      </c>
      <c r="C19" s="143"/>
      <c r="D19" s="147">
        <v>950.34900000000005</v>
      </c>
      <c r="E19" s="143"/>
      <c r="F19" s="147">
        <v>912.95</v>
      </c>
      <c r="G19" s="147"/>
      <c r="H19" s="147">
        <v>37.399000000000001</v>
      </c>
      <c r="I19" s="143"/>
      <c r="J19" s="148">
        <v>4.0965003559888302</v>
      </c>
      <c r="K19" s="37"/>
      <c r="L19" s="37"/>
    </row>
    <row r="20" spans="1:12">
      <c r="A20" s="37"/>
      <c r="B20" s="149" t="s">
        <v>169</v>
      </c>
      <c r="C20" s="153"/>
      <c r="D20" s="132">
        <v>12116.272999999999</v>
      </c>
      <c r="E20" s="149"/>
      <c r="F20" s="132">
        <v>10739.118</v>
      </c>
      <c r="G20" s="132"/>
      <c r="H20" s="132">
        <v>1377.1549999999997</v>
      </c>
      <c r="I20" s="149"/>
      <c r="J20" s="150">
        <v>12.823725374839889</v>
      </c>
      <c r="K20" s="37"/>
      <c r="L20" s="37"/>
    </row>
    <row r="21" spans="1:12">
      <c r="A21" s="37"/>
      <c r="B21" s="143" t="s">
        <v>160</v>
      </c>
      <c r="C21" s="143"/>
      <c r="D21" s="147">
        <v>-859.19299999999998</v>
      </c>
      <c r="E21" s="143"/>
      <c r="F21" s="147">
        <v>-785.84299999999996</v>
      </c>
      <c r="G21" s="147"/>
      <c r="H21" s="147">
        <v>-73.350000000000023</v>
      </c>
      <c r="I21" s="143"/>
      <c r="J21" s="148">
        <v>9.3339254787534021</v>
      </c>
      <c r="K21" s="37"/>
      <c r="L21" s="37"/>
    </row>
    <row r="22" spans="1:12">
      <c r="A22" s="37"/>
      <c r="B22" s="151" t="s">
        <v>161</v>
      </c>
      <c r="C22" s="152"/>
      <c r="D22" s="154">
        <v>14314.184999999999</v>
      </c>
      <c r="E22" s="151"/>
      <c r="F22" s="154">
        <v>12989.937</v>
      </c>
      <c r="G22" s="154"/>
      <c r="H22" s="154">
        <v>1324.2479999999996</v>
      </c>
      <c r="I22" s="151"/>
      <c r="J22" s="155">
        <v>10.194414337806258</v>
      </c>
      <c r="K22" s="37"/>
      <c r="L22" s="37"/>
    </row>
    <row r="23" spans="1:12">
      <c r="A23" s="37"/>
      <c r="B23" s="143"/>
      <c r="C23" s="143"/>
      <c r="D23" s="147"/>
      <c r="E23" s="143"/>
      <c r="F23" s="147"/>
      <c r="G23" s="147"/>
      <c r="H23" s="147"/>
      <c r="I23" s="143"/>
      <c r="J23" s="148"/>
      <c r="K23" s="37"/>
      <c r="L23" s="37"/>
    </row>
    <row r="24" spans="1:12">
      <c r="A24" s="37"/>
      <c r="B24" s="146" t="s">
        <v>163</v>
      </c>
      <c r="C24" s="143"/>
      <c r="D24" s="147"/>
      <c r="E24" s="143"/>
      <c r="F24" s="147"/>
      <c r="G24" s="147"/>
      <c r="H24" s="147"/>
      <c r="I24" s="143"/>
      <c r="J24" s="148"/>
      <c r="K24" s="37"/>
      <c r="L24" s="37"/>
    </row>
    <row r="25" spans="1:12">
      <c r="A25" s="37"/>
      <c r="B25" s="143" t="s">
        <v>10</v>
      </c>
      <c r="C25" s="143"/>
      <c r="D25" s="147">
        <v>-129.661</v>
      </c>
      <c r="E25" s="143"/>
      <c r="F25" s="147">
        <v>-40.07</v>
      </c>
      <c r="G25" s="147"/>
      <c r="H25" s="147">
        <v>-89.591000000000008</v>
      </c>
      <c r="I25" s="143"/>
      <c r="J25" s="148">
        <v>-223.58622410781135</v>
      </c>
      <c r="K25" s="37"/>
      <c r="L25" s="37"/>
    </row>
    <row r="26" spans="1:12">
      <c r="A26" s="37"/>
      <c r="B26" s="143" t="s">
        <v>54</v>
      </c>
      <c r="C26" s="143"/>
      <c r="D26" s="147">
        <v>-418.61799999999999</v>
      </c>
      <c r="E26" s="143"/>
      <c r="F26" s="147">
        <v>-575.41999999999996</v>
      </c>
      <c r="G26" s="147"/>
      <c r="H26" s="147">
        <v>155.80199999999996</v>
      </c>
      <c r="I26" s="143"/>
      <c r="J26" s="148">
        <v>27.250008689305194</v>
      </c>
      <c r="K26" s="37"/>
      <c r="L26" s="37"/>
    </row>
    <row r="27" spans="1:12">
      <c r="A27" s="37"/>
      <c r="B27" s="143" t="s">
        <v>14</v>
      </c>
      <c r="C27" s="143"/>
      <c r="D27" s="147">
        <v>-465.76799999999997</v>
      </c>
      <c r="E27" s="143"/>
      <c r="F27" s="147">
        <v>-478.26400000000001</v>
      </c>
      <c r="G27" s="147"/>
      <c r="H27" s="147">
        <v>12.496000000000038</v>
      </c>
      <c r="I27" s="143"/>
      <c r="J27" s="148">
        <v>2.6127828981483137</v>
      </c>
      <c r="K27" s="37"/>
      <c r="L27" s="37"/>
    </row>
    <row r="28" spans="1:12">
      <c r="A28" s="37"/>
      <c r="B28" s="143" t="s">
        <v>55</v>
      </c>
      <c r="C28" s="143"/>
      <c r="D28" s="147">
        <v>-204.404</v>
      </c>
      <c r="E28" s="143"/>
      <c r="F28" s="147">
        <v>-188.23</v>
      </c>
      <c r="G28" s="147"/>
      <c r="H28" s="147">
        <v>-16.174000000000007</v>
      </c>
      <c r="I28" s="143"/>
      <c r="J28" s="148">
        <v>-8.5926791691016255</v>
      </c>
      <c r="K28" s="37"/>
      <c r="L28" s="37"/>
    </row>
    <row r="29" spans="1:12">
      <c r="A29" s="37"/>
      <c r="B29" s="149" t="s">
        <v>170</v>
      </c>
      <c r="C29" s="153"/>
      <c r="D29" s="132">
        <v>-1219.451</v>
      </c>
      <c r="E29" s="149"/>
      <c r="F29" s="132">
        <v>-1280.9839999999999</v>
      </c>
      <c r="G29" s="132"/>
      <c r="H29" s="132">
        <v>61.532999999999987</v>
      </c>
      <c r="I29" s="149"/>
      <c r="J29" s="150">
        <v>4.80357287834976</v>
      </c>
      <c r="K29" s="37"/>
      <c r="L29" s="37"/>
    </row>
    <row r="30" spans="1:12">
      <c r="A30" s="37"/>
      <c r="B30" s="146" t="s">
        <v>158</v>
      </c>
      <c r="C30" s="143"/>
      <c r="D30" s="147"/>
      <c r="E30" s="143"/>
      <c r="F30" s="147"/>
      <c r="G30" s="147"/>
      <c r="H30" s="147"/>
      <c r="I30" s="143"/>
      <c r="J30" s="148"/>
      <c r="K30" s="37"/>
      <c r="L30" s="37"/>
    </row>
    <row r="31" spans="1:12">
      <c r="A31" s="37"/>
      <c r="B31" s="143" t="s">
        <v>10</v>
      </c>
      <c r="C31" s="143"/>
      <c r="D31" s="147">
        <v>-773.69299999999998</v>
      </c>
      <c r="E31" s="143"/>
      <c r="F31" s="147">
        <v>-729.22299999999996</v>
      </c>
      <c r="G31" s="147"/>
      <c r="H31" s="147">
        <v>-45.470000000000027</v>
      </c>
      <c r="I31" s="143"/>
      <c r="J31" s="148">
        <v>-6.0982717220932514</v>
      </c>
      <c r="K31" s="37"/>
      <c r="L31" s="37"/>
    </row>
    <row r="32" spans="1:12">
      <c r="A32" s="37"/>
      <c r="B32" s="143" t="s">
        <v>54</v>
      </c>
      <c r="C32" s="143"/>
      <c r="D32" s="147">
        <v>-5820.384</v>
      </c>
      <c r="E32" s="143"/>
      <c r="F32" s="147">
        <v>-5084.2529999999997</v>
      </c>
      <c r="G32" s="147"/>
      <c r="H32" s="147">
        <v>-736.13100000000031</v>
      </c>
      <c r="I32" s="143"/>
      <c r="J32" s="148">
        <v>-14.47864612559604</v>
      </c>
      <c r="K32" s="37"/>
      <c r="L32" s="37"/>
    </row>
    <row r="33" spans="1:12">
      <c r="A33" s="37"/>
      <c r="B33" s="143" t="s">
        <v>14</v>
      </c>
      <c r="C33" s="143"/>
      <c r="D33" s="147">
        <v>-962.17399999999998</v>
      </c>
      <c r="E33" s="143"/>
      <c r="F33" s="147">
        <v>-1033.452</v>
      </c>
      <c r="G33" s="147"/>
      <c r="H33" s="147">
        <v>71.27800000000002</v>
      </c>
      <c r="I33" s="143"/>
      <c r="J33" s="148">
        <v>6.8970789160986641</v>
      </c>
      <c r="K33" s="37"/>
      <c r="L33" s="37"/>
    </row>
    <row r="34" spans="1:12">
      <c r="A34" s="37"/>
      <c r="B34" s="143" t="s">
        <v>55</v>
      </c>
      <c r="C34" s="143"/>
      <c r="D34" s="147">
        <v>-619.18100000000004</v>
      </c>
      <c r="E34" s="143"/>
      <c r="F34" s="147">
        <v>-610.70100000000002</v>
      </c>
      <c r="G34" s="147"/>
      <c r="H34" s="147">
        <v>-8.4800000000000182</v>
      </c>
      <c r="I34" s="143"/>
      <c r="J34" s="148">
        <v>-1.3885682191448812</v>
      </c>
      <c r="K34" s="37"/>
      <c r="L34" s="37"/>
    </row>
    <row r="35" spans="1:12">
      <c r="A35" s="37"/>
      <c r="B35" s="149" t="s">
        <v>171</v>
      </c>
      <c r="C35" s="153"/>
      <c r="D35" s="132">
        <v>-8175.4320000000007</v>
      </c>
      <c r="E35" s="149"/>
      <c r="F35" s="132">
        <v>-7456.6289999999999</v>
      </c>
      <c r="G35" s="132"/>
      <c r="H35" s="132">
        <v>-717.80300000000034</v>
      </c>
      <c r="I35" s="149"/>
      <c r="J35" s="150">
        <v>-9.6397849483996101</v>
      </c>
      <c r="K35" s="37"/>
      <c r="L35" s="37"/>
    </row>
    <row r="36" spans="1:12">
      <c r="A36" s="37"/>
      <c r="B36" s="143" t="s">
        <v>160</v>
      </c>
      <c r="C36" s="143"/>
      <c r="D36" s="147">
        <v>852.86</v>
      </c>
      <c r="E36" s="143"/>
      <c r="F36" s="147">
        <v>788.78399999999999</v>
      </c>
      <c r="G36" s="147"/>
      <c r="H36" s="147">
        <v>64.076000000000022</v>
      </c>
      <c r="I36" s="143"/>
      <c r="J36" s="148">
        <v>-8.1233899267733722</v>
      </c>
      <c r="K36" s="37"/>
      <c r="L36" s="37"/>
    </row>
    <row r="37" spans="1:12">
      <c r="A37" s="37"/>
      <c r="B37" s="151" t="s">
        <v>162</v>
      </c>
      <c r="C37" s="152"/>
      <c r="D37" s="154">
        <v>-8541.023000000001</v>
      </c>
      <c r="E37" s="151"/>
      <c r="F37" s="154">
        <v>-7948.8289999999997</v>
      </c>
      <c r="G37" s="154"/>
      <c r="H37" s="154">
        <v>-592.1940000000003</v>
      </c>
      <c r="I37" s="151"/>
      <c r="J37" s="155">
        <v>7.4400784958388302</v>
      </c>
      <c r="K37" s="37"/>
      <c r="L37" s="37"/>
    </row>
    <row r="38" spans="1:12">
      <c r="A38" s="37"/>
      <c r="B38" s="143"/>
      <c r="C38" s="143"/>
      <c r="D38" s="147"/>
      <c r="E38" s="143"/>
      <c r="F38" s="147"/>
      <c r="G38" s="147"/>
      <c r="H38" s="147"/>
      <c r="I38" s="143"/>
      <c r="J38" s="148"/>
      <c r="K38" s="37"/>
      <c r="L38" s="37"/>
    </row>
    <row r="39" spans="1:12">
      <c r="A39" s="37"/>
      <c r="B39" s="146" t="s">
        <v>163</v>
      </c>
      <c r="C39" s="143"/>
      <c r="D39" s="147"/>
      <c r="E39" s="143"/>
      <c r="F39" s="147"/>
      <c r="G39" s="147"/>
      <c r="H39" s="147"/>
      <c r="I39" s="143"/>
      <c r="J39" s="148"/>
      <c r="K39" s="37"/>
      <c r="L39" s="37"/>
    </row>
    <row r="40" spans="1:12">
      <c r="A40" s="37"/>
      <c r="B40" s="143" t="s">
        <v>10</v>
      </c>
      <c r="C40" s="143"/>
      <c r="D40" s="147">
        <v>-33.362000000000002</v>
      </c>
      <c r="E40" s="143"/>
      <c r="F40" s="147">
        <v>-40.661000000000001</v>
      </c>
      <c r="G40" s="147"/>
      <c r="H40" s="147">
        <v>8.2989999999999995</v>
      </c>
      <c r="I40" s="143"/>
      <c r="J40" s="148">
        <v>17.950862005361401</v>
      </c>
      <c r="K40" s="37"/>
      <c r="L40" s="37"/>
    </row>
    <row r="41" spans="1:12">
      <c r="A41" s="37"/>
      <c r="B41" s="143" t="s">
        <v>54</v>
      </c>
      <c r="C41" s="143"/>
      <c r="D41" s="147">
        <v>-15.769</v>
      </c>
      <c r="E41" s="143"/>
      <c r="F41" s="147">
        <v>-15.811</v>
      </c>
      <c r="G41" s="147"/>
      <c r="H41" s="147">
        <v>4.1999999999999815E-2</v>
      </c>
      <c r="I41" s="143"/>
      <c r="J41" s="148">
        <v>0.26563784706850058</v>
      </c>
      <c r="K41" s="37"/>
      <c r="L41" s="37"/>
    </row>
    <row r="42" spans="1:12">
      <c r="A42" s="37"/>
      <c r="B42" s="143" t="s">
        <v>14</v>
      </c>
      <c r="C42" s="143"/>
      <c r="D42" s="147">
        <v>-28.797999999999998</v>
      </c>
      <c r="E42" s="143"/>
      <c r="F42" s="147">
        <v>-28.257999999999999</v>
      </c>
      <c r="G42" s="147"/>
      <c r="H42" s="147">
        <v>-0.53999999999999915</v>
      </c>
      <c r="I42" s="143"/>
      <c r="J42" s="148">
        <v>-1.9109632670394117</v>
      </c>
      <c r="K42" s="37"/>
      <c r="L42" s="37"/>
    </row>
    <row r="43" spans="1:12">
      <c r="A43" s="37"/>
      <c r="B43" s="143" t="s">
        <v>55</v>
      </c>
      <c r="C43" s="143"/>
      <c r="D43" s="147">
        <v>-26.274000000000001</v>
      </c>
      <c r="E43" s="143"/>
      <c r="F43" s="147">
        <v>-27.661000000000001</v>
      </c>
      <c r="G43" s="147"/>
      <c r="H43" s="396">
        <v>2.3870000000000005</v>
      </c>
      <c r="I43" s="143"/>
      <c r="J43" s="395">
        <v>5.014280033259821</v>
      </c>
      <c r="K43" s="37"/>
      <c r="L43" s="37"/>
    </row>
    <row r="44" spans="1:12">
      <c r="A44" s="37"/>
      <c r="B44" s="149" t="s">
        <v>172</v>
      </c>
      <c r="C44" s="153"/>
      <c r="D44" s="132">
        <v>-104.203</v>
      </c>
      <c r="E44" s="149"/>
      <c r="F44" s="132">
        <v>-113.39100000000001</v>
      </c>
      <c r="G44" s="132"/>
      <c r="H44" s="132">
        <v>9.1880000000000006</v>
      </c>
      <c r="I44" s="149"/>
      <c r="J44" s="150">
        <v>8.1029358591069851</v>
      </c>
      <c r="K44" s="37"/>
      <c r="L44" s="37"/>
    </row>
    <row r="45" spans="1:12">
      <c r="A45" s="37"/>
      <c r="B45" s="146" t="s">
        <v>158</v>
      </c>
      <c r="C45" s="143"/>
      <c r="D45" s="147"/>
      <c r="E45" s="143"/>
      <c r="F45" s="147"/>
      <c r="G45" s="147"/>
      <c r="H45" s="147"/>
      <c r="I45" s="143"/>
      <c r="J45" s="148"/>
      <c r="K45" s="37"/>
      <c r="L45" s="37"/>
    </row>
    <row r="46" spans="1:12">
      <c r="A46" s="37"/>
      <c r="B46" s="143" t="s">
        <v>10</v>
      </c>
      <c r="C46" s="143"/>
      <c r="D46" s="147">
        <v>-118.82599999999999</v>
      </c>
      <c r="E46" s="143"/>
      <c r="F46" s="147">
        <v>-170.55199999999999</v>
      </c>
      <c r="G46" s="147"/>
      <c r="H46" s="147">
        <v>50.725999999999999</v>
      </c>
      <c r="I46" s="143"/>
      <c r="J46" s="148">
        <v>30.328580139781415</v>
      </c>
      <c r="K46" s="37"/>
      <c r="L46" s="37"/>
    </row>
    <row r="47" spans="1:12">
      <c r="A47" s="37"/>
      <c r="B47" s="143" t="s">
        <v>54</v>
      </c>
      <c r="C47" s="143"/>
      <c r="D47" s="147">
        <v>-312.11</v>
      </c>
      <c r="E47" s="143"/>
      <c r="F47" s="147">
        <v>-286.959</v>
      </c>
      <c r="G47" s="147"/>
      <c r="H47" s="147">
        <v>-25.15100000000001</v>
      </c>
      <c r="I47" s="143"/>
      <c r="J47" s="148">
        <v>-8.7646667293934009</v>
      </c>
      <c r="K47" s="37"/>
      <c r="L47" s="37"/>
    </row>
    <row r="48" spans="1:12">
      <c r="A48" s="37"/>
      <c r="B48" s="143" t="s">
        <v>14</v>
      </c>
      <c r="C48" s="143"/>
      <c r="D48" s="147">
        <v>-41.856999999999999</v>
      </c>
      <c r="E48" s="143"/>
      <c r="F48" s="147">
        <v>-42.19</v>
      </c>
      <c r="G48" s="147"/>
      <c r="H48" s="147">
        <v>0.33299999999999841</v>
      </c>
      <c r="I48" s="143"/>
      <c r="J48" s="148">
        <v>0.78928656079639836</v>
      </c>
      <c r="K48" s="37"/>
      <c r="L48" s="37"/>
    </row>
    <row r="49" spans="1:12">
      <c r="A49" s="37"/>
      <c r="B49" s="143" t="s">
        <v>55</v>
      </c>
      <c r="C49" s="143"/>
      <c r="D49" s="147">
        <v>-26.753</v>
      </c>
      <c r="E49" s="143"/>
      <c r="F49" s="147">
        <v>-26.030999999999999</v>
      </c>
      <c r="G49" s="147"/>
      <c r="H49" s="147">
        <v>0.27799999999999869</v>
      </c>
      <c r="I49" s="143"/>
      <c r="J49" s="148">
        <v>-2.7736160731435699</v>
      </c>
      <c r="K49" s="37"/>
      <c r="L49" s="37"/>
    </row>
    <row r="50" spans="1:12">
      <c r="A50" s="37"/>
      <c r="B50" s="149" t="s">
        <v>173</v>
      </c>
      <c r="C50" s="153"/>
      <c r="D50" s="132">
        <v>-499.54599999999999</v>
      </c>
      <c r="E50" s="149"/>
      <c r="F50" s="132">
        <v>-525.73199999999997</v>
      </c>
      <c r="G50" s="132"/>
      <c r="H50" s="132">
        <v>26.185999999999986</v>
      </c>
      <c r="I50" s="149"/>
      <c r="J50" s="150">
        <v>4.9808647752086603</v>
      </c>
      <c r="K50" s="37"/>
      <c r="L50" s="37"/>
    </row>
    <row r="51" spans="1:12">
      <c r="A51" s="37"/>
      <c r="B51" s="143" t="s">
        <v>160</v>
      </c>
      <c r="C51" s="143"/>
      <c r="D51" s="147">
        <v>-24.210999999999999</v>
      </c>
      <c r="E51" s="143"/>
      <c r="F51" s="147">
        <v>-23.113</v>
      </c>
      <c r="G51" s="147"/>
      <c r="H51" s="147">
        <v>-1.097999999999999</v>
      </c>
      <c r="I51" s="143"/>
      <c r="J51" s="148">
        <v>-4.7505732704538506</v>
      </c>
      <c r="K51" s="37"/>
      <c r="L51" s="37"/>
    </row>
    <row r="52" spans="1:12">
      <c r="A52" s="37"/>
      <c r="B52" s="151" t="s">
        <v>164</v>
      </c>
      <c r="C52" s="151"/>
      <c r="D52" s="154">
        <v>-627.96</v>
      </c>
      <c r="E52" s="151"/>
      <c r="F52" s="154">
        <v>-662.23599999999988</v>
      </c>
      <c r="G52" s="154"/>
      <c r="H52" s="154">
        <v>34.275999999999989</v>
      </c>
      <c r="I52" s="151"/>
      <c r="J52" s="155">
        <v>5.1757983558731073</v>
      </c>
      <c r="K52" s="37"/>
      <c r="L52" s="37"/>
    </row>
    <row r="53" spans="1:12">
      <c r="A53" s="37"/>
      <c r="B53" s="156"/>
      <c r="C53" s="157"/>
      <c r="D53" s="156"/>
      <c r="E53" s="156"/>
      <c r="F53" s="156"/>
      <c r="G53" s="156"/>
      <c r="H53" s="156"/>
      <c r="I53" s="156"/>
      <c r="J53" s="156"/>
      <c r="K53" s="37"/>
      <c r="L53" s="37"/>
    </row>
    <row r="54" spans="1:12">
      <c r="A54" s="37"/>
      <c r="B54" s="156"/>
      <c r="C54" s="157"/>
      <c r="D54" s="156"/>
      <c r="E54" s="156"/>
      <c r="F54" s="156"/>
      <c r="G54" s="156"/>
      <c r="H54" s="156"/>
      <c r="I54" s="156"/>
      <c r="J54" s="156"/>
      <c r="K54" s="37"/>
      <c r="L54" s="37"/>
    </row>
    <row r="55" spans="1:12" ht="12.75" customHeight="1">
      <c r="A55" s="37"/>
      <c r="B55" s="143"/>
      <c r="C55" s="143"/>
      <c r="D55" s="520" t="str">
        <f>D6</f>
        <v>As of December 31</v>
      </c>
      <c r="E55" s="520"/>
      <c r="F55" s="520"/>
      <c r="G55" s="520"/>
      <c r="H55" s="520"/>
      <c r="I55" s="520"/>
      <c r="J55" s="520"/>
      <c r="K55" s="37"/>
      <c r="L55" s="37"/>
    </row>
    <row r="56" spans="1:12">
      <c r="A56" s="37"/>
      <c r="B56" s="143"/>
      <c r="C56" s="143"/>
      <c r="D56" s="144">
        <v>2019</v>
      </c>
      <c r="E56" s="144"/>
      <c r="F56" s="144">
        <v>2018</v>
      </c>
      <c r="G56" s="144"/>
      <c r="H56" s="144" t="s">
        <v>51</v>
      </c>
      <c r="I56" s="145"/>
      <c r="J56" s="144" t="s">
        <v>51</v>
      </c>
      <c r="K56" s="37"/>
      <c r="L56" s="37"/>
    </row>
    <row r="57" spans="1:12">
      <c r="A57" s="37"/>
      <c r="B57" s="143"/>
      <c r="C57" s="143"/>
      <c r="D57" s="517" t="s">
        <v>202</v>
      </c>
      <c r="E57" s="517"/>
      <c r="F57" s="517"/>
      <c r="G57" s="517"/>
      <c r="H57" s="517"/>
      <c r="I57" s="145"/>
      <c r="J57" s="145" t="s">
        <v>21</v>
      </c>
      <c r="K57" s="37"/>
      <c r="L57" s="37"/>
    </row>
    <row r="58" spans="1:12">
      <c r="A58" s="37"/>
      <c r="B58" s="146" t="s">
        <v>163</v>
      </c>
      <c r="C58" s="143"/>
      <c r="D58" s="143"/>
      <c r="E58" s="143"/>
      <c r="F58" s="143"/>
      <c r="G58" s="143"/>
      <c r="H58" s="143"/>
      <c r="I58" s="143"/>
      <c r="J58" s="143"/>
      <c r="K58" s="37"/>
      <c r="L58" s="37"/>
    </row>
    <row r="59" spans="1:12">
      <c r="A59" s="37"/>
      <c r="B59" s="143" t="s">
        <v>10</v>
      </c>
      <c r="C59" s="143"/>
      <c r="D59" s="147">
        <v>-28.259</v>
      </c>
      <c r="E59" s="143"/>
      <c r="F59" s="147">
        <v>-28.977</v>
      </c>
      <c r="G59" s="147"/>
      <c r="H59" s="147">
        <v>0.71799999999999997</v>
      </c>
      <c r="I59" s="143"/>
      <c r="J59" s="148">
        <v>2.477827242295616</v>
      </c>
      <c r="K59" s="37"/>
      <c r="L59" s="37"/>
    </row>
    <row r="60" spans="1:12">
      <c r="A60" s="37"/>
      <c r="B60" s="143" t="s">
        <v>54</v>
      </c>
      <c r="C60" s="143"/>
      <c r="D60" s="147">
        <v>-22.190999999999999</v>
      </c>
      <c r="E60" s="143"/>
      <c r="F60" s="147">
        <v>-19.683</v>
      </c>
      <c r="G60" s="147"/>
      <c r="H60" s="147">
        <v>-1.5079999999999991</v>
      </c>
      <c r="I60" s="143"/>
      <c r="J60" s="148">
        <v>12.741960067062941</v>
      </c>
      <c r="K60" s="37"/>
      <c r="L60" s="37"/>
    </row>
    <row r="61" spans="1:12">
      <c r="A61" s="37"/>
      <c r="B61" s="143" t="s">
        <v>14</v>
      </c>
      <c r="C61" s="143"/>
      <c r="D61" s="147">
        <v>-42.101999999999997</v>
      </c>
      <c r="E61" s="143"/>
      <c r="F61" s="147">
        <v>-45.8</v>
      </c>
      <c r="G61" s="147"/>
      <c r="H61" s="147">
        <v>3.6980000000000004</v>
      </c>
      <c r="I61" s="143"/>
      <c r="J61" s="148">
        <v>8.0742358078602638</v>
      </c>
      <c r="K61" s="37"/>
      <c r="L61" s="37"/>
    </row>
    <row r="62" spans="1:12">
      <c r="A62" s="37"/>
      <c r="B62" s="143" t="s">
        <v>55</v>
      </c>
      <c r="C62" s="143"/>
      <c r="D62" s="147">
        <v>-44.023000000000003</v>
      </c>
      <c r="E62" s="143"/>
      <c r="F62" s="147">
        <v>-45.395000000000003</v>
      </c>
      <c r="G62" s="147"/>
      <c r="H62" s="147">
        <v>1.3719999999999999</v>
      </c>
      <c r="I62" s="143"/>
      <c r="J62" s="148">
        <v>3.022359290670773</v>
      </c>
      <c r="K62" s="37"/>
      <c r="L62" s="37"/>
    </row>
    <row r="63" spans="1:12">
      <c r="A63" s="37"/>
      <c r="B63" s="158" t="s">
        <v>213</v>
      </c>
      <c r="C63" s="159"/>
      <c r="D63" s="132">
        <v>-136.57499999999999</v>
      </c>
      <c r="E63" s="149"/>
      <c r="F63" s="132">
        <v>-139.85499999999999</v>
      </c>
      <c r="G63" s="132"/>
      <c r="H63" s="132">
        <v>4.2800000000000011</v>
      </c>
      <c r="I63" s="149"/>
      <c r="J63" s="150">
        <v>2.3452861892674592</v>
      </c>
      <c r="K63" s="37"/>
      <c r="L63" s="37"/>
    </row>
    <row r="64" spans="1:12">
      <c r="A64" s="37"/>
      <c r="B64" s="146" t="s">
        <v>158</v>
      </c>
      <c r="C64" s="143"/>
      <c r="D64" s="147"/>
      <c r="E64" s="143"/>
      <c r="F64" s="147"/>
      <c r="G64" s="147"/>
      <c r="H64" s="147"/>
      <c r="I64" s="143"/>
      <c r="J64" s="148"/>
      <c r="K64" s="37"/>
      <c r="L64" s="37"/>
    </row>
    <row r="65" spans="1:12">
      <c r="A65" s="37"/>
      <c r="B65" s="143" t="s">
        <v>10</v>
      </c>
      <c r="C65" s="143"/>
      <c r="D65" s="147">
        <v>-147.303</v>
      </c>
      <c r="E65" s="143"/>
      <c r="F65" s="147">
        <v>-110.973</v>
      </c>
      <c r="G65" s="147"/>
      <c r="H65" s="147">
        <v>-36.33</v>
      </c>
      <c r="I65" s="143"/>
      <c r="J65" s="148">
        <v>-32.737692952339749</v>
      </c>
      <c r="K65" s="37"/>
      <c r="L65" s="37"/>
    </row>
    <row r="66" spans="1:12">
      <c r="A66" s="37"/>
      <c r="B66" s="143" t="s">
        <v>54</v>
      </c>
      <c r="C66" s="143"/>
      <c r="D66" s="147">
        <v>-638.654</v>
      </c>
      <c r="E66" s="143"/>
      <c r="F66" s="147">
        <v>-545.00599999999997</v>
      </c>
      <c r="G66" s="147"/>
      <c r="H66" s="147">
        <v>-93.648000000000025</v>
      </c>
      <c r="I66" s="143"/>
      <c r="J66" s="148">
        <v>-17.182930096182435</v>
      </c>
      <c r="K66" s="37"/>
      <c r="L66" s="37"/>
    </row>
    <row r="67" spans="1:12">
      <c r="A67" s="37"/>
      <c r="B67" s="143" t="s">
        <v>14</v>
      </c>
      <c r="C67" s="143"/>
      <c r="D67" s="147">
        <v>-104.774</v>
      </c>
      <c r="E67" s="143"/>
      <c r="F67" s="147">
        <v>-116.19</v>
      </c>
      <c r="G67" s="147"/>
      <c r="H67" s="147">
        <v>11.415999999999997</v>
      </c>
      <c r="I67" s="143"/>
      <c r="J67" s="148">
        <v>9.8252861692056044</v>
      </c>
      <c r="K67" s="37"/>
      <c r="L67" s="37"/>
    </row>
    <row r="68" spans="1:12">
      <c r="A68" s="37"/>
      <c r="B68" s="143" t="s">
        <v>55</v>
      </c>
      <c r="C68" s="143"/>
      <c r="D68" s="147">
        <v>-46.942999999999998</v>
      </c>
      <c r="E68" s="143"/>
      <c r="F68" s="147">
        <v>-44.081000000000003</v>
      </c>
      <c r="G68" s="147"/>
      <c r="H68" s="147">
        <v>-2.8619999999999948</v>
      </c>
      <c r="I68" s="143"/>
      <c r="J68" s="148">
        <v>-6.4925931807354509</v>
      </c>
      <c r="K68" s="37"/>
      <c r="L68" s="37"/>
    </row>
    <row r="69" spans="1:12">
      <c r="A69" s="37"/>
      <c r="B69" s="158" t="s">
        <v>215</v>
      </c>
      <c r="C69" s="159"/>
      <c r="D69" s="132">
        <v>-937.67399999999998</v>
      </c>
      <c r="E69" s="149"/>
      <c r="F69" s="132">
        <v>-816.24999999999989</v>
      </c>
      <c r="G69" s="132"/>
      <c r="H69" s="132">
        <v>-122.42400000000001</v>
      </c>
      <c r="I69" s="149"/>
      <c r="J69" s="150">
        <v>-14.875834609494643</v>
      </c>
      <c r="K69" s="37"/>
      <c r="L69" s="37"/>
    </row>
    <row r="70" spans="1:12">
      <c r="A70" s="37"/>
      <c r="B70" s="143" t="s">
        <v>160</v>
      </c>
      <c r="C70" s="143"/>
      <c r="D70" s="147">
        <v>-76.533000000000001</v>
      </c>
      <c r="E70" s="143"/>
      <c r="F70" s="147">
        <v>-64.807000000000002</v>
      </c>
      <c r="G70" s="147"/>
      <c r="H70" s="147">
        <v>-11.725999999999999</v>
      </c>
      <c r="I70" s="143"/>
      <c r="J70" s="148">
        <v>-18.09372444334716</v>
      </c>
      <c r="K70" s="37"/>
      <c r="L70" s="37"/>
    </row>
    <row r="71" spans="1:12">
      <c r="A71" s="37"/>
      <c r="B71" s="151" t="s">
        <v>214</v>
      </c>
      <c r="C71" s="151"/>
      <c r="D71" s="154">
        <v>-1150.7819999999999</v>
      </c>
      <c r="E71" s="151"/>
      <c r="F71" s="154">
        <v>-1020.9119999999999</v>
      </c>
      <c r="G71" s="154"/>
      <c r="H71" s="154">
        <v>-129.87</v>
      </c>
      <c r="I71" s="151"/>
      <c r="J71" s="155">
        <v>-12.730978889463531</v>
      </c>
      <c r="K71" s="37"/>
      <c r="L71" s="37"/>
    </row>
    <row r="72" spans="1:12">
      <c r="A72" s="37"/>
      <c r="B72" s="143"/>
      <c r="C72" s="143"/>
      <c r="D72" s="143"/>
      <c r="E72" s="143"/>
      <c r="F72" s="143"/>
      <c r="G72" s="143"/>
      <c r="H72" s="143"/>
      <c r="I72" s="143"/>
      <c r="J72" s="143"/>
      <c r="K72" s="37"/>
      <c r="L72" s="37"/>
    </row>
    <row r="73" spans="1:12">
      <c r="A73" s="37"/>
      <c r="B73" s="151" t="s">
        <v>33</v>
      </c>
      <c r="C73" s="151"/>
      <c r="D73" s="154"/>
      <c r="E73" s="151"/>
      <c r="F73" s="154"/>
      <c r="G73" s="154"/>
      <c r="H73" s="154"/>
      <c r="I73" s="151"/>
      <c r="J73" s="155"/>
      <c r="K73" s="37"/>
      <c r="L73" s="37"/>
    </row>
    <row r="74" spans="1:12">
      <c r="A74" s="37"/>
      <c r="B74" s="146" t="s">
        <v>163</v>
      </c>
      <c r="C74" s="143"/>
      <c r="D74" s="143"/>
      <c r="E74" s="143"/>
      <c r="F74" s="143"/>
      <c r="G74" s="143"/>
      <c r="H74" s="143"/>
      <c r="I74" s="143"/>
      <c r="J74" s="143"/>
      <c r="K74" s="37"/>
      <c r="L74" s="37"/>
    </row>
    <row r="75" spans="1:12">
      <c r="A75" s="37"/>
      <c r="B75" s="143" t="s">
        <v>10</v>
      </c>
      <c r="C75" s="143"/>
      <c r="D75" s="147">
        <v>245.09399999999994</v>
      </c>
      <c r="E75" s="143"/>
      <c r="F75" s="147">
        <v>217.905</v>
      </c>
      <c r="G75" s="147"/>
      <c r="H75" s="147">
        <v>27.188999999999936</v>
      </c>
      <c r="I75" s="143"/>
      <c r="J75" s="148">
        <v>12.477455772010714</v>
      </c>
      <c r="K75" s="37"/>
      <c r="L75" s="37"/>
    </row>
    <row r="76" spans="1:12">
      <c r="A76" s="37"/>
      <c r="B76" s="143" t="s">
        <v>54</v>
      </c>
      <c r="C76" s="143"/>
      <c r="D76" s="147">
        <v>320.923</v>
      </c>
      <c r="E76" s="143"/>
      <c r="F76" s="147">
        <v>242.6810000000001</v>
      </c>
      <c r="G76" s="147"/>
      <c r="H76" s="147">
        <v>78.241999999999905</v>
      </c>
      <c r="I76" s="143"/>
      <c r="J76" s="148">
        <v>32.240678091815944</v>
      </c>
      <c r="K76" s="37"/>
      <c r="L76" s="37"/>
    </row>
    <row r="77" spans="1:12">
      <c r="A77" s="37"/>
      <c r="B77" s="143" t="s">
        <v>14</v>
      </c>
      <c r="C77" s="143"/>
      <c r="D77" s="147">
        <v>710.32</v>
      </c>
      <c r="E77" s="143"/>
      <c r="F77" s="147">
        <v>707.149</v>
      </c>
      <c r="G77" s="147"/>
      <c r="H77" s="147">
        <v>3.1710000000000491</v>
      </c>
      <c r="I77" s="143"/>
      <c r="J77" s="148">
        <v>0.44842034705556699</v>
      </c>
      <c r="K77" s="37"/>
      <c r="L77" s="37"/>
    </row>
    <row r="78" spans="1:12">
      <c r="A78" s="37"/>
      <c r="B78" s="143" t="s">
        <v>55</v>
      </c>
      <c r="C78" s="143"/>
      <c r="D78" s="147">
        <v>321.53899999999999</v>
      </c>
      <c r="E78" s="143"/>
      <c r="F78" s="147">
        <v>334.69699999999995</v>
      </c>
      <c r="G78" s="147"/>
      <c r="H78" s="147">
        <v>-13.157999999999959</v>
      </c>
      <c r="I78" s="143"/>
      <c r="J78" s="148">
        <v>-3.9313169822257077</v>
      </c>
      <c r="K78" s="37"/>
      <c r="L78" s="37"/>
    </row>
    <row r="79" spans="1:12">
      <c r="A79" s="37"/>
      <c r="B79" s="158" t="s">
        <v>165</v>
      </c>
      <c r="C79" s="160"/>
      <c r="D79" s="132">
        <v>1597.876</v>
      </c>
      <c r="E79" s="149"/>
      <c r="F79" s="132">
        <v>1503.432</v>
      </c>
      <c r="G79" s="132"/>
      <c r="H79" s="132">
        <v>95.443999999999932</v>
      </c>
      <c r="I79" s="149"/>
      <c r="J79" s="150">
        <v>6.3818936938950239</v>
      </c>
      <c r="K79" s="37"/>
      <c r="L79" s="37"/>
    </row>
    <row r="80" spans="1:12">
      <c r="A80" s="37"/>
      <c r="B80" s="146" t="s">
        <v>158</v>
      </c>
      <c r="C80" s="143"/>
      <c r="D80" s="147"/>
      <c r="E80" s="143"/>
      <c r="F80" s="147"/>
      <c r="G80" s="147"/>
      <c r="H80" s="147"/>
      <c r="I80" s="143"/>
      <c r="J80" s="148"/>
      <c r="K80" s="37"/>
      <c r="L80" s="37"/>
    </row>
    <row r="81" spans="1:12">
      <c r="A81" s="37"/>
      <c r="B81" s="143" t="s">
        <v>10</v>
      </c>
      <c r="C81" s="143"/>
      <c r="D81" s="147">
        <v>307.06599999999992</v>
      </c>
      <c r="E81" s="143"/>
      <c r="F81" s="147">
        <v>179.20200000000006</v>
      </c>
      <c r="G81" s="147"/>
      <c r="H81" s="147">
        <v>127.86399999999986</v>
      </c>
      <c r="I81" s="143"/>
      <c r="J81" s="148">
        <v>71.351882233457118</v>
      </c>
      <c r="K81" s="37"/>
      <c r="L81" s="37"/>
    </row>
    <row r="82" spans="1:12">
      <c r="A82" s="37"/>
      <c r="B82" s="143" t="s">
        <v>54</v>
      </c>
      <c r="C82" s="143"/>
      <c r="D82" s="147">
        <v>1382.5709999999999</v>
      </c>
      <c r="E82" s="143"/>
      <c r="F82" s="147">
        <v>1006.1990000000006</v>
      </c>
      <c r="G82" s="147"/>
      <c r="H82" s="147">
        <v>377.37199999999928</v>
      </c>
      <c r="I82" s="143"/>
      <c r="J82" s="148">
        <v>37.405324394080999</v>
      </c>
      <c r="K82" s="37"/>
      <c r="L82" s="37"/>
    </row>
    <row r="83" spans="1:12">
      <c r="A83" s="37"/>
      <c r="B83" s="143" t="s">
        <v>14</v>
      </c>
      <c r="C83" s="143"/>
      <c r="D83" s="147">
        <v>556.51200000000006</v>
      </c>
      <c r="E83" s="143"/>
      <c r="F83" s="147">
        <v>522.96899999999982</v>
      </c>
      <c r="G83" s="147"/>
      <c r="H83" s="147">
        <v>33.543000000000234</v>
      </c>
      <c r="I83" s="143"/>
      <c r="J83" s="148">
        <v>6.4139557029193384</v>
      </c>
      <c r="K83" s="37"/>
      <c r="L83" s="37"/>
    </row>
    <row r="84" spans="1:12">
      <c r="A84" s="37"/>
      <c r="B84" s="143" t="s">
        <v>55</v>
      </c>
      <c r="C84" s="143"/>
      <c r="D84" s="147">
        <v>257.47200000000004</v>
      </c>
      <c r="E84" s="143"/>
      <c r="F84" s="147">
        <v>232.137</v>
      </c>
      <c r="G84" s="147"/>
      <c r="H84" s="396">
        <v>25.335000000000036</v>
      </c>
      <c r="I84" s="143"/>
      <c r="J84" s="395">
        <v>10.913813825456531</v>
      </c>
      <c r="K84" s="37"/>
      <c r="L84" s="37"/>
    </row>
    <row r="85" spans="1:12">
      <c r="A85" s="37"/>
      <c r="B85" s="158" t="s">
        <v>166</v>
      </c>
      <c r="C85" s="160"/>
      <c r="D85" s="132">
        <v>2503.6210000000001</v>
      </c>
      <c r="E85" s="149"/>
      <c r="F85" s="132">
        <v>1939.5070000000005</v>
      </c>
      <c r="G85" s="132"/>
      <c r="H85" s="132">
        <v>564.11399999999935</v>
      </c>
      <c r="I85" s="149"/>
      <c r="J85" s="150">
        <v>28.985432535175146</v>
      </c>
      <c r="K85" s="37"/>
      <c r="L85" s="37"/>
    </row>
    <row r="86" spans="1:12">
      <c r="A86" s="37"/>
      <c r="B86" s="143" t="s">
        <v>160</v>
      </c>
      <c r="C86" s="143"/>
      <c r="D86" s="147">
        <v>-108.07699999999997</v>
      </c>
      <c r="E86" s="143"/>
      <c r="F86" s="147">
        <v>-84.978999999999971</v>
      </c>
      <c r="G86" s="147"/>
      <c r="H86" s="147">
        <v>-23.097999999999999</v>
      </c>
      <c r="I86" s="143"/>
      <c r="J86" s="148">
        <v>-27.180832911660534</v>
      </c>
      <c r="K86" s="37"/>
      <c r="L86" s="37"/>
    </row>
    <row r="87" spans="1:12">
      <c r="A87" s="37"/>
      <c r="B87" s="151" t="s">
        <v>167</v>
      </c>
      <c r="C87" s="151"/>
      <c r="D87" s="154">
        <v>3994.4200000000005</v>
      </c>
      <c r="E87" s="151"/>
      <c r="F87" s="154">
        <v>3357.9600000000005</v>
      </c>
      <c r="G87" s="154"/>
      <c r="H87" s="154">
        <v>636.45999999999935</v>
      </c>
      <c r="I87" s="151"/>
      <c r="J87" s="155">
        <v>18.963769550560453</v>
      </c>
      <c r="K87" s="37"/>
      <c r="L87" s="37"/>
    </row>
    <row r="88" spans="1:12">
      <c r="A88" s="37"/>
      <c r="B88" s="37"/>
      <c r="C88" s="37"/>
      <c r="D88" s="37"/>
      <c r="E88" s="37"/>
      <c r="F88" s="37"/>
      <c r="G88" s="37"/>
      <c r="H88" s="37"/>
      <c r="I88" s="37"/>
      <c r="J88" s="37"/>
      <c r="K88" s="37"/>
      <c r="L88" s="37"/>
    </row>
    <row r="89" spans="1:12">
      <c r="A89" s="37"/>
      <c r="B89" s="37"/>
      <c r="C89" s="37"/>
      <c r="D89" s="37"/>
      <c r="E89" s="37"/>
      <c r="F89" s="37"/>
      <c r="G89" s="37"/>
      <c r="H89" s="37"/>
      <c r="I89" s="37"/>
      <c r="J89" s="37"/>
      <c r="K89" s="37"/>
      <c r="L89" s="37"/>
    </row>
    <row r="90" spans="1:12">
      <c r="A90" s="37"/>
      <c r="B90" s="37"/>
      <c r="C90" s="37"/>
      <c r="D90" s="37"/>
      <c r="E90" s="37"/>
      <c r="F90" s="37"/>
      <c r="G90" s="37"/>
      <c r="H90" s="37"/>
      <c r="I90" s="37"/>
      <c r="J90" s="37"/>
      <c r="K90" s="37"/>
      <c r="L90" s="37"/>
    </row>
    <row r="91" spans="1:12">
      <c r="A91" s="37"/>
      <c r="B91" s="37"/>
      <c r="C91" s="37"/>
      <c r="D91" s="37"/>
      <c r="E91" s="37"/>
      <c r="F91" s="37"/>
      <c r="G91" s="37"/>
      <c r="H91" s="37"/>
      <c r="I91" s="37"/>
      <c r="J91" s="37"/>
      <c r="K91" s="37"/>
      <c r="L91" s="37"/>
    </row>
    <row r="92" spans="1:12">
      <c r="A92" s="37"/>
      <c r="B92" s="37"/>
      <c r="C92" s="37"/>
      <c r="D92" s="37"/>
      <c r="E92" s="37"/>
      <c r="F92" s="37"/>
      <c r="G92" s="37"/>
      <c r="H92" s="37"/>
      <c r="I92" s="37"/>
      <c r="J92" s="37"/>
      <c r="K92" s="37"/>
      <c r="L92" s="37"/>
    </row>
    <row r="93" spans="1:12">
      <c r="A93" s="37"/>
      <c r="B93" s="37"/>
      <c r="C93" s="37"/>
      <c r="D93" s="37"/>
      <c r="E93" s="37"/>
      <c r="F93" s="37"/>
      <c r="G93" s="37"/>
      <c r="H93" s="37"/>
      <c r="I93" s="37"/>
      <c r="J93" s="37"/>
      <c r="K93" s="37"/>
      <c r="L93" s="37"/>
    </row>
    <row r="94" spans="1:12">
      <c r="A94" s="37"/>
      <c r="B94" s="37"/>
      <c r="C94" s="37"/>
      <c r="D94" s="37"/>
      <c r="E94" s="37"/>
      <c r="F94" s="37"/>
      <c r="G94" s="37"/>
      <c r="H94" s="37"/>
      <c r="I94" s="37"/>
      <c r="J94" s="37"/>
      <c r="K94" s="37"/>
      <c r="L94" s="37"/>
    </row>
    <row r="95" spans="1:12">
      <c r="A95" s="37"/>
      <c r="B95" s="37"/>
      <c r="C95" s="37"/>
      <c r="D95" s="37"/>
      <c r="E95" s="37"/>
      <c r="F95" s="37"/>
      <c r="G95" s="37"/>
      <c r="H95" s="37"/>
      <c r="I95" s="37"/>
      <c r="J95" s="37"/>
      <c r="K95" s="37"/>
      <c r="L95" s="37"/>
    </row>
    <row r="96" spans="1:12">
      <c r="A96" s="37"/>
      <c r="B96" s="37"/>
      <c r="C96" s="37"/>
      <c r="D96" s="37"/>
      <c r="E96" s="37"/>
      <c r="F96" s="37"/>
      <c r="G96" s="37"/>
      <c r="H96" s="37"/>
      <c r="I96" s="37"/>
      <c r="J96" s="37"/>
      <c r="K96" s="37"/>
      <c r="L96" s="37"/>
    </row>
    <row r="97" spans="1:12">
      <c r="A97" s="37"/>
      <c r="B97" s="37"/>
      <c r="C97" s="37"/>
      <c r="D97" s="37"/>
      <c r="E97" s="37"/>
      <c r="F97" s="37"/>
      <c r="G97" s="37"/>
      <c r="H97" s="37"/>
      <c r="I97" s="37"/>
      <c r="J97" s="37"/>
      <c r="K97" s="37"/>
      <c r="L97" s="37"/>
    </row>
    <row r="98" spans="1:12">
      <c r="A98" s="37"/>
      <c r="B98" s="37"/>
      <c r="C98" s="37"/>
      <c r="D98" s="37"/>
      <c r="E98" s="37"/>
      <c r="F98" s="37"/>
      <c r="G98" s="37"/>
      <c r="H98" s="37"/>
      <c r="I98" s="37"/>
      <c r="J98" s="37"/>
      <c r="K98" s="37"/>
      <c r="L98" s="37"/>
    </row>
    <row r="99" spans="1:12">
      <c r="A99" s="37"/>
      <c r="B99" s="37"/>
      <c r="C99" s="37"/>
      <c r="D99" s="37"/>
      <c r="E99" s="37"/>
      <c r="F99" s="37"/>
      <c r="G99" s="37"/>
      <c r="H99" s="37"/>
      <c r="I99" s="37"/>
      <c r="J99" s="37"/>
      <c r="K99" s="37"/>
      <c r="L99" s="37"/>
    </row>
    <row r="100" spans="1:12">
      <c r="A100" s="37"/>
      <c r="B100" s="37"/>
      <c r="C100" s="37"/>
      <c r="D100" s="37"/>
      <c r="E100" s="37"/>
      <c r="F100" s="37"/>
      <c r="G100" s="37"/>
      <c r="H100" s="37"/>
      <c r="I100" s="37"/>
      <c r="J100" s="37"/>
      <c r="K100" s="37"/>
      <c r="L100" s="37"/>
    </row>
    <row r="101" spans="1:12">
      <c r="A101" s="37"/>
      <c r="B101" s="37"/>
      <c r="C101" s="37"/>
      <c r="D101" s="37"/>
      <c r="E101" s="37"/>
      <c r="F101" s="37"/>
      <c r="G101" s="37"/>
      <c r="H101" s="37"/>
      <c r="I101" s="37"/>
      <c r="J101" s="37"/>
      <c r="K101" s="37"/>
      <c r="L101" s="37"/>
    </row>
    <row r="102" spans="1:12">
      <c r="A102" s="37"/>
      <c r="B102" s="37"/>
      <c r="C102" s="37"/>
      <c r="D102" s="37"/>
      <c r="E102" s="37"/>
      <c r="F102" s="37"/>
      <c r="G102" s="37"/>
      <c r="H102" s="37"/>
      <c r="I102" s="37"/>
      <c r="J102" s="37"/>
      <c r="K102" s="37"/>
      <c r="L102" s="37"/>
    </row>
    <row r="103" spans="1:12">
      <c r="A103" s="37"/>
      <c r="B103" s="37"/>
      <c r="C103" s="37"/>
      <c r="D103" s="37"/>
      <c r="E103" s="37"/>
      <c r="F103" s="37"/>
      <c r="G103" s="37"/>
      <c r="H103" s="37"/>
      <c r="I103" s="37"/>
      <c r="J103" s="37"/>
      <c r="K103" s="37"/>
      <c r="L103" s="37"/>
    </row>
    <row r="104" spans="1:12">
      <c r="A104" s="37"/>
      <c r="B104" s="37"/>
      <c r="C104" s="37"/>
      <c r="D104" s="37"/>
      <c r="E104" s="37"/>
      <c r="F104" s="37"/>
      <c r="G104" s="37"/>
      <c r="H104" s="37"/>
      <c r="I104" s="37"/>
      <c r="J104" s="37"/>
      <c r="K104" s="37"/>
      <c r="L104" s="37"/>
    </row>
    <row r="105" spans="1:12">
      <c r="A105" s="37"/>
      <c r="B105" s="37"/>
      <c r="C105" s="37"/>
      <c r="D105" s="37"/>
      <c r="E105" s="37"/>
      <c r="F105" s="37"/>
      <c r="G105" s="37"/>
      <c r="H105" s="37"/>
      <c r="I105" s="37"/>
      <c r="J105" s="37"/>
      <c r="K105" s="37"/>
      <c r="L105" s="37"/>
    </row>
    <row r="106" spans="1:12">
      <c r="A106" s="37"/>
      <c r="B106" s="37"/>
      <c r="C106" s="37"/>
      <c r="D106" s="37"/>
      <c r="E106" s="37"/>
      <c r="F106" s="37"/>
      <c r="G106" s="37"/>
      <c r="H106" s="37"/>
      <c r="I106" s="37"/>
      <c r="J106" s="37"/>
      <c r="K106" s="37"/>
      <c r="L106" s="37"/>
    </row>
    <row r="107" spans="1:12">
      <c r="A107" s="37"/>
      <c r="B107" s="37"/>
      <c r="C107" s="37"/>
      <c r="D107" s="37"/>
      <c r="E107" s="37"/>
      <c r="F107" s="37"/>
      <c r="G107" s="37"/>
      <c r="H107" s="37"/>
      <c r="I107" s="37"/>
      <c r="J107" s="37"/>
      <c r="K107" s="37"/>
      <c r="L107" s="37"/>
    </row>
  </sheetData>
  <mergeCells count="7">
    <mergeCell ref="D57:H57"/>
    <mergeCell ref="B3:J3"/>
    <mergeCell ref="B4:J4"/>
    <mergeCell ref="B5:J5"/>
    <mergeCell ref="D6:J6"/>
    <mergeCell ref="D8:H8"/>
    <mergeCell ref="D55:J55"/>
  </mergeCells>
  <pageMargins left="0.7" right="0.7" top="0.75" bottom="0.75" header="0.3" footer="0.3"/>
  <pageSetup paperSize="9" orientation="portrait"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28"/>
  <sheetViews>
    <sheetView showGridLines="0" workbookViewId="0"/>
  </sheetViews>
  <sheetFormatPr baseColWidth="10" defaultRowHeight="12.75"/>
  <cols>
    <col min="1" max="1" width="6.140625" style="272" customWidth="1"/>
    <col min="2" max="2" width="46.5703125" style="294" bestFit="1" customWidth="1"/>
    <col min="3" max="3" width="1.5703125" style="294" customWidth="1"/>
    <col min="4" max="4" width="9.140625" style="294" customWidth="1"/>
    <col min="5" max="5" width="14.42578125" style="294" customWidth="1"/>
    <col min="6" max="6" width="13.42578125" style="294" customWidth="1"/>
    <col min="7" max="7" width="1.5703125" style="294" customWidth="1"/>
    <col min="8" max="8" width="9.140625" style="294" customWidth="1"/>
    <col min="9" max="9" width="14.42578125" style="294" customWidth="1"/>
    <col min="10" max="10" width="13.7109375" style="294" customWidth="1"/>
    <col min="11" max="16384" width="11.42578125" style="272"/>
  </cols>
  <sheetData>
    <row r="3" spans="2:10">
      <c r="B3" s="302"/>
      <c r="C3" s="302"/>
      <c r="D3" s="521" t="s">
        <v>438</v>
      </c>
      <c r="E3" s="521"/>
      <c r="F3" s="521"/>
      <c r="G3" s="302"/>
      <c r="H3" s="521" t="s">
        <v>439</v>
      </c>
      <c r="I3" s="521"/>
      <c r="J3" s="521"/>
    </row>
    <row r="4" spans="2:10" ht="51">
      <c r="B4" s="473" t="s">
        <v>178</v>
      </c>
      <c r="C4" s="302"/>
      <c r="D4" s="474" t="s">
        <v>33</v>
      </c>
      <c r="E4" s="475" t="s">
        <v>177</v>
      </c>
      <c r="F4" s="475" t="s">
        <v>174</v>
      </c>
      <c r="G4" s="302"/>
      <c r="H4" s="476" t="s">
        <v>33</v>
      </c>
      <c r="I4" s="475" t="s">
        <v>177</v>
      </c>
      <c r="J4" s="477" t="s">
        <v>175</v>
      </c>
    </row>
    <row r="5" spans="2:10">
      <c r="B5" s="302"/>
      <c r="C5" s="302"/>
      <c r="D5" s="522" t="s">
        <v>203</v>
      </c>
      <c r="E5" s="522"/>
      <c r="F5" s="522"/>
      <c r="G5" s="522"/>
      <c r="H5" s="522"/>
      <c r="I5" s="522"/>
      <c r="J5" s="522"/>
    </row>
    <row r="7" spans="2:10">
      <c r="B7" s="307" t="s">
        <v>179</v>
      </c>
    </row>
    <row r="8" spans="2:10">
      <c r="B8" s="294" t="s">
        <v>10</v>
      </c>
      <c r="D8" s="485">
        <v>245.09399999999994</v>
      </c>
      <c r="E8" s="485">
        <v>-90</v>
      </c>
      <c r="F8" s="485">
        <v>155.09399999999994</v>
      </c>
      <c r="G8" s="485">
        <v>0</v>
      </c>
      <c r="H8" s="485">
        <v>217.905</v>
      </c>
      <c r="I8" s="485">
        <v>-62</v>
      </c>
      <c r="J8" s="485">
        <v>155.905</v>
      </c>
    </row>
    <row r="9" spans="2:10">
      <c r="B9" s="294" t="s">
        <v>54</v>
      </c>
      <c r="D9" s="485">
        <v>320.923</v>
      </c>
      <c r="E9" s="485">
        <v>-33</v>
      </c>
      <c r="F9" s="485">
        <v>287.923</v>
      </c>
      <c r="G9" s="485">
        <v>0</v>
      </c>
      <c r="H9" s="485">
        <v>242.6810000000001</v>
      </c>
      <c r="I9" s="485">
        <v>-33</v>
      </c>
      <c r="J9" s="485">
        <v>209.6810000000001</v>
      </c>
    </row>
    <row r="10" spans="2:10">
      <c r="B10" s="294" t="s">
        <v>14</v>
      </c>
      <c r="D10" s="485">
        <v>710.32</v>
      </c>
      <c r="E10" s="485">
        <v>-73</v>
      </c>
      <c r="F10" s="485">
        <v>637.32000000000005</v>
      </c>
      <c r="G10" s="485"/>
      <c r="H10" s="485">
        <v>707.149</v>
      </c>
      <c r="I10" s="485">
        <v>-74</v>
      </c>
      <c r="J10" s="485">
        <v>633.149</v>
      </c>
    </row>
    <row r="11" spans="2:10">
      <c r="B11" s="294" t="s">
        <v>55</v>
      </c>
      <c r="D11" s="485">
        <v>321.53899999999999</v>
      </c>
      <c r="E11" s="485">
        <v>-67</v>
      </c>
      <c r="F11" s="485">
        <v>254.53899999999999</v>
      </c>
      <c r="G11" s="485"/>
      <c r="H11" s="485">
        <v>334.69699999999995</v>
      </c>
      <c r="I11" s="485">
        <v>-65</v>
      </c>
      <c r="J11" s="485">
        <v>269.69699999999995</v>
      </c>
    </row>
    <row r="12" spans="2:10">
      <c r="B12" s="478" t="s">
        <v>180</v>
      </c>
      <c r="C12" s="478"/>
      <c r="D12" s="132">
        <v>1597.876</v>
      </c>
      <c r="E12" s="132">
        <v>-263</v>
      </c>
      <c r="F12" s="132">
        <v>1334.876</v>
      </c>
      <c r="G12" s="132"/>
      <c r="H12" s="132">
        <v>1503.432</v>
      </c>
      <c r="I12" s="132">
        <v>-234</v>
      </c>
      <c r="J12" s="132">
        <v>1268.432</v>
      </c>
    </row>
    <row r="13" spans="2:10">
      <c r="D13" s="143"/>
      <c r="E13" s="143"/>
      <c r="F13" s="143"/>
      <c r="G13" s="143"/>
      <c r="H13" s="143"/>
      <c r="I13" s="143"/>
      <c r="J13" s="143"/>
    </row>
    <row r="14" spans="2:10">
      <c r="B14" s="307" t="s">
        <v>53</v>
      </c>
      <c r="D14" s="143"/>
      <c r="E14" s="143"/>
      <c r="F14" s="143"/>
      <c r="G14" s="143"/>
      <c r="H14" s="143"/>
      <c r="I14" s="143"/>
      <c r="J14" s="143"/>
    </row>
    <row r="15" spans="2:10">
      <c r="B15" s="294" t="s">
        <v>10</v>
      </c>
      <c r="D15" s="485">
        <v>307.06599999999992</v>
      </c>
      <c r="E15" s="485">
        <v>-96</v>
      </c>
      <c r="F15" s="485">
        <v>211.06599999999992</v>
      </c>
      <c r="G15" s="485"/>
      <c r="H15" s="485">
        <v>179.20200000000006</v>
      </c>
      <c r="I15" s="485">
        <v>-101</v>
      </c>
      <c r="J15" s="485">
        <v>78.202000000000055</v>
      </c>
    </row>
    <row r="16" spans="2:10">
      <c r="B16" s="294" t="s">
        <v>54</v>
      </c>
      <c r="D16" s="485">
        <v>1382.5709999999999</v>
      </c>
      <c r="E16" s="485">
        <v>-677</v>
      </c>
      <c r="F16" s="485">
        <v>705.57099999999991</v>
      </c>
      <c r="G16" s="485"/>
      <c r="H16" s="485">
        <v>1006.1990000000006</v>
      </c>
      <c r="I16" s="485">
        <v>-398</v>
      </c>
      <c r="J16" s="485">
        <v>608.19900000000064</v>
      </c>
    </row>
    <row r="17" spans="2:10">
      <c r="B17" s="294" t="s">
        <v>14</v>
      </c>
      <c r="D17" s="485">
        <v>556.51200000000006</v>
      </c>
      <c r="E17" s="485">
        <v>-125</v>
      </c>
      <c r="F17" s="485">
        <v>431.51200000000006</v>
      </c>
      <c r="G17" s="485"/>
      <c r="H17" s="485">
        <v>522.96899999999982</v>
      </c>
      <c r="I17" s="485">
        <v>-134</v>
      </c>
      <c r="J17" s="485">
        <v>388.96899999999982</v>
      </c>
    </row>
    <row r="18" spans="2:10">
      <c r="B18" s="294" t="s">
        <v>55</v>
      </c>
      <c r="D18" s="485">
        <v>257.47200000000004</v>
      </c>
      <c r="E18" s="485">
        <v>-61</v>
      </c>
      <c r="F18" s="485">
        <v>196.47200000000004</v>
      </c>
      <c r="G18" s="485"/>
      <c r="H18" s="485">
        <v>232.137</v>
      </c>
      <c r="I18" s="485">
        <v>-56</v>
      </c>
      <c r="J18" s="485">
        <v>176.137</v>
      </c>
    </row>
    <row r="19" spans="2:10">
      <c r="B19" s="478" t="s">
        <v>181</v>
      </c>
      <c r="C19" s="478"/>
      <c r="D19" s="479">
        <v>2503.6210000000001</v>
      </c>
      <c r="E19" s="479">
        <v>-959</v>
      </c>
      <c r="F19" s="479">
        <v>1544.6209999999999</v>
      </c>
      <c r="G19" s="479"/>
      <c r="H19" s="479">
        <v>1939.5070000000005</v>
      </c>
      <c r="I19" s="479">
        <v>-689</v>
      </c>
      <c r="J19" s="479">
        <v>1251.5070000000005</v>
      </c>
    </row>
    <row r="20" spans="2:10">
      <c r="B20" s="294" t="s">
        <v>160</v>
      </c>
      <c r="D20" s="484">
        <v>-108.07699999999997</v>
      </c>
      <c r="E20" s="484">
        <v>-3</v>
      </c>
      <c r="F20" s="484">
        <v>-111.07699999999997</v>
      </c>
      <c r="G20" s="484"/>
      <c r="H20" s="484">
        <v>-84.978999999999971</v>
      </c>
      <c r="I20" s="484">
        <v>0</v>
      </c>
      <c r="J20" s="484">
        <v>-84.978999999999971</v>
      </c>
    </row>
    <row r="21" spans="2:10">
      <c r="B21" s="302" t="s">
        <v>176</v>
      </c>
      <c r="C21" s="302"/>
      <c r="D21" s="483">
        <v>3994.4200000000005</v>
      </c>
      <c r="E21" s="483">
        <v>-1225</v>
      </c>
      <c r="F21" s="483">
        <v>2769.42</v>
      </c>
      <c r="G21" s="483"/>
      <c r="H21" s="483">
        <v>3357.9600000000005</v>
      </c>
      <c r="I21" s="483">
        <v>-923</v>
      </c>
      <c r="J21" s="483">
        <v>2434.9600000000005</v>
      </c>
    </row>
    <row r="23" spans="2:10">
      <c r="E23" s="298"/>
    </row>
    <row r="24" spans="2:10">
      <c r="E24" s="298"/>
    </row>
    <row r="25" spans="2:10">
      <c r="E25" s="298"/>
    </row>
    <row r="26" spans="2:10">
      <c r="E26" s="298"/>
    </row>
    <row r="27" spans="2:10">
      <c r="E27" s="298"/>
    </row>
    <row r="28" spans="2:10">
      <c r="E28" s="298"/>
    </row>
  </sheetData>
  <mergeCells count="3">
    <mergeCell ref="D3:F3"/>
    <mergeCell ref="H3:J3"/>
    <mergeCell ref="D5:J5"/>
  </mergeCells>
  <pageMargins left="0.7" right="0.7" top="0.75" bottom="0.75" header="0.3" footer="0.3"/>
  <pageSetup paperSize="9" orientation="portrait" horizontalDpi="4294967295" verticalDpi="4294967295"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5"/>
  <sheetViews>
    <sheetView showGridLines="0" workbookViewId="0"/>
  </sheetViews>
  <sheetFormatPr baseColWidth="10" defaultRowHeight="12.75"/>
  <cols>
    <col min="1" max="1" width="5.5703125" style="114" customWidth="1"/>
    <col min="2" max="2" width="67.7109375" style="310" customWidth="1"/>
    <col min="3" max="3" width="2.28515625" style="310" customWidth="1"/>
    <col min="4" max="4" width="11.28515625" style="310" customWidth="1"/>
    <col min="5" max="5" width="10.28515625" style="310" customWidth="1"/>
    <col min="6" max="6" width="10.140625" style="310" customWidth="1"/>
    <col min="7" max="7" width="10.85546875" style="310" customWidth="1"/>
    <col min="8" max="16384" width="11.42578125" style="114"/>
  </cols>
  <sheetData>
    <row r="2" spans="1:7">
      <c r="A2" s="272"/>
      <c r="B2" s="294"/>
      <c r="C2" s="294"/>
      <c r="D2" s="294"/>
      <c r="E2" s="294"/>
      <c r="F2" s="294"/>
      <c r="G2" s="294"/>
    </row>
    <row r="3" spans="1:7">
      <c r="A3" s="272"/>
      <c r="B3" s="524" t="s">
        <v>182</v>
      </c>
      <c r="C3" s="524"/>
      <c r="D3" s="524"/>
      <c r="E3" s="524"/>
      <c r="F3" s="524"/>
      <c r="G3" s="524"/>
    </row>
    <row r="4" spans="1:7">
      <c r="A4" s="272"/>
      <c r="B4" s="525"/>
      <c r="C4" s="525"/>
      <c r="D4" s="525"/>
      <c r="E4" s="525"/>
      <c r="F4" s="525"/>
      <c r="G4" s="525"/>
    </row>
    <row r="5" spans="1:7" ht="12.75" customHeight="1">
      <c r="A5" s="272"/>
      <c r="B5" s="294"/>
      <c r="C5" s="294"/>
      <c r="D5" s="526" t="s">
        <v>437</v>
      </c>
      <c r="E5" s="526"/>
      <c r="F5" s="526"/>
      <c r="G5" s="526"/>
    </row>
    <row r="6" spans="1:7">
      <c r="A6" s="272"/>
      <c r="B6" s="294"/>
      <c r="C6" s="294"/>
      <c r="D6" s="295">
        <v>2019</v>
      </c>
      <c r="E6" s="295">
        <v>2018</v>
      </c>
      <c r="F6" s="295" t="s">
        <v>51</v>
      </c>
      <c r="G6" s="295" t="s">
        <v>51</v>
      </c>
    </row>
    <row r="7" spans="1:7">
      <c r="A7" s="272"/>
      <c r="B7" s="294"/>
      <c r="C7" s="294"/>
      <c r="D7" s="523" t="s">
        <v>202</v>
      </c>
      <c r="E7" s="523"/>
      <c r="F7" s="523"/>
      <c r="G7" s="296" t="s">
        <v>21</v>
      </c>
    </row>
    <row r="8" spans="1:7">
      <c r="A8" s="272"/>
      <c r="B8" s="297" t="s">
        <v>110</v>
      </c>
      <c r="C8" s="294"/>
      <c r="D8" s="294"/>
      <c r="E8" s="294"/>
      <c r="F8" s="294"/>
      <c r="G8" s="294"/>
    </row>
    <row r="9" spans="1:7">
      <c r="A9" s="272"/>
      <c r="B9" s="294" t="s">
        <v>10</v>
      </c>
      <c r="C9" s="294"/>
      <c r="D9" s="298">
        <v>122</v>
      </c>
      <c r="E9" s="298">
        <v>108</v>
      </c>
      <c r="F9" s="298">
        <v>14</v>
      </c>
      <c r="G9" s="299">
        <v>12.962962962962955</v>
      </c>
    </row>
    <row r="10" spans="1:7">
      <c r="A10" s="272"/>
      <c r="B10" s="294" t="s">
        <v>54</v>
      </c>
      <c r="C10" s="294"/>
      <c r="D10" s="298">
        <v>291</v>
      </c>
      <c r="E10" s="298">
        <v>215</v>
      </c>
      <c r="F10" s="298">
        <v>76</v>
      </c>
      <c r="G10" s="299">
        <v>35.348837209302332</v>
      </c>
    </row>
    <row r="11" spans="1:7">
      <c r="A11" s="272"/>
      <c r="B11" s="294" t="s">
        <v>14</v>
      </c>
      <c r="C11" s="294"/>
      <c r="D11" s="298">
        <v>12</v>
      </c>
      <c r="E11" s="298">
        <v>20</v>
      </c>
      <c r="F11" s="298">
        <v>-8</v>
      </c>
      <c r="G11" s="299">
        <v>-40</v>
      </c>
    </row>
    <row r="12" spans="1:7">
      <c r="A12" s="272"/>
      <c r="B12" s="294" t="s">
        <v>55</v>
      </c>
      <c r="C12" s="294"/>
      <c r="D12" s="298">
        <v>9</v>
      </c>
      <c r="E12" s="298">
        <v>9</v>
      </c>
      <c r="F12" s="298">
        <v>0</v>
      </c>
      <c r="G12" s="299">
        <v>0</v>
      </c>
    </row>
    <row r="13" spans="1:7">
      <c r="A13" s="272"/>
      <c r="B13" s="297" t="s">
        <v>183</v>
      </c>
      <c r="C13" s="294"/>
      <c r="D13" s="298">
        <v>16.018999999999998</v>
      </c>
      <c r="E13" s="298">
        <v>6</v>
      </c>
      <c r="F13" s="298">
        <v>10.018999999999998</v>
      </c>
      <c r="G13" s="299">
        <v>-166.98333333333329</v>
      </c>
    </row>
    <row r="14" spans="1:7">
      <c r="A14" s="272"/>
      <c r="B14" s="300" t="s">
        <v>184</v>
      </c>
      <c r="C14" s="301"/>
      <c r="D14" s="132">
        <v>450.01900000000001</v>
      </c>
      <c r="E14" s="132">
        <v>358</v>
      </c>
      <c r="F14" s="132">
        <v>92.019000000000005</v>
      </c>
      <c r="G14" s="150">
        <v>25.603631284916194</v>
      </c>
    </row>
    <row r="15" spans="1:7">
      <c r="A15" s="272"/>
      <c r="B15" s="297" t="s">
        <v>111</v>
      </c>
      <c r="C15" s="294"/>
      <c r="D15" s="298"/>
      <c r="E15" s="298"/>
      <c r="F15" s="298"/>
      <c r="G15" s="299"/>
    </row>
    <row r="16" spans="1:7">
      <c r="A16" s="272"/>
      <c r="B16" s="294" t="s">
        <v>10</v>
      </c>
      <c r="C16" s="294"/>
      <c r="D16" s="298">
        <v>-189</v>
      </c>
      <c r="E16" s="298">
        <v>-227</v>
      </c>
      <c r="F16" s="298">
        <v>38</v>
      </c>
      <c r="G16" s="299">
        <v>16.740088105726869</v>
      </c>
    </row>
    <row r="17" spans="1:7">
      <c r="A17" s="272"/>
      <c r="B17" s="294" t="s">
        <v>54</v>
      </c>
      <c r="C17" s="294"/>
      <c r="D17" s="298">
        <v>-679</v>
      </c>
      <c r="E17" s="298">
        <v>-615</v>
      </c>
      <c r="F17" s="298">
        <v>-64</v>
      </c>
      <c r="G17" s="299">
        <v>-10.406504065040645</v>
      </c>
    </row>
    <row r="18" spans="1:7">
      <c r="A18" s="272"/>
      <c r="B18" s="294" t="s">
        <v>14</v>
      </c>
      <c r="C18" s="294"/>
      <c r="D18" s="298">
        <v>-152</v>
      </c>
      <c r="E18" s="298">
        <v>-178</v>
      </c>
      <c r="F18" s="298">
        <v>26</v>
      </c>
      <c r="G18" s="299">
        <v>14.606741573033711</v>
      </c>
    </row>
    <row r="19" spans="1:7">
      <c r="A19" s="272"/>
      <c r="B19" s="294" t="s">
        <v>55</v>
      </c>
      <c r="C19" s="294"/>
      <c r="D19" s="298">
        <v>-39</v>
      </c>
      <c r="E19" s="298">
        <v>-31</v>
      </c>
      <c r="F19" s="298">
        <v>-8</v>
      </c>
      <c r="G19" s="299">
        <v>-25.806451612903224</v>
      </c>
    </row>
    <row r="20" spans="1:7">
      <c r="A20" s="272"/>
      <c r="B20" s="297" t="s">
        <v>183</v>
      </c>
      <c r="C20" s="294"/>
      <c r="D20" s="298">
        <v>-29</v>
      </c>
      <c r="E20" s="298">
        <v>-21</v>
      </c>
      <c r="F20" s="298">
        <v>-8</v>
      </c>
      <c r="G20" s="299">
        <v>-38.095238095238095</v>
      </c>
    </row>
    <row r="21" spans="1:7">
      <c r="A21" s="272"/>
      <c r="B21" s="300" t="s">
        <v>185</v>
      </c>
      <c r="C21" s="301"/>
      <c r="D21" s="132">
        <v>-1088</v>
      </c>
      <c r="E21" s="132">
        <v>-1072</v>
      </c>
      <c r="F21" s="132">
        <v>-16</v>
      </c>
      <c r="G21" s="150">
        <v>-1.4925373134328401</v>
      </c>
    </row>
    <row r="22" spans="1:7">
      <c r="A22" s="272"/>
      <c r="B22" s="297" t="s">
        <v>113</v>
      </c>
      <c r="C22" s="294"/>
      <c r="D22" s="298"/>
      <c r="E22" s="298"/>
      <c r="F22" s="298"/>
      <c r="G22" s="299"/>
    </row>
    <row r="23" spans="1:7">
      <c r="A23" s="272"/>
      <c r="B23" s="294" t="s">
        <v>10</v>
      </c>
      <c r="C23" s="294"/>
      <c r="D23" s="298">
        <v>104</v>
      </c>
      <c r="E23" s="298">
        <v>107</v>
      </c>
      <c r="F23" s="298">
        <v>-3</v>
      </c>
      <c r="G23" s="311">
        <v>2.8037383177570097</v>
      </c>
    </row>
    <row r="24" spans="1:7">
      <c r="A24" s="272"/>
      <c r="B24" s="294" t="s">
        <v>54</v>
      </c>
      <c r="C24" s="294"/>
      <c r="D24" s="298">
        <v>14</v>
      </c>
      <c r="E24" s="298">
        <v>-32</v>
      </c>
      <c r="F24" s="298">
        <v>46</v>
      </c>
      <c r="G24" s="299">
        <v>-143.75</v>
      </c>
    </row>
    <row r="25" spans="1:7">
      <c r="A25" s="272"/>
      <c r="B25" s="294" t="s">
        <v>14</v>
      </c>
      <c r="C25" s="294"/>
      <c r="D25" s="298">
        <v>0</v>
      </c>
      <c r="E25" s="298">
        <v>-2</v>
      </c>
      <c r="F25" s="298">
        <v>2</v>
      </c>
      <c r="G25" s="311">
        <v>100</v>
      </c>
    </row>
    <row r="26" spans="1:7">
      <c r="A26" s="272"/>
      <c r="B26" s="294" t="s">
        <v>55</v>
      </c>
      <c r="C26" s="294"/>
      <c r="D26" s="298">
        <v>0</v>
      </c>
      <c r="E26" s="298">
        <v>4</v>
      </c>
      <c r="F26" s="298">
        <v>-4</v>
      </c>
      <c r="G26" s="299">
        <v>100</v>
      </c>
    </row>
    <row r="27" spans="1:7">
      <c r="A27" s="272"/>
      <c r="B27" s="297" t="s">
        <v>183</v>
      </c>
      <c r="C27" s="294"/>
      <c r="D27" s="298">
        <v>19.550999999999998</v>
      </c>
      <c r="E27" s="298">
        <v>34</v>
      </c>
      <c r="F27" s="298">
        <v>-14.449000000000002</v>
      </c>
      <c r="G27" s="299">
        <v>-42.497058823529422</v>
      </c>
    </row>
    <row r="28" spans="1:7">
      <c r="A28" s="272"/>
      <c r="B28" s="300" t="s">
        <v>186</v>
      </c>
      <c r="C28" s="301"/>
      <c r="D28" s="132">
        <v>136.55099999999999</v>
      </c>
      <c r="E28" s="132">
        <v>111</v>
      </c>
      <c r="F28" s="132">
        <v>25.550999999999998</v>
      </c>
      <c r="G28" s="312">
        <v>-23.818918918918918</v>
      </c>
    </row>
    <row r="29" spans="1:7">
      <c r="A29" s="272"/>
      <c r="B29" s="300" t="s">
        <v>260</v>
      </c>
      <c r="C29" s="301"/>
      <c r="D29" s="132">
        <v>124.477</v>
      </c>
      <c r="E29" s="132">
        <v>270.38</v>
      </c>
      <c r="F29" s="132">
        <v>-145.90299999999999</v>
      </c>
      <c r="G29" s="150">
        <v>-53.962201346253423</v>
      </c>
    </row>
    <row r="30" spans="1:7">
      <c r="A30" s="272"/>
      <c r="B30" s="302" t="s">
        <v>187</v>
      </c>
      <c r="C30" s="303"/>
      <c r="D30" s="304">
        <v>-376.95299999999997</v>
      </c>
      <c r="E30" s="304">
        <v>-332.62</v>
      </c>
      <c r="F30" s="304">
        <v>-44.332999999999984</v>
      </c>
      <c r="G30" s="305">
        <v>-13.228422824845167</v>
      </c>
    </row>
    <row r="31" spans="1:7">
      <c r="A31" s="272"/>
      <c r="B31" s="294"/>
      <c r="C31" s="294"/>
      <c r="D31" s="294"/>
      <c r="E31" s="294"/>
      <c r="F31" s="294"/>
      <c r="G31" s="294"/>
    </row>
    <row r="32" spans="1:7" ht="30" customHeight="1">
      <c r="A32" s="272"/>
      <c r="B32" s="527"/>
      <c r="C32" s="527"/>
      <c r="D32" s="527"/>
      <c r="E32" s="527"/>
      <c r="F32" s="527"/>
      <c r="G32" s="527"/>
    </row>
    <row r="33" spans="1:7">
      <c r="A33" s="272"/>
      <c r="B33" s="294"/>
      <c r="C33" s="294"/>
      <c r="D33" s="294"/>
      <c r="E33" s="294"/>
      <c r="F33" s="294"/>
      <c r="G33" s="294"/>
    </row>
    <row r="34" spans="1:7" ht="12.75" customHeight="1">
      <c r="A34" s="272"/>
      <c r="B34" s="294"/>
      <c r="C34" s="294"/>
      <c r="D34" s="526" t="s">
        <v>437</v>
      </c>
      <c r="E34" s="526"/>
      <c r="F34" s="526"/>
      <c r="G34" s="526"/>
    </row>
    <row r="35" spans="1:7">
      <c r="A35" s="272"/>
      <c r="B35" s="294"/>
      <c r="C35" s="294"/>
      <c r="D35" s="295">
        <v>2019</v>
      </c>
      <c r="E35" s="295">
        <v>2018</v>
      </c>
      <c r="F35" s="295" t="s">
        <v>51</v>
      </c>
      <c r="G35" s="295" t="s">
        <v>51</v>
      </c>
    </row>
    <row r="36" spans="1:7">
      <c r="A36" s="272"/>
      <c r="B36" s="297" t="s">
        <v>204</v>
      </c>
      <c r="C36" s="294"/>
      <c r="D36" s="523" t="s">
        <v>202</v>
      </c>
      <c r="E36" s="523"/>
      <c r="F36" s="523"/>
      <c r="G36" s="296" t="s">
        <v>21</v>
      </c>
    </row>
    <row r="37" spans="1:7">
      <c r="A37" s="272"/>
      <c r="B37" s="294" t="s">
        <v>10</v>
      </c>
      <c r="C37" s="294"/>
      <c r="D37" s="298">
        <v>1</v>
      </c>
      <c r="E37" s="298">
        <v>0</v>
      </c>
      <c r="F37" s="298">
        <v>1</v>
      </c>
      <c r="G37" s="299">
        <v>100</v>
      </c>
    </row>
    <row r="38" spans="1:7">
      <c r="A38" s="272"/>
      <c r="B38" s="294" t="s">
        <v>54</v>
      </c>
      <c r="C38" s="294"/>
      <c r="D38" s="298">
        <v>2</v>
      </c>
      <c r="E38" s="298">
        <v>0</v>
      </c>
      <c r="F38" s="298">
        <v>2</v>
      </c>
      <c r="G38" s="299">
        <v>100</v>
      </c>
    </row>
    <row r="39" spans="1:7">
      <c r="A39" s="272"/>
      <c r="B39" s="294" t="s">
        <v>14</v>
      </c>
      <c r="C39" s="294"/>
      <c r="D39" s="298">
        <v>0</v>
      </c>
      <c r="E39" s="298">
        <v>0</v>
      </c>
      <c r="F39" s="298">
        <v>0</v>
      </c>
      <c r="G39" s="299">
        <v>0</v>
      </c>
    </row>
    <row r="40" spans="1:7">
      <c r="A40" s="272"/>
      <c r="B40" s="294" t="s">
        <v>55</v>
      </c>
      <c r="C40" s="294"/>
      <c r="D40" s="298">
        <v>11</v>
      </c>
      <c r="E40" s="298">
        <v>0</v>
      </c>
      <c r="F40" s="298">
        <v>11</v>
      </c>
      <c r="G40" s="299">
        <v>100</v>
      </c>
    </row>
    <row r="41" spans="1:7">
      <c r="A41" s="272"/>
      <c r="B41" s="294" t="s">
        <v>156</v>
      </c>
      <c r="C41" s="294"/>
      <c r="D41" s="298">
        <v>0</v>
      </c>
      <c r="E41" s="298">
        <v>0</v>
      </c>
      <c r="F41" s="298">
        <v>0</v>
      </c>
      <c r="G41" s="299">
        <v>0</v>
      </c>
    </row>
    <row r="42" spans="1:7">
      <c r="A42" s="272"/>
      <c r="B42" s="300" t="s">
        <v>205</v>
      </c>
      <c r="C42" s="301"/>
      <c r="D42" s="132">
        <v>14</v>
      </c>
      <c r="E42" s="132">
        <v>0</v>
      </c>
      <c r="F42" s="132">
        <v>14</v>
      </c>
      <c r="G42" s="150">
        <v>100</v>
      </c>
    </row>
    <row r="43" spans="1:7">
      <c r="B43" s="306" t="s">
        <v>256</v>
      </c>
      <c r="C43" s="114"/>
      <c r="D43" s="114"/>
      <c r="E43" s="114"/>
      <c r="F43" s="114"/>
      <c r="G43" s="114"/>
    </row>
    <row r="44" spans="1:7">
      <c r="A44" s="272"/>
      <c r="B44" s="294" t="s">
        <v>10</v>
      </c>
      <c r="C44" s="294"/>
      <c r="D44" s="298">
        <v>0</v>
      </c>
      <c r="E44" s="298">
        <v>3</v>
      </c>
      <c r="F44" s="298">
        <v>-3</v>
      </c>
      <c r="G44" s="299">
        <v>-100</v>
      </c>
    </row>
    <row r="45" spans="1:7">
      <c r="A45" s="272"/>
      <c r="B45" s="294" t="s">
        <v>54</v>
      </c>
      <c r="C45" s="294"/>
      <c r="D45" s="298">
        <v>0</v>
      </c>
      <c r="E45" s="298">
        <v>0</v>
      </c>
      <c r="F45" s="298">
        <v>0</v>
      </c>
      <c r="G45" s="299">
        <v>0</v>
      </c>
    </row>
    <row r="46" spans="1:7">
      <c r="A46" s="272"/>
      <c r="B46" s="294" t="s">
        <v>14</v>
      </c>
      <c r="C46" s="294"/>
      <c r="D46" s="298">
        <v>0</v>
      </c>
      <c r="E46" s="587">
        <v>0</v>
      </c>
      <c r="F46" s="587">
        <v>0</v>
      </c>
      <c r="G46" s="587">
        <v>0</v>
      </c>
    </row>
    <row r="47" spans="1:7">
      <c r="A47" s="272"/>
      <c r="B47" s="294" t="s">
        <v>55</v>
      </c>
      <c r="C47" s="294"/>
      <c r="D47" s="298">
        <v>0</v>
      </c>
      <c r="E47" s="298">
        <v>0</v>
      </c>
      <c r="F47" s="298">
        <v>0</v>
      </c>
      <c r="G47" s="299">
        <v>0</v>
      </c>
    </row>
    <row r="48" spans="1:7">
      <c r="A48" s="272"/>
      <c r="B48" s="294" t="s">
        <v>160</v>
      </c>
      <c r="C48" s="294"/>
      <c r="D48" s="298">
        <v>-0.22700000000000001</v>
      </c>
      <c r="E48" s="298">
        <v>0.441</v>
      </c>
      <c r="F48" s="298">
        <v>0</v>
      </c>
      <c r="G48" s="299">
        <v>0</v>
      </c>
    </row>
    <row r="49" spans="1:7">
      <c r="A49" s="272"/>
      <c r="B49" s="300" t="s">
        <v>188</v>
      </c>
      <c r="C49" s="301"/>
      <c r="D49" s="132">
        <v>-0.22700000000000001</v>
      </c>
      <c r="E49" s="132">
        <v>3.4409999999999998</v>
      </c>
      <c r="F49" s="132">
        <v>-3</v>
      </c>
      <c r="G49" s="150">
        <v>-100</v>
      </c>
    </row>
    <row r="50" spans="1:7">
      <c r="B50" s="114"/>
      <c r="C50" s="114"/>
      <c r="D50" s="114"/>
      <c r="E50" s="114"/>
      <c r="F50" s="114"/>
      <c r="G50" s="114"/>
    </row>
    <row r="51" spans="1:7">
      <c r="A51" s="272"/>
      <c r="B51" s="302" t="s">
        <v>189</v>
      </c>
      <c r="C51" s="303"/>
      <c r="D51" s="304">
        <v>13.773</v>
      </c>
      <c r="E51" s="304">
        <v>3.4409999999999998</v>
      </c>
      <c r="F51" s="304">
        <v>11</v>
      </c>
      <c r="G51" s="305">
        <v>363.7</v>
      </c>
    </row>
    <row r="52" spans="1:7">
      <c r="B52" s="114"/>
      <c r="C52" s="114"/>
      <c r="D52" s="114"/>
      <c r="E52" s="114"/>
      <c r="F52" s="114"/>
      <c r="G52" s="114"/>
    </row>
    <row r="53" spans="1:7">
      <c r="A53" s="272"/>
      <c r="B53" s="302" t="s">
        <v>114</v>
      </c>
      <c r="C53" s="303"/>
      <c r="D53" s="304">
        <v>2406.2200000000003</v>
      </c>
      <c r="E53" s="304">
        <v>2104.7810000000004</v>
      </c>
      <c r="F53" s="304">
        <v>301.43899999999985</v>
      </c>
      <c r="G53" s="305">
        <v>14.3</v>
      </c>
    </row>
    <row r="54" spans="1:7">
      <c r="B54" s="306" t="s">
        <v>115</v>
      </c>
      <c r="C54" s="114"/>
      <c r="D54" s="114"/>
      <c r="E54" s="114"/>
      <c r="F54" s="114"/>
      <c r="G54" s="114"/>
    </row>
    <row r="55" spans="1:7">
      <c r="A55" s="272"/>
      <c r="B55" s="294" t="s">
        <v>190</v>
      </c>
      <c r="C55" s="294"/>
      <c r="D55" s="298">
        <v>-132</v>
      </c>
      <c r="E55" s="298">
        <v>-204</v>
      </c>
      <c r="F55" s="298">
        <v>71</v>
      </c>
      <c r="G55" s="299">
        <v>-35.294117647058819</v>
      </c>
    </row>
    <row r="56" spans="1:7">
      <c r="A56" s="272"/>
      <c r="B56" s="294" t="s">
        <v>10</v>
      </c>
      <c r="C56" s="294"/>
      <c r="D56" s="298">
        <v>314</v>
      </c>
      <c r="E56" s="298">
        <v>218</v>
      </c>
      <c r="F56" s="298">
        <v>97</v>
      </c>
      <c r="G56" s="311">
        <v>-44.036697247706428</v>
      </c>
    </row>
    <row r="57" spans="1:7">
      <c r="A57" s="272"/>
      <c r="B57" s="294" t="s">
        <v>54</v>
      </c>
      <c r="C57" s="294"/>
      <c r="D57" s="298">
        <v>-302</v>
      </c>
      <c r="E57" s="298">
        <v>-311</v>
      </c>
      <c r="F57" s="298">
        <v>9</v>
      </c>
      <c r="G57" s="299">
        <v>2.8938906752411619</v>
      </c>
    </row>
    <row r="58" spans="1:7">
      <c r="A58" s="272"/>
      <c r="B58" s="294" t="s">
        <v>14</v>
      </c>
      <c r="C58" s="294"/>
      <c r="D58" s="298">
        <v>-126</v>
      </c>
      <c r="E58" s="298">
        <v>-134.1</v>
      </c>
      <c r="F58" s="298">
        <v>8.0999999999999943</v>
      </c>
      <c r="G58" s="299">
        <v>6.0402684563758307</v>
      </c>
    </row>
    <row r="59" spans="1:7">
      <c r="A59" s="272"/>
      <c r="B59" s="294" t="s">
        <v>55</v>
      </c>
      <c r="C59" s="294"/>
      <c r="D59" s="298">
        <v>9.5980000000000008</v>
      </c>
      <c r="E59" s="298">
        <v>-7.1369999999999996</v>
      </c>
      <c r="F59" s="298">
        <v>16.734999999999999</v>
      </c>
      <c r="G59" s="299">
        <v>234.48227546588205</v>
      </c>
    </row>
    <row r="60" spans="1:7">
      <c r="A60" s="272"/>
      <c r="B60" s="300" t="s">
        <v>191</v>
      </c>
      <c r="C60" s="301"/>
      <c r="D60" s="132">
        <v>-236</v>
      </c>
      <c r="E60" s="132">
        <v>-438.1</v>
      </c>
      <c r="F60" s="132">
        <v>202.1</v>
      </c>
      <c r="G60" s="150">
        <v>46.131020314996576</v>
      </c>
    </row>
    <row r="61" spans="1:7">
      <c r="A61" s="272"/>
      <c r="B61" s="302" t="s">
        <v>116</v>
      </c>
      <c r="C61" s="303"/>
      <c r="D61" s="304">
        <v>2170.2200000000003</v>
      </c>
      <c r="E61" s="304">
        <v>1666.6810000000005</v>
      </c>
      <c r="F61" s="304">
        <v>502.53899999999987</v>
      </c>
      <c r="G61" s="305">
        <v>30.212080176110454</v>
      </c>
    </row>
    <row r="62" spans="1:7">
      <c r="A62" s="272"/>
      <c r="B62" s="307" t="s">
        <v>69</v>
      </c>
      <c r="C62" s="307"/>
      <c r="D62" s="308">
        <v>1614.085</v>
      </c>
      <c r="E62" s="308">
        <v>1201.3810000000001</v>
      </c>
      <c r="F62" s="308">
        <v>412.70399999999995</v>
      </c>
      <c r="G62" s="309">
        <v>34.352466037002415</v>
      </c>
    </row>
    <row r="63" spans="1:7">
      <c r="A63" s="272"/>
      <c r="B63" s="294" t="s">
        <v>70</v>
      </c>
      <c r="C63" s="294"/>
      <c r="D63" s="298">
        <v>555.678</v>
      </c>
      <c r="E63" s="298">
        <v>465.67700000000002</v>
      </c>
      <c r="F63" s="298">
        <v>90.000999999999976</v>
      </c>
      <c r="G63" s="299">
        <v>19.326915437094794</v>
      </c>
    </row>
    <row r="64" spans="1:7">
      <c r="A64" s="272"/>
      <c r="B64" s="294"/>
      <c r="C64" s="294"/>
      <c r="D64" s="294"/>
      <c r="E64" s="294"/>
      <c r="F64" s="294"/>
      <c r="G64" s="294"/>
    </row>
    <row r="65" spans="1:7">
      <c r="A65" s="272"/>
      <c r="B65" s="294"/>
      <c r="C65" s="294"/>
      <c r="D65" s="294"/>
      <c r="E65" s="294"/>
      <c r="F65" s="294"/>
      <c r="G65" s="294"/>
    </row>
  </sheetData>
  <mergeCells count="7">
    <mergeCell ref="D36:F36"/>
    <mergeCell ref="B3:G3"/>
    <mergeCell ref="B4:G4"/>
    <mergeCell ref="D5:G5"/>
    <mergeCell ref="D7:F7"/>
    <mergeCell ref="B32:G32"/>
    <mergeCell ref="D34:G34"/>
  </mergeCells>
  <pageMargins left="0.7" right="0.7" top="0.75" bottom="0.75" header="0.3" footer="0.3"/>
  <pageSetup paperSize="9" orientation="portrait"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8</vt:i4>
      </vt:variant>
    </vt:vector>
  </HeadingPairs>
  <TitlesOfParts>
    <vt:vector size="30" baseType="lpstr">
      <vt:lpstr>EBITDA</vt:lpstr>
      <vt:lpstr>Generation Business</vt:lpstr>
      <vt:lpstr>Distribution Business</vt:lpstr>
      <vt:lpstr>Energy sales revenues</vt:lpstr>
      <vt:lpstr>Income Statement</vt:lpstr>
      <vt:lpstr>Hyperinflation effect</vt:lpstr>
      <vt:lpstr>EBITDA by business CO</vt:lpstr>
      <vt:lpstr>EBITDA and others by country</vt:lpstr>
      <vt:lpstr>Non operating CO</vt:lpstr>
      <vt:lpstr>Balance sheet</vt:lpstr>
      <vt:lpstr>Ratios OC</vt:lpstr>
      <vt:lpstr>Property, plant and equipment</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Company>Grupo 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cl090508016</dc:creator>
  <cp:lastModifiedBy>Rubio Nuñez, Javiera Fernanda</cp:lastModifiedBy>
  <cp:lastPrinted>2013-07-20T18:15:22Z</cp:lastPrinted>
  <dcterms:created xsi:type="dcterms:W3CDTF">2003-10-23T18:16:48Z</dcterms:created>
  <dcterms:modified xsi:type="dcterms:W3CDTF">2020-02-26T10:53:12Z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