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ess Releases\2Q18 Press\"/>
    </mc:Choice>
  </mc:AlternateContent>
  <bookViews>
    <workbookView xWindow="10245" yWindow="-15" windowWidth="8745" windowHeight="6930" tabRatio="744"/>
  </bookViews>
  <sheets>
    <sheet name="EBITDA" sheetId="37" r:id="rId1"/>
    <sheet name="Generation Business" sheetId="17" r:id="rId2"/>
    <sheet name="Distribution Business" sheetId="5" r:id="rId3"/>
    <sheet name="Income Statement" sheetId="8" r:id="rId4"/>
    <sheet name="Energy sales revenues" sheetId="26" r:id="rId5"/>
    <sheet name="EBITDA by business CO" sheetId="38" r:id="rId6"/>
    <sheet name="EBITDA and others by country" sheetId="41" r:id="rId7"/>
    <sheet name="Non operating CO" sheetId="42" r:id="rId8"/>
    <sheet name="Balance sheet" sheetId="43" r:id="rId9"/>
    <sheet name="Ratios OC" sheetId="10" r:id="rId10"/>
    <sheet name="Property, plant and equipment" sheetId="13" r:id="rId11"/>
    <sheet name="Dx physical data" sheetId="34" r:id="rId12"/>
    <sheet name="Gx physical data" sheetId="35" r:id="rId13"/>
    <sheet name="Subsidiaries" sheetId="25" r:id="rId14"/>
    <sheet name="Segment by country" sheetId="49" r:id="rId15"/>
    <sheet name="Segment by business" sheetId="45" r:id="rId16"/>
    <sheet name="Generation Segment" sheetId="46" r:id="rId17"/>
    <sheet name="Distribution Segment" sheetId="47" r:id="rId18"/>
    <sheet name="Ebitda y activo fijo" sheetId="19" state="hidden" r:id="rId19"/>
    <sheet name="Merc Generacón" sheetId="4" state="hidden" r:id="rId20"/>
    <sheet name="Impuestos Diferidos" sheetId="16" state="hidden" r:id="rId21"/>
  </sheets>
  <definedNames>
    <definedName name="_xlnm.Print_Area" localSheetId="2">'Distribution Business'!$B$3:$L$18</definedName>
    <definedName name="_xlnm.Print_Area" localSheetId="18">'Ebitda y activo fijo'!$C$5:$G$30</definedName>
    <definedName name="_xlnm.Print_Area" localSheetId="1">'Generation Business'!$B$3:$K$26</definedName>
    <definedName name="_xlnm.Print_Area" localSheetId="20">'Impuestos Diferidos'!$C$4:$F$11</definedName>
    <definedName name="_xlnm.Print_Area" localSheetId="3">'Income Statement'!$B$3:$F$37</definedName>
    <definedName name="_xlnm.Print_Area" localSheetId="19">'Merc Generacón'!$B$3:$G$18</definedName>
    <definedName name="_xlnm.Print_Area" localSheetId="10">'Property, plant and equipment'!$B$3:$H$40</definedName>
    <definedName name="_xlnm.Print_Area" localSheetId="9">'Ratios OC'!$B$2:$L$18</definedName>
  </definedNames>
  <calcPr calcId="152511"/>
</workbook>
</file>

<file path=xl/calcChain.xml><?xml version="1.0" encoding="utf-8"?>
<calcChain xmlns="http://schemas.openxmlformats.org/spreadsheetml/2006/main">
  <c r="E13" i="16" l="1"/>
  <c r="F8" i="16"/>
  <c r="F11" i="16"/>
  <c r="F9" i="16"/>
  <c r="D11" i="16"/>
  <c r="E11" i="16"/>
  <c r="D10" i="4"/>
  <c r="D13" i="4"/>
  <c r="E10" i="4"/>
  <c r="E13" i="4"/>
  <c r="D18" i="4"/>
  <c r="E18" i="4"/>
  <c r="G10" i="4"/>
  <c r="E11" i="4"/>
  <c r="F12" i="19"/>
  <c r="F13" i="19"/>
  <c r="F14" i="19"/>
  <c r="F15" i="19"/>
  <c r="F16" i="19"/>
  <c r="D17" i="19"/>
  <c r="E17" i="19"/>
  <c r="F20" i="19"/>
  <c r="F21" i="19"/>
  <c r="F22" i="19"/>
  <c r="F23" i="19"/>
  <c r="F24" i="19"/>
  <c r="D25" i="19"/>
  <c r="F25" i="19"/>
  <c r="E25" i="19"/>
  <c r="E29" i="19"/>
  <c r="F29" i="19"/>
  <c r="F27" i="19"/>
  <c r="D29" i="19"/>
  <c r="E6" i="16"/>
  <c r="D5" i="4"/>
  <c r="F5" i="4"/>
  <c r="D6" i="16"/>
  <c r="F17" i="19"/>
  <c r="E5" i="4"/>
  <c r="G5" i="4"/>
  <c r="D13" i="16"/>
</calcChain>
</file>

<file path=xl/sharedStrings.xml><?xml version="1.0" encoding="utf-8"?>
<sst xmlns="http://schemas.openxmlformats.org/spreadsheetml/2006/main" count="1355" uniqueCount="518">
  <si>
    <t xml:space="preserve">Mercados </t>
  </si>
  <si>
    <t>Ventas de Energía</t>
  </si>
  <si>
    <t>Participación</t>
  </si>
  <si>
    <t>País</t>
  </si>
  <si>
    <t xml:space="preserve">en que </t>
  </si>
  <si>
    <t>(GWh)</t>
  </si>
  <si>
    <t>de mercado</t>
  </si>
  <si>
    <t>participa</t>
  </si>
  <si>
    <t xml:space="preserve">Chile  </t>
  </si>
  <si>
    <t>SIC y SING</t>
  </si>
  <si>
    <t>Argentina</t>
  </si>
  <si>
    <t>SIN</t>
  </si>
  <si>
    <t>Perú</t>
  </si>
  <si>
    <t>SICN</t>
  </si>
  <si>
    <t>Colombia</t>
  </si>
  <si>
    <t xml:space="preserve">Total   </t>
  </si>
  <si>
    <t>(GWh) ( * )</t>
  </si>
  <si>
    <t>Edesur</t>
  </si>
  <si>
    <t>Edelnor</t>
  </si>
  <si>
    <t>Coelce</t>
  </si>
  <si>
    <t>Total</t>
  </si>
  <si>
    <t>%</t>
  </si>
  <si>
    <t>Distribución</t>
  </si>
  <si>
    <t>Chile</t>
  </si>
  <si>
    <t>Variaciones</t>
  </si>
  <si>
    <t>Impuesto Renta</t>
  </si>
  <si>
    <t>Impuesto Diferido</t>
  </si>
  <si>
    <t>Brasil  (1)</t>
  </si>
  <si>
    <t>(1)  En el año 2005  se incluyen las ventas del trimestre octubre-diciembre 2005 de las sociedades Endesa Fortaleza y CIEN.</t>
  </si>
  <si>
    <t xml:space="preserve">(GWh) </t>
  </si>
  <si>
    <t>Concepto  (Millones de $)</t>
  </si>
  <si>
    <t>EBITDA Y ACTIVO FIJO NETO POR PAIS</t>
  </si>
  <si>
    <t>Lineas de Negocio</t>
  </si>
  <si>
    <t>EBITDA</t>
  </si>
  <si>
    <t>Activo Fijo neto</t>
  </si>
  <si>
    <t>Generación y Transmisión</t>
  </si>
  <si>
    <t>Brasil</t>
  </si>
  <si>
    <t>Total Gx y Tx</t>
  </si>
  <si>
    <t>Total Dx</t>
  </si>
  <si>
    <t>Total Grupo Enersis</t>
  </si>
  <si>
    <t>Ch$ Millones</t>
  </si>
  <si>
    <t>Ampla</t>
  </si>
  <si>
    <t>EBITDA (*)</t>
  </si>
  <si>
    <t>EBITDA / Activo Fijo marzo 2007</t>
  </si>
  <si>
    <t>Impuesto a la Renta e Impuestos diferidos</t>
  </si>
  <si>
    <t>Trabajos para el inmovilizado</t>
  </si>
  <si>
    <t>Estructura y ajustes</t>
  </si>
  <si>
    <t>Emgesa</t>
  </si>
  <si>
    <t>(%)</t>
  </si>
  <si>
    <t>Brasil   (*)</t>
  </si>
  <si>
    <t>(*) Incluye activos intangibles por concesiones en Ampla y Coelce</t>
  </si>
  <si>
    <t>EBITDA / Activo Fijo DIC. 2010</t>
  </si>
  <si>
    <t>Al 31 de marzo de 2011</t>
  </si>
  <si>
    <t>Variation</t>
  </si>
  <si>
    <t>Operating Income</t>
  </si>
  <si>
    <t>Distribution</t>
  </si>
  <si>
    <t>Brazil</t>
  </si>
  <si>
    <t>Peru</t>
  </si>
  <si>
    <t>Company</t>
  </si>
  <si>
    <t xml:space="preserve">Markets </t>
  </si>
  <si>
    <t>in which</t>
  </si>
  <si>
    <t>operates</t>
  </si>
  <si>
    <t>Energy Sales</t>
  </si>
  <si>
    <t>Market</t>
  </si>
  <si>
    <t>Share</t>
  </si>
  <si>
    <t>Current Assets</t>
  </si>
  <si>
    <t>Total Assets</t>
  </si>
  <si>
    <t>Current Liabilities</t>
  </si>
  <si>
    <t>Non Current Liabilities</t>
  </si>
  <si>
    <t>Personnel costs</t>
  </si>
  <si>
    <t>Other Non Operating Income</t>
  </si>
  <si>
    <t>Net Income attributable to owners of parent</t>
  </si>
  <si>
    <t>Net income attributable to non-controlling interest</t>
  </si>
  <si>
    <t>Energy Losses</t>
  </si>
  <si>
    <t>Clients</t>
  </si>
  <si>
    <t>Clients / Employees</t>
  </si>
  <si>
    <t>(*) Includes final customer sales and tolls.</t>
  </si>
  <si>
    <t>(thousand)</t>
  </si>
  <si>
    <t>Liquidity</t>
  </si>
  <si>
    <t>Leverage</t>
  </si>
  <si>
    <t>Profitability</t>
  </si>
  <si>
    <t>(1) Current assets net from inventories and advanced payments</t>
  </si>
  <si>
    <t>(2) Considers EBITDA divided by financial expenses</t>
  </si>
  <si>
    <t>Acid ratio test (1)</t>
  </si>
  <si>
    <t>Current liquidity</t>
  </si>
  <si>
    <t>Working Capítal</t>
  </si>
  <si>
    <t>Long Term Debt</t>
  </si>
  <si>
    <t>Short Term Debt</t>
  </si>
  <si>
    <t>Financial Expenses Coverage (2)</t>
  </si>
  <si>
    <t>Operating Income/Operating Revenues</t>
  </si>
  <si>
    <t>ROE (annualized)</t>
  </si>
  <si>
    <t>ROA (annualized)</t>
  </si>
  <si>
    <t>Indicator</t>
  </si>
  <si>
    <t>Unit</t>
  </si>
  <si>
    <t>PROPERTY, PLANTS AND EQUIPMENT INFORMATION BY COMPANY</t>
  </si>
  <si>
    <t xml:space="preserve">Depreciation     </t>
  </si>
  <si>
    <t>(*) Includes intangible assets concessions</t>
  </si>
  <si>
    <t>From Financing Activities</t>
  </si>
  <si>
    <t>From Investing Activities</t>
  </si>
  <si>
    <t>From Operating Activities</t>
  </si>
  <si>
    <t>Net Cash Flow</t>
  </si>
  <si>
    <t>Change</t>
  </si>
  <si>
    <t>% Change</t>
  </si>
  <si>
    <t>Times</t>
  </si>
  <si>
    <t>Generation</t>
  </si>
  <si>
    <t>Country</t>
  </si>
  <si>
    <t>Energy Sales Revenues</t>
  </si>
  <si>
    <t>Non regulated customers</t>
  </si>
  <si>
    <t>Regulated customers</t>
  </si>
  <si>
    <t>Other Clients</t>
  </si>
  <si>
    <t>Spot Market</t>
  </si>
  <si>
    <t>Residential</t>
  </si>
  <si>
    <t>Commercial</t>
  </si>
  <si>
    <t>Industrial</t>
  </si>
  <si>
    <t>Other</t>
  </si>
  <si>
    <t>Generation and Distribution</t>
  </si>
  <si>
    <t>Less: Consolidation adjustments</t>
  </si>
  <si>
    <t>Total Segments</t>
  </si>
  <si>
    <t>Structure and adjustments</t>
  </si>
  <si>
    <t>Payments for additions of Property, plant and equipment</t>
  </si>
  <si>
    <t>Net income (Loss) from discontinued operations after taxes</t>
  </si>
  <si>
    <t>Net Income from Continuing Operations</t>
  </si>
  <si>
    <t xml:space="preserve">NET INCOME </t>
  </si>
  <si>
    <t>Chile (*)</t>
  </si>
  <si>
    <t>Financial Income</t>
  </si>
  <si>
    <t>Financial Costs</t>
  </si>
  <si>
    <t>Gain (Loss) for indexed assets and liabilities</t>
  </si>
  <si>
    <t>Foreign currency exchange differences, net</t>
  </si>
  <si>
    <t>Net Income From Sale of Assets</t>
  </si>
  <si>
    <t>Share of profit (loss) of associates accounted for using the equity method</t>
  </si>
  <si>
    <t>Net Income Before Taxes</t>
  </si>
  <si>
    <t>Income Tax</t>
  </si>
  <si>
    <t>Net Income</t>
  </si>
  <si>
    <t>Revenues</t>
  </si>
  <si>
    <t>Sales</t>
  </si>
  <si>
    <t>Other operating income</t>
  </si>
  <si>
    <t>Procurements and Services</t>
  </si>
  <si>
    <t>Energy purchases</t>
  </si>
  <si>
    <t>Fuel consumption</t>
  </si>
  <si>
    <t>Transportation expenses</t>
  </si>
  <si>
    <t>Other variable costs</t>
  </si>
  <si>
    <t>Contribution Margin</t>
  </si>
  <si>
    <t>Other fixed operating expenses</t>
  </si>
  <si>
    <t>Gross Operating Income (EBITDA)</t>
  </si>
  <si>
    <t>Depreciation and amortization</t>
  </si>
  <si>
    <t>Reversal of impairment profit (impairment loss) recognized in profit or loss</t>
  </si>
  <si>
    <t>Net  Financial Income</t>
  </si>
  <si>
    <t>Financial income</t>
  </si>
  <si>
    <t>Financial costs</t>
  </si>
  <si>
    <t>COMPANY</t>
  </si>
  <si>
    <t>Gwh</t>
  </si>
  <si>
    <t>N°</t>
  </si>
  <si>
    <t>Codensa</t>
  </si>
  <si>
    <t>TOTAL</t>
  </si>
  <si>
    <t>SALES</t>
  </si>
  <si>
    <t>Total generation</t>
  </si>
  <si>
    <t>Hydroelectric generation</t>
  </si>
  <si>
    <t>Thermal electric generation</t>
  </si>
  <si>
    <t>Other generation</t>
  </si>
  <si>
    <t>Purchases</t>
  </si>
  <si>
    <t xml:space="preserve">    Purchases to related companies -generators</t>
  </si>
  <si>
    <t xml:space="preserve">    Purchases to others generators</t>
  </si>
  <si>
    <t xml:space="preserve">    Purchases at spot</t>
  </si>
  <si>
    <t>Transmission losses, pump and other consumption</t>
  </si>
  <si>
    <t>Total electricity sales</t>
  </si>
  <si>
    <t>Sales at regulated prices</t>
  </si>
  <si>
    <t>Sales at unregulated prices</t>
  </si>
  <si>
    <t>Sales at spot marginal cost</t>
  </si>
  <si>
    <t>Sales to related companies generators</t>
  </si>
  <si>
    <t>TOTAL SALES IN THE SYSTEM</t>
  </si>
  <si>
    <t>Market Share on total sales (%)</t>
  </si>
  <si>
    <t>Others</t>
  </si>
  <si>
    <t>Menos: Ajustes de consolidación y otras actividades de negocio</t>
  </si>
  <si>
    <t>BY BUSINESS SEGMENT</t>
  </si>
  <si>
    <t>Distribution business</t>
  </si>
  <si>
    <t>EBITDA FROM CONTINUING OPERATIONS</t>
  </si>
  <si>
    <t>Less: consolidation adjustments and other activities</t>
  </si>
  <si>
    <t>Total consolidated Revenues Enel Américas</t>
  </si>
  <si>
    <t>Total consolidated Procurement and Services Enel Américas</t>
  </si>
  <si>
    <t>Generation and Transmission businesses</t>
  </si>
  <si>
    <t>Total consolidated Personnel Expenses Enel Américas</t>
  </si>
  <si>
    <t>EBITDA Generation and Transmission businesses</t>
  </si>
  <si>
    <t>EBITDA Distribution business</t>
  </si>
  <si>
    <t>Total consolidated EBITDA Enel Américas</t>
  </si>
  <si>
    <t>Revenues Generation and Transmission businesses</t>
  </si>
  <si>
    <t>Revenues Distribution business</t>
  </si>
  <si>
    <t>Procurement and Services Generation and Transmission businesses</t>
  </si>
  <si>
    <t>Procurement and Services Distribution business</t>
  </si>
  <si>
    <t>Personnel Exepenses Generation and Transmission businesses</t>
  </si>
  <si>
    <t>Personnel Exepenses Distribution business</t>
  </si>
  <si>
    <t xml:space="preserve">EBIT       </t>
  </si>
  <si>
    <t xml:space="preserve">EBIT      </t>
  </si>
  <si>
    <t>Total Consolidated Enel Américas</t>
  </si>
  <si>
    <t>Depreciation, amortization and impairment</t>
  </si>
  <si>
    <t>Segment</t>
  </si>
  <si>
    <t>Generation and Transmission</t>
  </si>
  <si>
    <t>Total Generation and Transmission</t>
  </si>
  <si>
    <t>Total Distribution</t>
  </si>
  <si>
    <t>NON OPERATING INCOME CONTINUING OPERATIONS</t>
  </si>
  <si>
    <t>Consolidation adjustments and other activities</t>
  </si>
  <si>
    <t>Total Financial Income</t>
  </si>
  <si>
    <t>Total Financial Costs</t>
  </si>
  <si>
    <t>Total Foreign currency exchange differences, net</t>
  </si>
  <si>
    <t>Net Financial Income Enel Américas</t>
  </si>
  <si>
    <t>Total Share of profit (loss) of associates accounted for using the equity method</t>
  </si>
  <si>
    <t>Total Non Operating Income</t>
  </si>
  <si>
    <t>Enel Américas (holding)</t>
  </si>
  <si>
    <t>Total Income Tax</t>
  </si>
  <si>
    <t>Non current Assets</t>
  </si>
  <si>
    <t>Total Equity</t>
  </si>
  <si>
    <t>attributable to owners of parent company</t>
  </si>
  <si>
    <t>attributable to non-controlling interest</t>
  </si>
  <si>
    <t>Total Liabilities and Equity</t>
  </si>
  <si>
    <t>Assets</t>
  </si>
  <si>
    <t>Liabilities and Equity</t>
  </si>
  <si>
    <t>Total Net Cash Flow</t>
  </si>
  <si>
    <t xml:space="preserve"> </t>
  </si>
  <si>
    <t>(Figures in million US$)</t>
  </si>
  <si>
    <t>(US$ million)</t>
  </si>
  <si>
    <t>(Million US$)</t>
  </si>
  <si>
    <t>Other Gain (Losses)</t>
  </si>
  <si>
    <t>Total Other Gain (Losses)</t>
  </si>
  <si>
    <t>Net Income after taxes</t>
  </si>
  <si>
    <t>Profit (Loss) from discontinued operations, after taxes</t>
  </si>
  <si>
    <t>CONSOLIDATED INCOME STATEMENT (Continuing Operations) (million US$)</t>
  </si>
  <si>
    <t>(million US$)</t>
  </si>
  <si>
    <t>Variation in million US$ and  %.</t>
  </si>
  <si>
    <t>Earning per share  (US$ /share)</t>
  </si>
  <si>
    <t>MMUSD</t>
  </si>
  <si>
    <t>Enel Distribución Ceará S.A.</t>
  </si>
  <si>
    <t>Energy Sale Revenues</t>
  </si>
  <si>
    <t>Other Expenses  Generation and Transmission businesses</t>
  </si>
  <si>
    <t>Total consolidated Other Expenses  Enel Américas</t>
  </si>
  <si>
    <t>Other Expenses Distribution business</t>
  </si>
  <si>
    <t>Celg</t>
  </si>
  <si>
    <t>Enel Dx Perú</t>
  </si>
  <si>
    <t>Enel Dx Ceará</t>
  </si>
  <si>
    <t>Enel Dx Río</t>
  </si>
  <si>
    <t>Enel Argentina S.A.</t>
  </si>
  <si>
    <t>Enel Generación Costanera S.A.</t>
  </si>
  <si>
    <t>Enel Generación El Chocón S.A.</t>
  </si>
  <si>
    <t>Empresa Distribuidora Sur S.A.</t>
  </si>
  <si>
    <t xml:space="preserve">Enel Trading Argentina S.R.L
</t>
  </si>
  <si>
    <t>Grupo Enel Argentina</t>
  </si>
  <si>
    <t>Enel Brasil S.A.</t>
  </si>
  <si>
    <t>Enel Generación Fortaleza S.A.</t>
  </si>
  <si>
    <t>EGP Cachoeira Dourada S.A.</t>
  </si>
  <si>
    <t>Enel Cien S.A.</t>
  </si>
  <si>
    <t>Compañía de Transmisión del Mercosur S.A.</t>
  </si>
  <si>
    <t>Transportadora de Energía S.A.</t>
  </si>
  <si>
    <t>Enel Distribución Rio S.A.</t>
  </si>
  <si>
    <t>Grupo Enel Brasil</t>
  </si>
  <si>
    <t>Emgesa S.A. E.S.P.</t>
  </si>
  <si>
    <t>Compañía Distribuidora y Comercializadora de Energía S.A.</t>
  </si>
  <si>
    <t>Inversora Codensa S.A.</t>
  </si>
  <si>
    <t>Enel Perú, S.A.C.</t>
  </si>
  <si>
    <t>Enel Generación Perú S.A.</t>
  </si>
  <si>
    <t>Chinango S.A.C.</t>
  </si>
  <si>
    <t>Enel Generación Piura S.A.</t>
  </si>
  <si>
    <t>Enel Distribución Perú S.A.</t>
  </si>
  <si>
    <t>Grupo Enel Perú</t>
  </si>
  <si>
    <t>Non Current Assets</t>
  </si>
  <si>
    <t>Equity</t>
  </si>
  <si>
    <t>Procurement and Services</t>
  </si>
  <si>
    <t>EBIT</t>
  </si>
  <si>
    <t>Financial Result</t>
  </si>
  <si>
    <t>Net Income before taxes</t>
  </si>
  <si>
    <t>ThUS$</t>
  </si>
  <si>
    <t>Enel Dx Goias</t>
  </si>
  <si>
    <t>Enel Gx Perú</t>
  </si>
  <si>
    <t>Enel Gx Piura</t>
  </si>
  <si>
    <t>CGT Fortaleza</t>
  </si>
  <si>
    <t>Enel Gx Costanera</t>
  </si>
  <si>
    <t>Enel Gx El Chocón</t>
  </si>
  <si>
    <t>Central Docksud</t>
  </si>
  <si>
    <t>12/31/2017</t>
  </si>
  <si>
    <t>Enel Distribución Goiás (Celg)</t>
  </si>
  <si>
    <t>Eletropaulo</t>
  </si>
  <si>
    <t>-</t>
  </si>
  <si>
    <t>As of June 30</t>
  </si>
  <si>
    <t>As of June 30, 2018</t>
  </si>
  <si>
    <t>As of June 30, 2017</t>
  </si>
  <si>
    <t>06/30/2018</t>
  </si>
  <si>
    <t>06/30/2017</t>
  </si>
  <si>
    <t>Share of profit (loss) of associates accounted for using the equity method:</t>
  </si>
  <si>
    <t xml:space="preserve">(*) As of June 30, 2018  the average number of paid and subscribed shares were 57,452,641,516 </t>
  </si>
  <si>
    <t>Grupo Dock Sud S.A.</t>
  </si>
  <si>
    <t>EGP Volta Grande</t>
  </si>
  <si>
    <t>Enel Distribución Goias S.A.</t>
  </si>
  <si>
    <t>Enel X Brasil S.A.</t>
  </si>
  <si>
    <t>Eletropaulo S.A.</t>
  </si>
  <si>
    <t xml:space="preserve">Gain (Loss) for indexed assets and liabilities </t>
  </si>
  <si>
    <t>June 30</t>
  </si>
  <si>
    <t>Enel Generación Chocon S.A.</t>
  </si>
  <si>
    <t>Emgesa S.A.E.S.P.</t>
  </si>
  <si>
    <t>Enel Distribución Fortaleza</t>
  </si>
  <si>
    <t>Edesur S.A.</t>
  </si>
  <si>
    <t>Enel Distribución Rio (Ampla) (*)</t>
  </si>
  <si>
    <t>Enel Distribución Ceara (Coelce) (*)</t>
  </si>
  <si>
    <t>Codensa S.A.</t>
  </si>
  <si>
    <t>Central Dock Sud S.A.</t>
  </si>
  <si>
    <t>Eletropaulo (*)</t>
  </si>
  <si>
    <t>Holding Enel Americas y Sociedades de Inversión</t>
  </si>
  <si>
    <t>n/a</t>
  </si>
  <si>
    <t>.</t>
  </si>
  <si>
    <t>Empresa Distribuidora Sur S.A. (Edesur)</t>
  </si>
  <si>
    <t>Enel Distribución Perú S.A. (Edelnor)</t>
  </si>
  <si>
    <t>Enel Distribución Río S.A.</t>
  </si>
  <si>
    <t>Enel Distribución Goiás S.A.</t>
  </si>
  <si>
    <t>Eletropaulo Metropolitana de Electricidade de Sao Paulo</t>
  </si>
  <si>
    <t>SIN Argentina</t>
  </si>
  <si>
    <t>Central Dock Sud</t>
  </si>
  <si>
    <t>Enel Generación Perú S.A. (Edegel)</t>
  </si>
  <si>
    <t>SICN Peru</t>
  </si>
  <si>
    <t>Enel Generación Piura S.A. (Piura)</t>
  </si>
  <si>
    <t>Emgesa S.A.</t>
  </si>
  <si>
    <t>SIN Colombia</t>
  </si>
  <si>
    <t>EGP Volta Grande S.A.</t>
  </si>
  <si>
    <t xml:space="preserve">Holding  y eliminaciones </t>
  </si>
  <si>
    <t xml:space="preserve">Enel Américas </t>
  </si>
  <si>
    <t>Cash and cash equivalents</t>
  </si>
  <si>
    <t>Other current financial assets</t>
  </si>
  <si>
    <t>Other current non-financial assets</t>
  </si>
  <si>
    <t>Trade and other current receivables</t>
  </si>
  <si>
    <t>Current accounts receivable from related companies</t>
  </si>
  <si>
    <t>Inventories</t>
  </si>
  <si>
    <t>Current tax assets</t>
  </si>
  <si>
    <t>Non-current assets or disposal groups held for sale or for distribution to owners</t>
  </si>
  <si>
    <t>Other non-current financial assets</t>
  </si>
  <si>
    <t>Other non-current non-financial assets</t>
  </si>
  <si>
    <t>Trade and other non-current receivables</t>
  </si>
  <si>
    <t>Non-current accounts receivable from related companies</t>
  </si>
  <si>
    <t>Investments accounted for using the equity method</t>
  </si>
  <si>
    <t>Intangible assets other than goodwill</t>
  </si>
  <si>
    <t>Goodwill</t>
  </si>
  <si>
    <t>Property, plant and equipment</t>
  </si>
  <si>
    <t>Investment property</t>
  </si>
  <si>
    <t>Deferred tax assets</t>
  </si>
  <si>
    <t>Other non-current financial liabilities</t>
  </si>
  <si>
    <t>Trade and other non-current payables</t>
  </si>
  <si>
    <t>Accounts payable to related companies</t>
  </si>
  <si>
    <t>Other short-term provisions</t>
  </si>
  <si>
    <t>Current tax liabilities</t>
  </si>
  <si>
    <t>Current provisions for employee benefits</t>
  </si>
  <si>
    <t>Other current  non-financial liabilities</t>
  </si>
  <si>
    <t>Current liabilities other than those associated with groups of assets for disposal classified as held for sale</t>
  </si>
  <si>
    <t>Non-current accounts payable to related companies</t>
  </si>
  <si>
    <t>Other long-term provisions</t>
  </si>
  <si>
    <t>Deferred tax liabilities</t>
  </si>
  <si>
    <t>Non-current provisions for employee benefits</t>
  </si>
  <si>
    <t>Other non-current non-financial liabilities</t>
  </si>
  <si>
    <t>Issued capital</t>
  </si>
  <si>
    <t>Retained earnings (losses)</t>
  </si>
  <si>
    <t>Share premium</t>
  </si>
  <si>
    <t>Treasury shares</t>
  </si>
  <si>
    <t>Other equity changes</t>
  </si>
  <si>
    <t>Reserves</t>
  </si>
  <si>
    <t>Other Sales</t>
  </si>
  <si>
    <t>Other Services</t>
  </si>
  <si>
    <t>Power purchased</t>
  </si>
  <si>
    <t>Cost of fuel consumed</t>
  </si>
  <si>
    <t>Other variable procurements and services</t>
  </si>
  <si>
    <t>Other work perfomed by the entity and capitalized</t>
  </si>
  <si>
    <t>Employee benefits expenses</t>
  </si>
  <si>
    <t>Other expenses</t>
  </si>
  <si>
    <t>Depreciation and amortization expense</t>
  </si>
  <si>
    <t>Impairment loss recognized in the period's profit or loss</t>
  </si>
  <si>
    <t>Others financial income</t>
  </si>
  <si>
    <t>Bank loans</t>
  </si>
  <si>
    <t>Secured and unsecured obligations</t>
  </si>
  <si>
    <t>Income (Loss) for indexed assets and liabilities</t>
  </si>
  <si>
    <t>Foreign currency exchange differences</t>
  </si>
  <si>
    <t>Positives</t>
  </si>
  <si>
    <t>Negatives</t>
  </si>
  <si>
    <t>Share of profit (loss) of associates and joint ventures accounted for using the equity method</t>
  </si>
  <si>
    <t>Other profit (losses)</t>
  </si>
  <si>
    <t>Other investments result</t>
  </si>
  <si>
    <t>Profit (Loss) from sales of assets</t>
  </si>
  <si>
    <t>Income tax expenses</t>
  </si>
  <si>
    <t>Income (loss) from discontinued operations</t>
  </si>
  <si>
    <t>Net Income attributable to:</t>
  </si>
  <si>
    <t>Cash flow from (used in) operating activities</t>
  </si>
  <si>
    <t>Cash flow from (used in) investing activities</t>
  </si>
  <si>
    <t>Cash flows from (used in) financing activities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</si>
  <si>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</si>
  <si>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</si>
  <si>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</si>
  <si>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</si>
  <si>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</si>
  <si>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</si>
  <si>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</si>
  <si>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EQUITY</t>
  </si>
  <si>
    <t>Equity Attributable to Shareholders of the Company</t>
  </si>
  <si>
    <t>Equity Attributable to Minority Interest</t>
  </si>
  <si>
    <t>TOTAL LIABILITIES AND EQUITY</t>
  </si>
  <si>
    <t>CONSOLIDATED FINANCIAL STATEMENTS</t>
  </si>
  <si>
    <t>REVENUES</t>
  </si>
  <si>
    <t>PROCUREMENTS AND SERVICES</t>
  </si>
  <si>
    <t>CONTRIBUTION MARGIN</t>
  </si>
  <si>
    <t>GROSS OPERATING INCOME (EBITDA)</t>
  </si>
  <si>
    <t>OPERATING INCOME</t>
  </si>
  <si>
    <t>NET FINANCIAL INCOME</t>
  </si>
  <si>
    <t>Income (loss) before taxes</t>
  </si>
  <si>
    <t>Income from continuing operations</t>
  </si>
  <si>
    <t>Consolidated Statements of Cash Flow</t>
  </si>
  <si>
    <t>Holdings, Eliminations and others</t>
  </si>
  <si>
    <t>MUS$</t>
  </si>
  <si>
    <t>Eliminations</t>
  </si>
  <si>
    <t>Energy sales</t>
  </si>
  <si>
    <t>Other sales</t>
  </si>
  <si>
    <t>Other services</t>
  </si>
  <si>
    <t>Income (losses) before taxes</t>
  </si>
  <si>
    <t>Volta Grande</t>
  </si>
  <si>
    <t>Chile ( Holdings y Otros)</t>
  </si>
  <si>
    <t>Eliminaciones</t>
  </si>
  <si>
    <t>Totales</t>
  </si>
  <si>
    <t>ACTIVOS</t>
  </si>
  <si>
    <t>ACTIVOS CORRIENTES</t>
  </si>
  <si>
    <t>Efectivo y equivalentes al efectivo</t>
  </si>
  <si>
    <t>Otros activos financieros corrientes</t>
  </si>
  <si>
    <t>Otros activos no financieros, corriente</t>
  </si>
  <si>
    <t>Cuentas comerciales por cobrar y otras cuentas por cobrar corrientes</t>
  </si>
  <si>
    <t>Cuentas por cobrar a entidades relacionadas, corrientes</t>
  </si>
  <si>
    <t>Inventarios corrientes</t>
  </si>
  <si>
    <t>Activos por impuestos corrientes, corriente</t>
  </si>
  <si>
    <t>Activos no corrientes o grupos de activos para su disposición clasificados como mantenidos para la venta o como mantenidos para distribuir a los propietarios</t>
  </si>
  <si>
    <t xml:space="preserve">ACTIVOS NO CORRIENTES </t>
  </si>
  <si>
    <t>Otros activos financieros no corrientes</t>
  </si>
  <si>
    <t>Otros activos no financieros no corrientes</t>
  </si>
  <si>
    <t>Cuentas comerciales por cobrar y otras cuentas por cobrar no corrientes</t>
  </si>
  <si>
    <t>Cuentas por cobrar a entidades relacionadas, no corrientes</t>
  </si>
  <si>
    <t>Inversiones contabilizadas utilizando el método de la participación</t>
  </si>
  <si>
    <t>Activos intangibles distintos de la plusvalía</t>
  </si>
  <si>
    <t>Plusvalía</t>
  </si>
  <si>
    <t>Propiedades, planta y equipo</t>
  </si>
  <si>
    <t>Propiedad de inversión</t>
  </si>
  <si>
    <t>Activos por impuestos diferidos</t>
  </si>
  <si>
    <t>TOTAL ACTIVOS</t>
  </si>
  <si>
    <t>PATRIMONIO NETO Y PASIVOS</t>
  </si>
  <si>
    <t>PASIVOS CORRIENTES</t>
  </si>
  <si>
    <t>Otros pasivos financieros corrientes</t>
  </si>
  <si>
    <t>Cuentas por pagar comerciales y otras cuentas por pagar</t>
  </si>
  <si>
    <t>Cuentas por pagar a entidades relacionadas corrientes</t>
  </si>
  <si>
    <t>Otras provisiones corrientes</t>
  </si>
  <si>
    <t>Pasivos por impuestos corrientes</t>
  </si>
  <si>
    <t>Provisiones por beneficios a los empleados corrientes</t>
  </si>
  <si>
    <t>Otros pasivos no financieros corrientes</t>
  </si>
  <si>
    <t>Pasivos incluidos en grupos de activos para su disposición clasificados como mantenidos para la venta</t>
  </si>
  <si>
    <t>PASIVOS NO CORRIENTES</t>
  </si>
  <si>
    <t>Otros pasivos financieros no corrientes</t>
  </si>
  <si>
    <t>Cuentas comerciales por pagar y otras cuentas por pagar no corrientes</t>
  </si>
  <si>
    <t>Cuentas por pagar a entidades relacionadas, no corrientes</t>
  </si>
  <si>
    <t>Otras provisiones no corrientes</t>
  </si>
  <si>
    <t>Pasivo por impuestos diferidos</t>
  </si>
  <si>
    <t>Provisiones por beneficios a los empleados no corrientes</t>
  </si>
  <si>
    <t>Otros pasivos no financieros no corrientes</t>
  </si>
  <si>
    <t>PATRIMONIO NETO</t>
  </si>
  <si>
    <t>Patrimonio atribuible a los propietarios de la controladora</t>
  </si>
  <si>
    <t>Capital emitido</t>
  </si>
  <si>
    <t>Ganancias (pérdidas) acumuladas</t>
  </si>
  <si>
    <t>Primas de emisión</t>
  </si>
  <si>
    <t>Acciones propias en cartera</t>
  </si>
  <si>
    <t>Otras participaciones en el patrimonio</t>
  </si>
  <si>
    <t>Otras reservas</t>
  </si>
  <si>
    <t>Participaciones no controladoras</t>
  </si>
  <si>
    <t>Total Patrimonio Neto y Pasivos</t>
  </si>
  <si>
    <t>ESTADO DE RESULTADOS INTEGRALES</t>
  </si>
  <si>
    <t xml:space="preserve">INGRESOS </t>
  </si>
  <si>
    <t>Ingresos de actividades ordinarias</t>
  </si>
  <si>
    <t>Ventas de energía</t>
  </si>
  <si>
    <t>Otras ventas</t>
  </si>
  <si>
    <t>Otras prestaciones de servicios</t>
  </si>
  <si>
    <t>Otros ingresos</t>
  </si>
  <si>
    <t>MATERIAS PRIMAS Y CONSUMIBLES UTILIZADOS</t>
  </si>
  <si>
    <t>Compras de energía</t>
  </si>
  <si>
    <t>Consumo de combustible</t>
  </si>
  <si>
    <t>Gastos de transporte</t>
  </si>
  <si>
    <t>Otros aprovisionamientos variables y servicios</t>
  </si>
  <si>
    <t>MARGEN DE CONTRIBUCIÓN</t>
  </si>
  <si>
    <t>Otros trabajos realizados por la entidad y capitalizados</t>
  </si>
  <si>
    <t>Gastos por beneficios a los empleados</t>
  </si>
  <si>
    <t>Otros gastos, por naturaleza</t>
  </si>
  <si>
    <t>RESULTADO BRUTO DE EXPLOTACIÓN</t>
  </si>
  <si>
    <t>Gasto por depreciación y amortización</t>
  </si>
  <si>
    <t>Pérdidas por deterioro de valor (reversiones de pérdidas por deterioro de valor) reconocidas en el resultado del periodo</t>
  </si>
  <si>
    <t>RESULTADO DE EXPLOTACIÓN</t>
  </si>
  <si>
    <t>RESULTADO FINANCIERO</t>
  </si>
  <si>
    <t>Ingresos financieros</t>
  </si>
  <si>
    <t>Efectivo y otros medios equivalentes</t>
  </si>
  <si>
    <t>Otros ingresos financieros</t>
  </si>
  <si>
    <t>Costos financieros</t>
  </si>
  <si>
    <t>Préstamos bancarios</t>
  </si>
  <si>
    <t>Obligaciones garantizadas y no garantizadas</t>
  </si>
  <si>
    <t xml:space="preserve">Otros </t>
  </si>
  <si>
    <t>Resultados por Unidades de Reajuste</t>
  </si>
  <si>
    <t>Diferencias de cambio</t>
  </si>
  <si>
    <t>Positivas</t>
  </si>
  <si>
    <t>Negativas</t>
  </si>
  <si>
    <t>Participación en las ganancias (pérdidas) de asociadas y negocios conjuntos que se contabilicen utilizando el método de la participación</t>
  </si>
  <si>
    <t>Otras ganancias (pérdidas)</t>
  </si>
  <si>
    <t>Resultado de Otras Inversiones</t>
  </si>
  <si>
    <t>Resultados en Ventas de Activos</t>
  </si>
  <si>
    <t>Ganancia (pérdida), antes de impuestos</t>
  </si>
  <si>
    <t>Gasto (ingreso) por impuestos a las ganancias</t>
  </si>
  <si>
    <t>Ganancia (pérdida) procedente de operaciones continuadas</t>
  </si>
  <si>
    <t>Ganancia (Pérdida) de Operaciones Discontinuadas</t>
  </si>
  <si>
    <t>GANANCIA (PÉRDIDA)</t>
  </si>
  <si>
    <t xml:space="preserve">Ganancia (Pérdida) Atribuibles a </t>
  </si>
  <si>
    <t>Ganancia (pérdida), atribuible a los propietarios de la controladora</t>
  </si>
  <si>
    <t>Ganancia (pérdida), atribuible a participaciones no controladoras</t>
  </si>
  <si>
    <t>ESTADO DE FLUJOS DE EFECTIVO</t>
  </si>
  <si>
    <t>Flujos de efectivo procedentes de (utilizados en) actividades de operación</t>
  </si>
  <si>
    <t>Flujos de efectivo netos procedentes de (utilizados en) actividades de inversión</t>
  </si>
  <si>
    <t>Flujos de efectivo procedentes de (utilizados en) actividades de financiación</t>
  </si>
  <si>
    <t>1H 2018</t>
  </si>
  <si>
    <t>1H 2017</t>
  </si>
  <si>
    <t>million US$</t>
  </si>
  <si>
    <t>SICN Brazil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</si>
</sst>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73" formatCode="_-* #,##0_-;\-* #,##0_-;_-* &quot;-&quot;_-;_-@_-"/>
    <numFmt numFmtId="175" formatCode="_-* #,##0.00_-;\-* #,##0.00_-;_-* &quot;-&quot;??_-;_-@_-"/>
    <numFmt numFmtId="176" formatCode="_(* #,##0_);_(* \(#,##0\);_(* &quot;-&quot;_);_(@_)"/>
    <numFmt numFmtId="178" formatCode="0.0%"/>
    <numFmt numFmtId="179" formatCode="#,##0.000;[Red]\-#,##0.000"/>
    <numFmt numFmtId="180" formatCode="#,##0_ ;[Red]\-#,##0\ "/>
    <numFmt numFmtId="181" formatCode="0.000%"/>
    <numFmt numFmtId="183" formatCode="#,##0_);[Black]\(#,##0\);&quot;-       &quot;"/>
    <numFmt numFmtId="184" formatCode="0.0%;\(0.0%\)"/>
    <numFmt numFmtId="185" formatCode="0.0%_);\(0.0%\)"/>
    <numFmt numFmtId="186" formatCode="#,##0.000;\-#,##0.000"/>
    <numFmt numFmtId="187" formatCode="0_);\(0\)"/>
    <numFmt numFmtId="188" formatCode="#,##0\ ;\(#,##0\);&quot;-       &quot;"/>
    <numFmt numFmtId="189" formatCode="#,##0\ ;[Black]\(#,##0\);&quot;-       &quot;"/>
    <numFmt numFmtId="190" formatCode="#,##0.0\ ;\(#,##0.0\);&quot;-       &quot;"/>
    <numFmt numFmtId="191" formatCode="#,##0;\(#,##0\)"/>
    <numFmt numFmtId="192" formatCode="#,##0;\(#,##0\);&quot;-&quot;"/>
    <numFmt numFmtId="193" formatCode="0.000000"/>
    <numFmt numFmtId="194" formatCode="0%_);\(0%\)"/>
    <numFmt numFmtId="195" formatCode="#,##0.0"/>
    <numFmt numFmtId="196" formatCode="_-* #,##0_-;\-* #,##0_-;_-* &quot;-&quot;??_-;_-@_-"/>
    <numFmt numFmtId="197" formatCode="#,##0.0_);[Black]\(#,##0.0\);&quot;-       &quot;"/>
    <numFmt numFmtId="198" formatCode="#,##0.0;[Black]\(#,##0.0\);&quot; - &quot;"/>
    <numFmt numFmtId="199" formatCode="#,##0.0;\(#,##0.0\)"/>
    <numFmt numFmtId="201" formatCode="#,##0.00000\ ;\(#,##0.00000\);&quot;-       &quot;"/>
    <numFmt numFmtId="202" formatCode="_-* #,##0.0_-;\-* #,##0.0_-;_-* &quot;-&quot;??_-;_-@_-"/>
    <numFmt numFmtId="203" formatCode="#,##0;[Black]\(#,##0\);&quot;-&quot;"/>
    <numFmt numFmtId="205" formatCode="#,##0.00_);[Black]\(#,##0.00\);&quot;-       &quot;"/>
    <numFmt numFmtId="206" formatCode="#,##0.000000_);[Black]\(#,##0.000000\);&quot;-       &quot;"/>
    <numFmt numFmtId="207" formatCode="_-* #,##0.0000_-;\-* #,##0.0000_-;_-* &quot;-&quot;??_-;_-@_-"/>
  </numFmts>
  <fonts count="50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Comic Sans MS"/>
      <family val="4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indexed="9"/>
      <name val="Czcionka tekstu podstawowego"/>
      <family val="2"/>
      <charset val="238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8"/>
      <color indexed="40"/>
      <name val="Arial Narrow"/>
      <family val="2"/>
    </font>
    <font>
      <sz val="12"/>
      <color indexed="8"/>
      <name val="Calibri"/>
      <family val="2"/>
    </font>
    <font>
      <b/>
      <i/>
      <sz val="16"/>
      <color indexed="12"/>
      <name val="Arial Narrow"/>
      <family val="2"/>
    </font>
    <font>
      <sz val="10"/>
      <color indexed="8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sz val="8"/>
      <name val="ＭＳ Ｐゴシック"/>
      <family val="3"/>
      <charset val="128"/>
    </font>
    <font>
      <b/>
      <sz val="9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8"/>
      <color rgb="FFFF0000"/>
      <name val="Arial"/>
      <family val="2"/>
    </font>
    <font>
      <b/>
      <sz val="12"/>
      <color rgb="FFFF0000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4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0555F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4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9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/>
      <bottom style="medium">
        <color theme="8" tint="0.59999389629810485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8">
    <xf numFmtId="0" fontId="0" fillId="0" borderId="0"/>
    <xf numFmtId="0" fontId="15" fillId="2" borderId="0" applyNumberFormat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28" fillId="0" borderId="0" applyNumberFormat="0" applyFill="0" applyBorder="0">
      <alignment vertical="center"/>
    </xf>
    <xf numFmtId="0" fontId="1" fillId="0" borderId="0" applyNumberFormat="0" applyFont="0" applyFill="0" applyBorder="0" applyAlignment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7">
    <xf numFmtId="0" fontId="0" fillId="0" borderId="0" xfId="0"/>
    <xf numFmtId="0" fontId="4" fillId="0" borderId="0" xfId="12" applyFont="1"/>
    <xf numFmtId="0" fontId="6" fillId="0" borderId="0" xfId="0" applyFont="1"/>
    <xf numFmtId="0" fontId="7" fillId="0" borderId="0" xfId="0" applyFont="1"/>
    <xf numFmtId="17" fontId="5" fillId="3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17" fontId="8" fillId="0" borderId="0" xfId="0" applyNumberFormat="1" applyFont="1" applyFill="1" applyBorder="1" applyAlignment="1">
      <alignment horizontal="center"/>
    </xf>
    <xf numFmtId="0" fontId="9" fillId="0" borderId="0" xfId="12" applyFont="1" applyAlignment="1">
      <alignment vertical="center"/>
    </xf>
    <xf numFmtId="0" fontId="6" fillId="0" borderId="1" xfId="0" quotePrefix="1" applyFont="1" applyBorder="1" applyAlignment="1">
      <alignment horizontal="left" vertical="center" indent="1"/>
    </xf>
    <xf numFmtId="37" fontId="6" fillId="5" borderId="1" xfId="0" applyNumberFormat="1" applyFont="1" applyFill="1" applyBorder="1" applyAlignment="1">
      <alignment horizontal="center" vertical="center"/>
    </xf>
    <xf numFmtId="188" fontId="6" fillId="4" borderId="5" xfId="0" applyNumberFormat="1" applyFont="1" applyFill="1" applyBorder="1" applyAlignment="1">
      <alignment vertical="center"/>
    </xf>
    <xf numFmtId="188" fontId="6" fillId="3" borderId="6" xfId="0" applyNumberFormat="1" applyFont="1" applyFill="1" applyBorder="1" applyAlignment="1">
      <alignment vertical="center"/>
    </xf>
    <xf numFmtId="178" fontId="6" fillId="4" borderId="7" xfId="16" applyNumberFormat="1" applyFont="1" applyFill="1" applyBorder="1" applyAlignment="1">
      <alignment vertical="center"/>
    </xf>
    <xf numFmtId="178" fontId="6" fillId="3" borderId="8" xfId="16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76" fontId="9" fillId="0" borderId="0" xfId="7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188" fontId="6" fillId="3" borderId="9" xfId="0" applyNumberFormat="1" applyFont="1" applyFill="1" applyBorder="1" applyAlignment="1">
      <alignment vertical="center"/>
    </xf>
    <xf numFmtId="178" fontId="6" fillId="3" borderId="10" xfId="16" applyNumberFormat="1" applyFont="1" applyFill="1" applyBorder="1" applyAlignment="1">
      <alignment vertical="center"/>
    </xf>
    <xf numFmtId="188" fontId="6" fillId="3" borderId="3" xfId="0" applyNumberFormat="1" applyFont="1" applyFill="1" applyBorder="1" applyAlignment="1">
      <alignment vertical="center"/>
    </xf>
    <xf numFmtId="178" fontId="6" fillId="3" borderId="3" xfId="16" applyNumberFormat="1" applyFont="1" applyFill="1" applyBorder="1" applyAlignment="1">
      <alignment vertical="center"/>
    </xf>
    <xf numFmtId="188" fontId="8" fillId="3" borderId="11" xfId="0" applyNumberFormat="1" applyFont="1" applyFill="1" applyBorder="1" applyAlignment="1">
      <alignment vertical="center"/>
    </xf>
    <xf numFmtId="0" fontId="9" fillId="0" borderId="0" xfId="12" applyFont="1"/>
    <xf numFmtId="0" fontId="6" fillId="0" borderId="0" xfId="12" applyFont="1"/>
    <xf numFmtId="0" fontId="9" fillId="0" borderId="0" xfId="12" quotePrefix="1" applyFont="1" applyAlignment="1">
      <alignment horizontal="left"/>
    </xf>
    <xf numFmtId="180" fontId="9" fillId="0" borderId="0" xfId="12" applyNumberFormat="1" applyFont="1"/>
    <xf numFmtId="10" fontId="9" fillId="0" borderId="0" xfId="16" applyNumberFormat="1" applyFont="1"/>
    <xf numFmtId="187" fontId="9" fillId="0" borderId="0" xfId="12" quotePrefix="1" applyNumberFormat="1" applyFont="1" applyAlignment="1">
      <alignment horizontal="left"/>
    </xf>
    <xf numFmtId="0" fontId="9" fillId="0" borderId="0" xfId="12" applyFont="1" applyBorder="1"/>
    <xf numFmtId="186" fontId="7" fillId="5" borderId="0" xfId="0" applyNumberFormat="1" applyFont="1" applyFill="1" applyBorder="1" applyAlignment="1">
      <alignment vertical="center"/>
    </xf>
    <xf numFmtId="178" fontId="7" fillId="5" borderId="0" xfId="16" applyNumberFormat="1" applyFont="1" applyFill="1" applyBorder="1" applyAlignment="1">
      <alignment vertical="center"/>
    </xf>
    <xf numFmtId="186" fontId="9" fillId="0" borderId="0" xfId="12" applyNumberFormat="1" applyFont="1" applyBorder="1"/>
    <xf numFmtId="0" fontId="6" fillId="0" borderId="0" xfId="0" applyFont="1" applyBorder="1"/>
    <xf numFmtId="0" fontId="6" fillId="0" borderId="0" xfId="12" applyFont="1" applyAlignment="1">
      <alignment vertical="center"/>
    </xf>
    <xf numFmtId="17" fontId="8" fillId="3" borderId="7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indent="1"/>
    </xf>
    <xf numFmtId="0" fontId="1" fillId="0" borderId="0" xfId="0" applyFont="1"/>
    <xf numFmtId="38" fontId="7" fillId="0" borderId="0" xfId="0" applyNumberFormat="1" applyFont="1"/>
    <xf numFmtId="17" fontId="5" fillId="3" borderId="13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  <xf numFmtId="188" fontId="8" fillId="4" borderId="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17" fontId="5" fillId="4" borderId="15" xfId="0" applyNumberFormat="1" applyFont="1" applyFill="1" applyBorder="1" applyAlignment="1">
      <alignment horizontal="center" vertical="center"/>
    </xf>
    <xf numFmtId="17" fontId="5" fillId="3" borderId="16" xfId="0" applyNumberFormat="1" applyFont="1" applyFill="1" applyBorder="1" applyAlignment="1">
      <alignment horizontal="center"/>
    </xf>
    <xf numFmtId="17" fontId="5" fillId="3" borderId="17" xfId="0" applyNumberFormat="1" applyFont="1" applyFill="1" applyBorder="1" applyAlignment="1">
      <alignment horizontal="center"/>
    </xf>
    <xf numFmtId="17" fontId="5" fillId="3" borderId="18" xfId="0" applyNumberFormat="1" applyFont="1" applyFill="1" applyBorder="1" applyAlignment="1">
      <alignment horizontal="center"/>
    </xf>
    <xf numFmtId="17" fontId="5" fillId="3" borderId="19" xfId="0" applyNumberFormat="1" applyFont="1" applyFill="1" applyBorder="1" applyAlignment="1">
      <alignment horizontal="center"/>
    </xf>
    <xf numFmtId="183" fontId="0" fillId="0" borderId="0" xfId="0" applyNumberFormat="1"/>
    <xf numFmtId="1" fontId="7" fillId="0" borderId="0" xfId="0" applyNumberFormat="1" applyFont="1"/>
    <xf numFmtId="180" fontId="4" fillId="0" borderId="0" xfId="12" applyNumberFormat="1" applyFont="1"/>
    <xf numFmtId="181" fontId="4" fillId="0" borderId="0" xfId="16" applyNumberFormat="1" applyFont="1"/>
    <xf numFmtId="17" fontId="8" fillId="4" borderId="20" xfId="0" applyNumberFormat="1" applyFont="1" applyFill="1" applyBorder="1" applyAlignment="1">
      <alignment horizontal="center" vertical="center"/>
    </xf>
    <xf numFmtId="188" fontId="6" fillId="0" borderId="0" xfId="12" applyNumberFormat="1" applyFont="1"/>
    <xf numFmtId="178" fontId="6" fillId="0" borderId="0" xfId="16" applyNumberFormat="1" applyFont="1"/>
    <xf numFmtId="178" fontId="6" fillId="0" borderId="0" xfId="16" applyNumberFormat="1" applyFont="1" applyAlignment="1">
      <alignment vertical="center"/>
    </xf>
    <xf numFmtId="179" fontId="7" fillId="0" borderId="0" xfId="0" applyNumberFormat="1" applyFont="1"/>
    <xf numFmtId="178" fontId="0" fillId="0" borderId="0" xfId="16" applyNumberFormat="1" applyFont="1"/>
    <xf numFmtId="0" fontId="0" fillId="6" borderId="0" xfId="0" applyFill="1"/>
    <xf numFmtId="0" fontId="0" fillId="6" borderId="0" xfId="0" applyFill="1" applyAlignment="1">
      <alignment horizontal="center"/>
    </xf>
    <xf numFmtId="0" fontId="7" fillId="6" borderId="2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indent="1"/>
    </xf>
    <xf numFmtId="0" fontId="6" fillId="6" borderId="21" xfId="0" applyFont="1" applyFill="1" applyBorder="1"/>
    <xf numFmtId="191" fontId="7" fillId="6" borderId="10" xfId="0" applyNumberFormat="1" applyFont="1" applyFill="1" applyBorder="1"/>
    <xf numFmtId="0" fontId="6" fillId="6" borderId="1" xfId="0" applyFont="1" applyFill="1" applyBorder="1" applyAlignment="1">
      <alignment horizontal="left" vertical="center" indent="1"/>
    </xf>
    <xf numFmtId="191" fontId="6" fillId="4" borderId="10" xfId="0" applyNumberFormat="1" applyFont="1" applyFill="1" applyBorder="1"/>
    <xf numFmtId="191" fontId="6" fillId="3" borderId="10" xfId="0" applyNumberFormat="1" applyFont="1" applyFill="1" applyBorder="1"/>
    <xf numFmtId="191" fontId="8" fillId="4" borderId="19" xfId="0" applyNumberFormat="1" applyFont="1" applyFill="1" applyBorder="1"/>
    <xf numFmtId="191" fontId="8" fillId="3" borderId="19" xfId="0" applyNumberFormat="1" applyFont="1" applyFill="1" applyBorder="1"/>
    <xf numFmtId="17" fontId="8" fillId="4" borderId="22" xfId="0" applyNumberFormat="1" applyFont="1" applyFill="1" applyBorder="1" applyAlignment="1">
      <alignment horizontal="center" vertical="center" wrapText="1"/>
    </xf>
    <xf numFmtId="0" fontId="0" fillId="0" borderId="23" xfId="0" applyBorder="1"/>
    <xf numFmtId="3" fontId="0" fillId="0" borderId="23" xfId="0" applyNumberFormat="1" applyBorder="1"/>
    <xf numFmtId="3" fontId="0" fillId="0" borderId="0" xfId="0" applyNumberFormat="1"/>
    <xf numFmtId="0" fontId="10" fillId="0" borderId="23" xfId="0" applyFont="1" applyBorder="1"/>
    <xf numFmtId="0" fontId="10" fillId="0" borderId="22" xfId="0" applyFont="1" applyBorder="1"/>
    <xf numFmtId="3" fontId="10" fillId="0" borderId="22" xfId="0" applyNumberFormat="1" applyFont="1" applyBorder="1"/>
    <xf numFmtId="0" fontId="10" fillId="0" borderId="24" xfId="0" applyFont="1" applyBorder="1"/>
    <xf numFmtId="3" fontId="10" fillId="0" borderId="24" xfId="0" applyNumberFormat="1" applyFont="1" applyBorder="1"/>
    <xf numFmtId="3" fontId="0" fillId="0" borderId="0" xfId="0" applyNumberFormat="1" applyBorder="1"/>
    <xf numFmtId="0" fontId="0" fillId="0" borderId="0" xfId="0" applyBorder="1"/>
    <xf numFmtId="3" fontId="10" fillId="0" borderId="23" xfId="0" applyNumberFormat="1" applyFont="1" applyBorder="1"/>
    <xf numFmtId="3" fontId="10" fillId="4" borderId="22" xfId="0" applyNumberFormat="1" applyFont="1" applyFill="1" applyBorder="1"/>
    <xf numFmtId="3" fontId="0" fillId="0" borderId="23" xfId="0" applyNumberFormat="1" applyBorder="1" applyAlignment="1">
      <alignment horizontal="center"/>
    </xf>
    <xf numFmtId="188" fontId="0" fillId="0" borderId="0" xfId="0" applyNumberFormat="1"/>
    <xf numFmtId="188" fontId="7" fillId="0" borderId="0" xfId="0" applyNumberFormat="1" applyFont="1"/>
    <xf numFmtId="188" fontId="6" fillId="0" borderId="0" xfId="0" applyNumberFormat="1" applyFont="1" applyAlignment="1">
      <alignment vertical="center"/>
    </xf>
    <xf numFmtId="178" fontId="1" fillId="0" borderId="23" xfId="16" applyNumberFormat="1" applyBorder="1" applyAlignment="1">
      <alignment horizontal="center"/>
    </xf>
    <xf numFmtId="178" fontId="10" fillId="0" borderId="22" xfId="16" applyNumberFormat="1" applyFont="1" applyBorder="1" applyAlignment="1">
      <alignment horizontal="center"/>
    </xf>
    <xf numFmtId="178" fontId="10" fillId="0" borderId="24" xfId="16" applyNumberFormat="1" applyFont="1" applyBorder="1" applyAlignment="1">
      <alignment horizontal="center"/>
    </xf>
    <xf numFmtId="178" fontId="10" fillId="0" borderId="23" xfId="16" applyNumberFormat="1" applyFont="1" applyBorder="1" applyAlignment="1">
      <alignment horizontal="center"/>
    </xf>
    <xf numFmtId="178" fontId="10" fillId="4" borderId="22" xfId="16" applyNumberFormat="1" applyFont="1" applyFill="1" applyBorder="1" applyAlignment="1">
      <alignment horizontal="center"/>
    </xf>
    <xf numFmtId="2" fontId="9" fillId="0" borderId="0" xfId="12" applyNumberFormat="1" applyFont="1" applyAlignment="1">
      <alignment vertical="center"/>
    </xf>
    <xf numFmtId="175" fontId="0" fillId="6" borderId="0" xfId="3" applyFont="1" applyFill="1"/>
    <xf numFmtId="0" fontId="7" fillId="0" borderId="0" xfId="0" applyFont="1" applyFill="1"/>
    <xf numFmtId="0" fontId="6" fillId="0" borderId="0" xfId="0" applyFont="1" applyFill="1" applyBorder="1" applyAlignment="1">
      <alignment horizontal="left" vertical="center" wrapText="1" indent="2"/>
    </xf>
    <xf numFmtId="188" fontId="6" fillId="0" borderId="0" xfId="0" applyNumberFormat="1" applyFont="1" applyFill="1" applyBorder="1" applyAlignment="1">
      <alignment vertical="center"/>
    </xf>
    <xf numFmtId="183" fontId="6" fillId="0" borderId="0" xfId="0" applyNumberFormat="1" applyFont="1" applyFill="1" applyBorder="1" applyAlignment="1">
      <alignment vertical="center"/>
    </xf>
    <xf numFmtId="185" fontId="6" fillId="0" borderId="0" xfId="16" applyNumberFormat="1" applyFont="1" applyFill="1" applyBorder="1" applyAlignment="1">
      <alignment vertical="center"/>
    </xf>
    <xf numFmtId="10" fontId="6" fillId="0" borderId="0" xfId="16" applyNumberFormat="1" applyFont="1" applyAlignment="1">
      <alignment vertical="center"/>
    </xf>
    <xf numFmtId="0" fontId="14" fillId="0" borderId="0" xfId="0" applyFont="1"/>
    <xf numFmtId="178" fontId="6" fillId="0" borderId="0" xfId="16" applyNumberFormat="1" applyFont="1" applyFill="1" applyBorder="1" applyAlignment="1">
      <alignment vertical="center"/>
    </xf>
    <xf numFmtId="193" fontId="6" fillId="0" borderId="0" xfId="12" applyNumberFormat="1" applyFont="1"/>
    <xf numFmtId="1" fontId="6" fillId="0" borderId="0" xfId="12" applyNumberFormat="1" applyFont="1"/>
    <xf numFmtId="195" fontId="9" fillId="0" borderId="0" xfId="12" applyNumberFormat="1" applyFont="1" applyAlignment="1">
      <alignment vertical="center"/>
    </xf>
    <xf numFmtId="190" fontId="7" fillId="0" borderId="0" xfId="0" applyNumberFormat="1" applyFont="1"/>
    <xf numFmtId="181" fontId="6" fillId="0" borderId="0" xfId="16" applyNumberFormat="1" applyFont="1" applyAlignment="1">
      <alignment vertical="center"/>
    </xf>
    <xf numFmtId="178" fontId="6" fillId="0" borderId="0" xfId="12" applyNumberFormat="1" applyFont="1"/>
    <xf numFmtId="0" fontId="18" fillId="0" borderId="0" xfId="10" applyFont="1" applyFill="1" applyBorder="1" applyAlignment="1">
      <alignment vertical="center"/>
    </xf>
    <xf numFmtId="196" fontId="18" fillId="0" borderId="0" xfId="3" applyNumberFormat="1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188" fontId="18" fillId="0" borderId="47" xfId="0" applyNumberFormat="1" applyFont="1" applyFill="1" applyBorder="1" applyAlignment="1">
      <alignment vertical="center"/>
    </xf>
    <xf numFmtId="0" fontId="18" fillId="0" borderId="47" xfId="14" applyFont="1" applyFill="1" applyBorder="1" applyAlignment="1">
      <alignment horizontal="left" indent="1"/>
    </xf>
    <xf numFmtId="183" fontId="18" fillId="0" borderId="48" xfId="14" applyNumberFormat="1" applyFont="1" applyFill="1" applyBorder="1"/>
    <xf numFmtId="0" fontId="18" fillId="0" borderId="0" xfId="0" applyFont="1" applyFill="1" applyBorder="1" applyAlignment="1">
      <alignment horizontal="left" vertical="center" wrapText="1" indent="2"/>
    </xf>
    <xf numFmtId="0" fontId="16" fillId="0" borderId="0" xfId="0" applyFont="1"/>
    <xf numFmtId="0" fontId="21" fillId="0" borderId="0" xfId="0" applyFont="1" applyFill="1"/>
    <xf numFmtId="0" fontId="17" fillId="0" borderId="47" xfId="14" applyFont="1" applyFill="1" applyBorder="1" applyAlignment="1">
      <alignment horizontal="left" indent="1"/>
    </xf>
    <xf numFmtId="178" fontId="18" fillId="0" borderId="48" xfId="16" applyNumberFormat="1" applyFont="1" applyFill="1" applyBorder="1"/>
    <xf numFmtId="183" fontId="17" fillId="0" borderId="48" xfId="14" applyNumberFormat="1" applyFont="1" applyFill="1" applyBorder="1"/>
    <xf numFmtId="183" fontId="17" fillId="11" borderId="48" xfId="14" applyNumberFormat="1" applyFont="1" applyFill="1" applyBorder="1"/>
    <xf numFmtId="183" fontId="18" fillId="11" borderId="48" xfId="14" applyNumberFormat="1" applyFont="1" applyFill="1" applyBorder="1"/>
    <xf numFmtId="178" fontId="18" fillId="11" borderId="48" xfId="16" applyNumberFormat="1" applyFont="1" applyFill="1" applyBorder="1"/>
    <xf numFmtId="0" fontId="32" fillId="12" borderId="0" xfId="0" applyFont="1" applyFill="1"/>
    <xf numFmtId="188" fontId="17" fillId="13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vertical="center"/>
    </xf>
    <xf numFmtId="3" fontId="1" fillId="13" borderId="0" xfId="0" applyNumberFormat="1" applyFont="1" applyFill="1" applyBorder="1" applyAlignment="1">
      <alignment horizontal="right" vertical="center"/>
    </xf>
    <xf numFmtId="178" fontId="1" fillId="13" borderId="0" xfId="0" applyNumberFormat="1" applyFont="1" applyFill="1" applyBorder="1" applyAlignment="1">
      <alignment horizontal="right" vertical="center"/>
    </xf>
    <xf numFmtId="0" fontId="18" fillId="12" borderId="0" xfId="10" applyFont="1" applyFill="1"/>
    <xf numFmtId="0" fontId="33" fillId="14" borderId="0" xfId="10" applyFont="1" applyFill="1"/>
    <xf numFmtId="188" fontId="18" fillId="12" borderId="0" xfId="10" applyNumberFormat="1" applyFont="1" applyFill="1"/>
    <xf numFmtId="0" fontId="17" fillId="13" borderId="0" xfId="10" applyFont="1" applyFill="1"/>
    <xf numFmtId="0" fontId="17" fillId="12" borderId="0" xfId="10" applyFont="1" applyFill="1"/>
    <xf numFmtId="0" fontId="18" fillId="12" borderId="0" xfId="10" applyFont="1" applyFill="1" applyAlignment="1">
      <alignment horizontal="center"/>
    </xf>
    <xf numFmtId="0" fontId="33" fillId="14" borderId="0" xfId="10" applyFont="1" applyFill="1" applyAlignment="1">
      <alignment horizontal="center" vertical="center"/>
    </xf>
    <xf numFmtId="0" fontId="33" fillId="14" borderId="49" xfId="10" applyFont="1" applyFill="1" applyBorder="1" applyAlignment="1">
      <alignment horizontal="center" vertical="center"/>
    </xf>
    <xf numFmtId="0" fontId="33" fillId="14" borderId="49" xfId="10" applyFont="1" applyFill="1" applyBorder="1" applyAlignment="1">
      <alignment horizontal="center" vertical="center" wrapText="1"/>
    </xf>
    <xf numFmtId="0" fontId="33" fillId="14" borderId="50" xfId="10" applyFont="1" applyFill="1" applyBorder="1" applyAlignment="1">
      <alignment horizontal="center" vertical="center"/>
    </xf>
    <xf numFmtId="0" fontId="33" fillId="14" borderId="50" xfId="10" applyFont="1" applyFill="1" applyBorder="1" applyAlignment="1">
      <alignment horizontal="center" vertical="center" wrapText="1"/>
    </xf>
    <xf numFmtId="191" fontId="22" fillId="12" borderId="0" xfId="0" applyNumberFormat="1" applyFont="1" applyFill="1" applyBorder="1" applyAlignment="1" applyProtection="1">
      <alignment vertical="center"/>
      <protection locked="0"/>
    </xf>
    <xf numFmtId="199" fontId="22" fillId="12" borderId="0" xfId="0" applyNumberFormat="1" applyFont="1" applyFill="1" applyBorder="1" applyAlignment="1" applyProtection="1">
      <alignment vertical="center"/>
      <protection locked="0"/>
    </xf>
    <xf numFmtId="0" fontId="17" fillId="13" borderId="25" xfId="10" applyFont="1" applyFill="1" applyBorder="1" applyAlignment="1">
      <alignment horizontal="center"/>
    </xf>
    <xf numFmtId="0" fontId="17" fillId="13" borderId="0" xfId="10" applyFont="1" applyFill="1" applyAlignment="1">
      <alignment horizontal="center"/>
    </xf>
    <xf numFmtId="0" fontId="18" fillId="0" borderId="0" xfId="0" applyFont="1" applyAlignment="1">
      <alignment vertical="center"/>
    </xf>
    <xf numFmtId="0" fontId="34" fillId="14" borderId="0" xfId="0" applyNumberFormat="1" applyFont="1" applyFill="1" applyBorder="1" applyAlignment="1">
      <alignment horizontal="center" vertical="center"/>
    </xf>
    <xf numFmtId="0" fontId="35" fillId="14" borderId="0" xfId="0" applyNumberFormat="1" applyFont="1" applyFill="1" applyAlignment="1">
      <alignment horizontal="center" vertical="center"/>
    </xf>
    <xf numFmtId="0" fontId="1" fillId="0" borderId="0" xfId="0" applyFont="1" applyBorder="1"/>
    <xf numFmtId="188" fontId="1" fillId="0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horizontal="left" vertical="center" indent="1"/>
    </xf>
    <xf numFmtId="0" fontId="23" fillId="0" borderId="0" xfId="12" applyFont="1"/>
    <xf numFmtId="188" fontId="23" fillId="0" borderId="0" xfId="12" applyNumberFormat="1" applyFont="1"/>
    <xf numFmtId="0" fontId="1" fillId="0" borderId="0" xfId="12" applyFont="1"/>
    <xf numFmtId="0" fontId="24" fillId="0" borderId="0" xfId="9" applyFont="1" applyAlignment="1">
      <alignment horizontal="center"/>
    </xf>
    <xf numFmtId="0" fontId="1" fillId="14" borderId="0" xfId="0" applyFont="1" applyFill="1" applyBorder="1"/>
    <xf numFmtId="17" fontId="36" fillId="14" borderId="0" xfId="9" applyNumberFormat="1" applyFont="1" applyFill="1" applyBorder="1" applyAlignment="1">
      <alignment horizontal="center"/>
    </xf>
    <xf numFmtId="0" fontId="1" fillId="14" borderId="0" xfId="0" applyNumberFormat="1" applyFont="1" applyFill="1" applyBorder="1"/>
    <xf numFmtId="0" fontId="1" fillId="0" borderId="0" xfId="9" applyFont="1" applyFill="1" applyBorder="1"/>
    <xf numFmtId="0" fontId="36" fillId="14" borderId="0" xfId="9" applyFont="1" applyFill="1" applyBorder="1" applyAlignment="1">
      <alignment horizontal="left" vertical="center" indent="1"/>
    </xf>
    <xf numFmtId="0" fontId="36" fillId="14" borderId="51" xfId="9" applyFont="1" applyFill="1" applyBorder="1" applyAlignment="1">
      <alignment horizontal="left" vertical="center" indent="1"/>
    </xf>
    <xf numFmtId="0" fontId="23" fillId="0" borderId="0" xfId="0" applyFont="1"/>
    <xf numFmtId="0" fontId="36" fillId="14" borderId="51" xfId="10" applyFont="1" applyFill="1" applyBorder="1" applyAlignment="1">
      <alignment horizontal="left" vertical="center"/>
    </xf>
    <xf numFmtId="0" fontId="36" fillId="14" borderId="51" xfId="10" applyFont="1" applyFill="1" applyBorder="1" applyAlignment="1">
      <alignment horizontal="center" vertical="center"/>
    </xf>
    <xf numFmtId="184" fontId="23" fillId="0" borderId="0" xfId="16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188" fontId="10" fillId="0" borderId="0" xfId="0" applyNumberFormat="1" applyFont="1" applyFill="1" applyBorder="1" applyAlignment="1">
      <alignment vertical="center"/>
    </xf>
    <xf numFmtId="183" fontId="10" fillId="0" borderId="0" xfId="0" applyNumberFormat="1" applyFont="1" applyFill="1" applyBorder="1" applyAlignment="1">
      <alignment vertical="center"/>
    </xf>
    <xf numFmtId="194" fontId="10" fillId="0" borderId="0" xfId="16" applyNumberFormat="1" applyFont="1" applyFill="1" applyBorder="1" applyAlignment="1">
      <alignment vertical="center"/>
    </xf>
    <xf numFmtId="0" fontId="10" fillId="13" borderId="0" xfId="0" applyFont="1" applyFill="1" applyBorder="1" applyAlignment="1">
      <alignment horizontal="left" vertical="center" indent="1"/>
    </xf>
    <xf numFmtId="188" fontId="10" fillId="13" borderId="0" xfId="0" applyNumberFormat="1" applyFont="1" applyFill="1" applyBorder="1" applyAlignment="1">
      <alignment vertical="center"/>
    </xf>
    <xf numFmtId="185" fontId="10" fillId="13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2"/>
    </xf>
    <xf numFmtId="183" fontId="1" fillId="0" borderId="0" xfId="0" applyNumberFormat="1" applyFont="1" applyFill="1" applyBorder="1" applyAlignment="1">
      <alignment vertical="center"/>
    </xf>
    <xf numFmtId="185" fontId="1" fillId="0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/>
    <xf numFmtId="0" fontId="36" fillId="14" borderId="0" xfId="0" applyFont="1" applyFill="1" applyBorder="1" applyAlignment="1">
      <alignment horizontal="left" vertical="center" indent="1"/>
    </xf>
    <xf numFmtId="185" fontId="36" fillId="14" borderId="0" xfId="16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 indent="2"/>
    </xf>
    <xf numFmtId="188" fontId="23" fillId="0" borderId="0" xfId="0" applyNumberFormat="1" applyFont="1" applyFill="1" applyBorder="1" applyAlignment="1">
      <alignment vertical="center"/>
    </xf>
    <xf numFmtId="0" fontId="1" fillId="12" borderId="0" xfId="10" applyFont="1" applyFill="1"/>
    <xf numFmtId="0" fontId="10" fillId="12" borderId="25" xfId="10" applyFont="1" applyFill="1" applyBorder="1" applyAlignment="1">
      <alignment horizontal="center"/>
    </xf>
    <xf numFmtId="0" fontId="10" fillId="12" borderId="0" xfId="10" applyFont="1" applyFill="1" applyAlignment="1">
      <alignment horizontal="center"/>
    </xf>
    <xf numFmtId="0" fontId="10" fillId="12" borderId="0" xfId="10" applyFont="1" applyFill="1"/>
    <xf numFmtId="188" fontId="1" fillId="12" borderId="0" xfId="0" applyNumberFormat="1" applyFont="1" applyFill="1" applyBorder="1" applyAlignment="1">
      <alignment vertical="center"/>
    </xf>
    <xf numFmtId="190" fontId="1" fillId="12" borderId="0" xfId="0" applyNumberFormat="1" applyFont="1" applyFill="1" applyBorder="1" applyAlignment="1">
      <alignment vertical="center"/>
    </xf>
    <xf numFmtId="0" fontId="10" fillId="13" borderId="0" xfId="10" applyFont="1" applyFill="1"/>
    <xf numFmtId="190" fontId="10" fillId="13" borderId="0" xfId="0" applyNumberFormat="1" applyFont="1" applyFill="1" applyBorder="1" applyAlignment="1">
      <alignment vertical="center"/>
    </xf>
    <xf numFmtId="0" fontId="36" fillId="14" borderId="0" xfId="10" applyFont="1" applyFill="1"/>
    <xf numFmtId="0" fontId="37" fillId="14" borderId="0" xfId="10" applyFont="1" applyFill="1"/>
    <xf numFmtId="0" fontId="1" fillId="13" borderId="0" xfId="10" applyFont="1" applyFill="1"/>
    <xf numFmtId="188" fontId="36" fillId="14" borderId="0" xfId="0" applyNumberFormat="1" applyFont="1" applyFill="1" applyBorder="1" applyAlignment="1">
      <alignment vertical="center"/>
    </xf>
    <xf numFmtId="190" fontId="36" fillId="14" borderId="0" xfId="0" applyNumberFormat="1" applyFont="1" applyFill="1" applyBorder="1" applyAlignment="1">
      <alignment vertical="center"/>
    </xf>
    <xf numFmtId="0" fontId="36" fillId="12" borderId="0" xfId="10" applyFont="1" applyFill="1"/>
    <xf numFmtId="0" fontId="37" fillId="12" borderId="0" xfId="10" applyFont="1" applyFill="1"/>
    <xf numFmtId="0" fontId="25" fillId="15" borderId="0" xfId="10" applyFont="1" applyFill="1"/>
    <xf numFmtId="0" fontId="1" fillId="15" borderId="0" xfId="10" applyFont="1" applyFill="1"/>
    <xf numFmtId="0" fontId="10" fillId="15" borderId="0" xfId="10" applyFont="1" applyFill="1"/>
    <xf numFmtId="188" fontId="36" fillId="14" borderId="0" xfId="10" applyNumberFormat="1" applyFont="1" applyFill="1"/>
    <xf numFmtId="0" fontId="38" fillId="14" borderId="0" xfId="0" applyFont="1" applyFill="1"/>
    <xf numFmtId="0" fontId="38" fillId="14" borderId="0" xfId="0" applyFont="1" applyFill="1" applyBorder="1"/>
    <xf numFmtId="0" fontId="38" fillId="14" borderId="0" xfId="0" applyFont="1" applyFill="1" applyBorder="1" applyAlignment="1">
      <alignment vertical="center" wrapText="1"/>
    </xf>
    <xf numFmtId="0" fontId="32" fillId="14" borderId="0" xfId="0" applyFont="1" applyFill="1"/>
    <xf numFmtId="0" fontId="39" fillId="14" borderId="0" xfId="0" applyFont="1" applyFill="1" applyBorder="1"/>
    <xf numFmtId="0" fontId="39" fillId="14" borderId="0" xfId="0" applyFont="1" applyFill="1"/>
    <xf numFmtId="17" fontId="36" fillId="14" borderId="0" xfId="9" applyNumberFormat="1" applyFont="1" applyFill="1" applyBorder="1" applyAlignment="1">
      <alignment horizontal="center" vertical="center"/>
    </xf>
    <xf numFmtId="0" fontId="37" fillId="0" borderId="0" xfId="0" applyFont="1"/>
    <xf numFmtId="0" fontId="1" fillId="0" borderId="0" xfId="9" applyFont="1" applyFill="1" applyBorder="1" applyAlignment="1">
      <alignment horizontal="left" vertical="center" indent="3"/>
    </xf>
    <xf numFmtId="183" fontId="1" fillId="0" borderId="0" xfId="9" applyNumberFormat="1" applyFont="1" applyFill="1" applyBorder="1" applyAlignment="1">
      <alignment vertical="center"/>
    </xf>
    <xf numFmtId="180" fontId="36" fillId="14" borderId="0" xfId="9" applyNumberFormat="1" applyFont="1" applyFill="1" applyBorder="1" applyAlignment="1">
      <alignment vertical="center"/>
    </xf>
    <xf numFmtId="183" fontId="36" fillId="14" borderId="0" xfId="9" applyNumberFormat="1" applyFont="1" applyFill="1" applyBorder="1" applyAlignment="1">
      <alignment vertical="center"/>
    </xf>
    <xf numFmtId="188" fontId="36" fillId="14" borderId="51" xfId="9" applyNumberFormat="1" applyFont="1" applyFill="1" applyBorder="1" applyAlignment="1">
      <alignment vertical="center"/>
    </xf>
    <xf numFmtId="185" fontId="36" fillId="14" borderId="51" xfId="17" applyNumberFormat="1" applyFont="1" applyFill="1" applyBorder="1" applyAlignment="1">
      <alignment vertical="center"/>
    </xf>
    <xf numFmtId="0" fontId="10" fillId="0" borderId="0" xfId="0" applyFont="1"/>
    <xf numFmtId="201" fontId="36" fillId="14" borderId="0" xfId="0" applyNumberFormat="1" applyFont="1" applyFill="1" applyBorder="1" applyAlignment="1">
      <alignment vertical="center"/>
    </xf>
    <xf numFmtId="189" fontId="33" fillId="14" borderId="25" xfId="14" applyNumberFormat="1" applyFont="1" applyFill="1" applyBorder="1" applyAlignment="1">
      <alignment vertical="center"/>
    </xf>
    <xf numFmtId="9" fontId="33" fillId="14" borderId="25" xfId="16" applyFont="1" applyFill="1" applyBorder="1" applyAlignment="1">
      <alignment vertical="center"/>
    </xf>
    <xf numFmtId="0" fontId="40" fillId="14" borderId="0" xfId="10" applyFont="1" applyFill="1" applyBorder="1" applyAlignment="1">
      <alignment horizontal="center" vertical="center"/>
    </xf>
    <xf numFmtId="0" fontId="33" fillId="14" borderId="0" xfId="10" applyFont="1" applyFill="1" applyBorder="1" applyAlignment="1">
      <alignment horizontal="center" vertical="center"/>
    </xf>
    <xf numFmtId="0" fontId="39" fillId="14" borderId="52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191" fontId="26" fillId="16" borderId="53" xfId="0" applyNumberFormat="1" applyFont="1" applyFill="1" applyBorder="1" applyAlignment="1" applyProtection="1">
      <alignment vertical="center"/>
      <protection locked="0"/>
    </xf>
    <xf numFmtId="199" fontId="26" fillId="17" borderId="0" xfId="0" applyNumberFormat="1" applyFont="1" applyFill="1" applyBorder="1" applyAlignment="1" applyProtection="1">
      <alignment vertical="center"/>
      <protection locked="0"/>
    </xf>
    <xf numFmtId="0" fontId="41" fillId="14" borderId="54" xfId="10" applyFont="1" applyFill="1" applyBorder="1" applyAlignment="1">
      <alignment vertical="center"/>
    </xf>
    <xf numFmtId="196" fontId="41" fillId="14" borderId="54" xfId="3" applyNumberFormat="1" applyFont="1" applyFill="1" applyBorder="1" applyAlignment="1">
      <alignment vertical="center"/>
    </xf>
    <xf numFmtId="178" fontId="36" fillId="14" borderId="0" xfId="16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185" fontId="10" fillId="0" borderId="0" xfId="16" applyNumberFormat="1" applyFont="1" applyFill="1" applyBorder="1" applyAlignment="1">
      <alignment vertical="center"/>
    </xf>
    <xf numFmtId="188" fontId="33" fillId="14" borderId="0" xfId="10" applyNumberFormat="1" applyFont="1" applyFill="1"/>
    <xf numFmtId="191" fontId="33" fillId="14" borderId="0" xfId="0" applyNumberFormat="1" applyFont="1" applyFill="1" applyBorder="1" applyAlignment="1" applyProtection="1">
      <alignment vertical="center"/>
      <protection locked="0"/>
    </xf>
    <xf numFmtId="199" fontId="33" fillId="14" borderId="0" xfId="0" applyNumberFormat="1" applyFont="1" applyFill="1" applyBorder="1" applyAlignment="1" applyProtection="1">
      <alignment vertical="center"/>
      <protection locked="0"/>
    </xf>
    <xf numFmtId="189" fontId="33" fillId="12" borderId="25" xfId="14" applyNumberFormat="1" applyFont="1" applyFill="1" applyBorder="1" applyAlignment="1">
      <alignment vertical="center"/>
    </xf>
    <xf numFmtId="202" fontId="32" fillId="12" borderId="0" xfId="3" applyNumberFormat="1" applyFont="1" applyFill="1"/>
    <xf numFmtId="196" fontId="32" fillId="12" borderId="0" xfId="3" applyNumberFormat="1" applyFont="1" applyFill="1"/>
    <xf numFmtId="0" fontId="38" fillId="13" borderId="0" xfId="0" applyFont="1" applyFill="1"/>
    <xf numFmtId="175" fontId="38" fillId="13" borderId="0" xfId="3" applyFont="1" applyFill="1"/>
    <xf numFmtId="202" fontId="38" fillId="13" borderId="0" xfId="3" applyNumberFormat="1" applyFont="1" applyFill="1"/>
    <xf numFmtId="196" fontId="38" fillId="13" borderId="0" xfId="3" applyNumberFormat="1" applyFont="1" applyFill="1"/>
    <xf numFmtId="0" fontId="16" fillId="0" borderId="0" xfId="15" applyFont="1" applyBorder="1" applyAlignment="1">
      <alignment vertical="center"/>
    </xf>
    <xf numFmtId="0" fontId="12" fillId="0" borderId="0" xfId="10" applyFont="1"/>
    <xf numFmtId="0" fontId="16" fillId="8" borderId="26" xfId="10" applyFont="1" applyFill="1" applyBorder="1" applyAlignment="1" applyProtection="1">
      <alignment horizontal="center" vertical="center" wrapText="1"/>
    </xf>
    <xf numFmtId="192" fontId="16" fillId="8" borderId="26" xfId="13" applyNumberFormat="1" applyFont="1" applyFill="1" applyBorder="1" applyAlignment="1" applyProtection="1">
      <alignment horizontal="center" vertical="center" wrapText="1"/>
    </xf>
    <xf numFmtId="203" fontId="16" fillId="8" borderId="27" xfId="11" applyNumberFormat="1" applyFont="1" applyFill="1" applyBorder="1" applyAlignment="1" applyProtection="1">
      <alignment horizontal="center" vertical="center"/>
    </xf>
    <xf numFmtId="0" fontId="12" fillId="5" borderId="0" xfId="10" applyFont="1" applyFill="1" applyBorder="1"/>
    <xf numFmtId="203" fontId="16" fillId="5" borderId="0" xfId="11" applyNumberFormat="1" applyFont="1" applyFill="1" applyBorder="1" applyAlignment="1" applyProtection="1">
      <alignment horizontal="center" vertical="center"/>
    </xf>
    <xf numFmtId="0" fontId="16" fillId="0" borderId="28" xfId="10" applyFont="1" applyBorder="1" applyAlignment="1">
      <alignment vertical="top"/>
    </xf>
    <xf numFmtId="203" fontId="12" fillId="7" borderId="28" xfId="11" applyNumberFormat="1" applyFont="1" applyFill="1" applyBorder="1" applyAlignment="1" applyProtection="1">
      <alignment vertical="top"/>
    </xf>
    <xf numFmtId="0" fontId="1" fillId="0" borderId="55" xfId="0" applyFont="1" applyBorder="1"/>
    <xf numFmtId="203" fontId="12" fillId="7" borderId="28" xfId="11" applyNumberFormat="1" applyFont="1" applyFill="1" applyBorder="1" applyAlignment="1" applyProtection="1">
      <alignment vertical="center"/>
    </xf>
    <xf numFmtId="0" fontId="1" fillId="0" borderId="55" xfId="10" applyFont="1" applyBorder="1"/>
    <xf numFmtId="0" fontId="34" fillId="14" borderId="0" xfId="0" applyFont="1" applyFill="1" applyBorder="1" applyAlignment="1">
      <alignment horizontal="center" vertical="center"/>
    </xf>
    <xf numFmtId="38" fontId="18" fillId="0" borderId="0" xfId="0" applyNumberFormat="1" applyFont="1" applyAlignment="1">
      <alignment vertical="center"/>
    </xf>
    <xf numFmtId="0" fontId="16" fillId="16" borderId="0" xfId="10" applyFont="1" applyFill="1" applyAlignment="1">
      <alignment vertical="center"/>
    </xf>
    <xf numFmtId="0" fontId="12" fillId="16" borderId="0" xfId="10" applyFont="1" applyFill="1" applyAlignment="1">
      <alignment vertical="center"/>
    </xf>
    <xf numFmtId="0" fontId="12" fillId="16" borderId="0" xfId="10" applyFont="1" applyFill="1" applyAlignment="1">
      <alignment horizontal="center" vertical="center"/>
    </xf>
    <xf numFmtId="175" fontId="12" fillId="16" borderId="0" xfId="3" applyFont="1" applyFill="1" applyAlignment="1">
      <alignment horizontal="right" vertical="center"/>
    </xf>
    <xf numFmtId="175" fontId="12" fillId="16" borderId="0" xfId="3" applyFont="1" applyFill="1" applyAlignment="1">
      <alignment vertical="center"/>
    </xf>
    <xf numFmtId="0" fontId="12" fillId="16" borderId="53" xfId="10" applyFont="1" applyFill="1" applyBorder="1" applyAlignment="1">
      <alignment vertical="center"/>
    </xf>
    <xf numFmtId="0" fontId="12" fillId="16" borderId="53" xfId="10" applyFont="1" applyFill="1" applyBorder="1" applyAlignment="1">
      <alignment horizontal="center" vertical="center"/>
    </xf>
    <xf numFmtId="0" fontId="16" fillId="17" borderId="0" xfId="10" applyFont="1" applyFill="1" applyAlignment="1">
      <alignment vertical="center"/>
    </xf>
    <xf numFmtId="0" fontId="12" fillId="17" borderId="0" xfId="10" applyFont="1" applyFill="1" applyAlignment="1">
      <alignment vertical="center"/>
    </xf>
    <xf numFmtId="0" fontId="12" fillId="17" borderId="0" xfId="10" applyFont="1" applyFill="1" applyAlignment="1">
      <alignment horizontal="center" vertical="center"/>
    </xf>
    <xf numFmtId="175" fontId="12" fillId="17" borderId="0" xfId="3" applyFont="1" applyFill="1" applyAlignment="1">
      <alignment vertical="center"/>
    </xf>
    <xf numFmtId="178" fontId="12" fillId="17" borderId="0" xfId="16" applyNumberFormat="1" applyFont="1" applyFill="1" applyAlignment="1">
      <alignment vertical="center"/>
    </xf>
    <xf numFmtId="0" fontId="12" fillId="17" borderId="53" xfId="10" applyFont="1" applyFill="1" applyBorder="1" applyAlignment="1">
      <alignment vertical="center"/>
    </xf>
    <xf numFmtId="0" fontId="12" fillId="17" borderId="53" xfId="10" applyFont="1" applyFill="1" applyBorder="1" applyAlignment="1">
      <alignment horizontal="center" vertical="center"/>
    </xf>
    <xf numFmtId="175" fontId="12" fillId="17" borderId="53" xfId="3" applyFont="1" applyFill="1" applyBorder="1" applyAlignment="1">
      <alignment vertical="center"/>
    </xf>
    <xf numFmtId="175" fontId="12" fillId="17" borderId="53" xfId="3" applyFont="1" applyFill="1" applyBorder="1" applyAlignment="1">
      <alignment horizontal="center" vertical="center"/>
    </xf>
    <xf numFmtId="0" fontId="16" fillId="18" borderId="0" xfId="10" applyFont="1" applyFill="1" applyAlignment="1">
      <alignment vertical="center"/>
    </xf>
    <xf numFmtId="0" fontId="12" fillId="18" borderId="0" xfId="10" applyFont="1" applyFill="1" applyAlignment="1">
      <alignment vertical="center"/>
    </xf>
    <xf numFmtId="0" fontId="12" fillId="18" borderId="0" xfId="10" applyFont="1" applyFill="1" applyAlignment="1">
      <alignment horizontal="center" vertical="center"/>
    </xf>
    <xf numFmtId="178" fontId="12" fillId="18" borderId="0" xfId="16" applyNumberFormat="1" applyFont="1" applyFill="1" applyAlignment="1">
      <alignment vertical="center"/>
    </xf>
    <xf numFmtId="178" fontId="12" fillId="18" borderId="0" xfId="16" applyNumberFormat="1" applyFont="1" applyFill="1" applyAlignment="1">
      <alignment horizontal="right" vertical="center"/>
    </xf>
    <xf numFmtId="178" fontId="12" fillId="18" borderId="0" xfId="16" applyNumberFormat="1" applyFont="1" applyFill="1" applyAlignment="1">
      <alignment horizontal="center" vertical="center"/>
    </xf>
    <xf numFmtId="0" fontId="12" fillId="18" borderId="53" xfId="10" applyFont="1" applyFill="1" applyBorder="1" applyAlignment="1">
      <alignment vertical="center"/>
    </xf>
    <xf numFmtId="0" fontId="12" fillId="18" borderId="53" xfId="10" applyFont="1" applyFill="1" applyBorder="1" applyAlignment="1">
      <alignment horizontal="center" vertical="center"/>
    </xf>
    <xf numFmtId="178" fontId="12" fillId="18" borderId="53" xfId="16" applyNumberFormat="1" applyFont="1" applyFill="1" applyBorder="1" applyAlignment="1">
      <alignment vertical="center"/>
    </xf>
    <xf numFmtId="178" fontId="12" fillId="18" borderId="53" xfId="10" applyNumberFormat="1" applyFont="1" applyFill="1" applyBorder="1" applyAlignment="1">
      <alignment horizontal="right" vertical="center"/>
    </xf>
    <xf numFmtId="178" fontId="12" fillId="18" borderId="53" xfId="10" applyNumberFormat="1" applyFont="1" applyFill="1" applyBorder="1" applyAlignment="1">
      <alignment horizontal="center" vertical="center"/>
    </xf>
    <xf numFmtId="178" fontId="12" fillId="12" borderId="0" xfId="16" applyNumberFormat="1" applyFont="1" applyFill="1" applyAlignment="1">
      <alignment horizontal="right" vertical="center"/>
    </xf>
    <xf numFmtId="0" fontId="42" fillId="0" borderId="0" xfId="15" applyFont="1" applyBorder="1" applyAlignment="1">
      <alignment vertical="center"/>
    </xf>
    <xf numFmtId="17" fontId="33" fillId="14" borderId="0" xfId="9" applyNumberFormat="1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178" fontId="1" fillId="0" borderId="0" xfId="16" applyNumberFormat="1" applyFont="1"/>
    <xf numFmtId="0" fontId="1" fillId="0" borderId="0" xfId="9" applyAlignment="1">
      <alignment vertical="center"/>
    </xf>
    <xf numFmtId="0" fontId="12" fillId="0" borderId="0" xfId="9" applyFont="1" applyFill="1" applyBorder="1" applyAlignment="1">
      <alignment vertical="center"/>
    </xf>
    <xf numFmtId="38" fontId="12" fillId="0" borderId="0" xfId="9" applyNumberFormat="1" applyFont="1" applyFill="1" applyBorder="1" applyAlignment="1">
      <alignment vertical="center"/>
    </xf>
    <xf numFmtId="198" fontId="12" fillId="0" borderId="0" xfId="9" applyNumberFormat="1" applyFont="1" applyFill="1" applyBorder="1" applyAlignment="1">
      <alignment vertical="center"/>
    </xf>
    <xf numFmtId="0" fontId="1" fillId="0" borderId="0" xfId="9" applyBorder="1" applyAlignment="1">
      <alignment vertical="center"/>
    </xf>
    <xf numFmtId="0" fontId="18" fillId="0" borderId="48" xfId="14" applyFont="1" applyFill="1" applyBorder="1" applyAlignment="1">
      <alignment horizontal="left" vertical="center"/>
    </xf>
    <xf numFmtId="183" fontId="18" fillId="0" borderId="48" xfId="14" applyNumberFormat="1" applyFont="1" applyFill="1" applyBorder="1" applyAlignment="1">
      <alignment vertical="center"/>
    </xf>
    <xf numFmtId="178" fontId="18" fillId="0" borderId="48" xfId="16" applyNumberFormat="1" applyFont="1" applyFill="1" applyBorder="1" applyAlignment="1">
      <alignment vertical="center"/>
    </xf>
    <xf numFmtId="183" fontId="18" fillId="0" borderId="48" xfId="14" applyNumberFormat="1" applyFont="1" applyFill="1" applyBorder="1" applyAlignment="1">
      <alignment horizontal="center" vertical="center"/>
    </xf>
    <xf numFmtId="183" fontId="18" fillId="0" borderId="48" xfId="14" applyNumberFormat="1" applyFont="1" applyFill="1" applyBorder="1" applyAlignment="1">
      <alignment horizontal="right" vertical="center"/>
    </xf>
    <xf numFmtId="0" fontId="18" fillId="0" borderId="0" xfId="14" applyFont="1" applyFill="1" applyBorder="1" applyAlignment="1">
      <alignment horizontal="left" vertical="center"/>
    </xf>
    <xf numFmtId="183" fontId="18" fillId="0" borderId="0" xfId="14" applyNumberFormat="1" applyFont="1" applyFill="1" applyBorder="1" applyAlignment="1">
      <alignment vertical="center"/>
    </xf>
    <xf numFmtId="197" fontId="18" fillId="0" borderId="0" xfId="14" applyNumberFormat="1" applyFont="1" applyFill="1" applyBorder="1" applyAlignment="1">
      <alignment vertical="center"/>
    </xf>
    <xf numFmtId="0" fontId="18" fillId="12" borderId="48" xfId="14" applyFont="1" applyFill="1" applyBorder="1" applyAlignment="1">
      <alignment horizontal="left" vertical="center"/>
    </xf>
    <xf numFmtId="183" fontId="18" fillId="12" borderId="48" xfId="14" applyNumberFormat="1" applyFont="1" applyFill="1" applyBorder="1" applyAlignment="1">
      <alignment vertical="center"/>
    </xf>
    <xf numFmtId="0" fontId="37" fillId="0" borderId="0" xfId="9" applyFont="1" applyAlignment="1">
      <alignment vertical="center"/>
    </xf>
    <xf numFmtId="0" fontId="19" fillId="12" borderId="0" xfId="9" applyFont="1" applyFill="1" applyAlignment="1">
      <alignment vertical="center"/>
    </xf>
    <xf numFmtId="0" fontId="20" fillId="12" borderId="0" xfId="9" applyFont="1" applyFill="1" applyAlignment="1">
      <alignment vertical="center"/>
    </xf>
    <xf numFmtId="0" fontId="43" fillId="12" borderId="0" xfId="9" applyFont="1" applyFill="1" applyAlignment="1">
      <alignment vertical="center"/>
    </xf>
    <xf numFmtId="9" fontId="18" fillId="12" borderId="48" xfId="16" applyFont="1" applyFill="1" applyBorder="1" applyAlignment="1">
      <alignment vertical="center"/>
    </xf>
    <xf numFmtId="9" fontId="18" fillId="12" borderId="48" xfId="16" applyFont="1" applyFill="1" applyBorder="1" applyAlignment="1">
      <alignment horizontal="center" vertical="center"/>
    </xf>
    <xf numFmtId="9" fontId="33" fillId="14" borderId="25" xfId="16" applyFont="1" applyFill="1" applyBorder="1" applyAlignment="1">
      <alignment horizontal="center" vertical="center"/>
    </xf>
    <xf numFmtId="183" fontId="44" fillId="0" borderId="48" xfId="14" applyNumberFormat="1" applyFont="1" applyFill="1" applyBorder="1"/>
    <xf numFmtId="0" fontId="9" fillId="12" borderId="0" xfId="12" applyFont="1" applyFill="1"/>
    <xf numFmtId="0" fontId="6" fillId="12" borderId="0" xfId="0" applyFont="1" applyFill="1"/>
    <xf numFmtId="0" fontId="1" fillId="12" borderId="0" xfId="0" applyFont="1" applyFill="1" applyBorder="1" applyAlignment="1">
      <alignment vertical="center"/>
    </xf>
    <xf numFmtId="3" fontId="1" fillId="12" borderId="0" xfId="0" applyNumberFormat="1" applyFont="1" applyFill="1" applyBorder="1" applyAlignment="1">
      <alignment horizontal="right" vertical="center"/>
    </xf>
    <xf numFmtId="178" fontId="1" fillId="12" borderId="0" xfId="0" applyNumberFormat="1" applyFont="1" applyFill="1" applyBorder="1" applyAlignment="1">
      <alignment horizontal="right" vertical="center"/>
    </xf>
    <xf numFmtId="0" fontId="18" fillId="12" borderId="0" xfId="0" applyFont="1" applyFill="1" applyBorder="1" applyAlignment="1">
      <alignment vertical="center"/>
    </xf>
    <xf numFmtId="0" fontId="18" fillId="12" borderId="0" xfId="10" applyFont="1" applyFill="1" applyBorder="1" applyAlignment="1">
      <alignment vertical="center"/>
    </xf>
    <xf numFmtId="0" fontId="9" fillId="12" borderId="0" xfId="12" applyFont="1" applyFill="1" applyBorder="1"/>
    <xf numFmtId="186" fontId="7" fillId="12" borderId="0" xfId="0" applyNumberFormat="1" applyFont="1" applyFill="1" applyBorder="1" applyAlignment="1">
      <alignment vertical="center"/>
    </xf>
    <xf numFmtId="0" fontId="9" fillId="12" borderId="0" xfId="12" applyFont="1" applyFill="1" applyBorder="1" applyAlignment="1">
      <alignment vertical="center"/>
    </xf>
    <xf numFmtId="0" fontId="0" fillId="12" borderId="0" xfId="0" applyFill="1" applyBorder="1"/>
    <xf numFmtId="0" fontId="9" fillId="0" borderId="0" xfId="12" applyFont="1" applyBorder="1" applyAlignment="1">
      <alignment vertical="center"/>
    </xf>
    <xf numFmtId="0" fontId="6" fillId="12" borderId="0" xfId="0" applyFont="1" applyFill="1" applyBorder="1"/>
    <xf numFmtId="0" fontId="33" fillId="12" borderId="0" xfId="10" applyFont="1" applyFill="1" applyBorder="1" applyAlignment="1">
      <alignment vertical="center"/>
    </xf>
    <xf numFmtId="196" fontId="33" fillId="12" borderId="0" xfId="3" applyNumberFormat="1" applyFont="1" applyFill="1" applyBorder="1" applyAlignment="1">
      <alignment vertical="center"/>
    </xf>
    <xf numFmtId="0" fontId="18" fillId="12" borderId="0" xfId="14" applyFont="1" applyFill="1" applyBorder="1" applyAlignment="1">
      <alignment vertical="center"/>
    </xf>
    <xf numFmtId="0" fontId="6" fillId="12" borderId="0" xfId="12" applyFont="1" applyFill="1" applyBorder="1"/>
    <xf numFmtId="0" fontId="4" fillId="12" borderId="0" xfId="14" applyFont="1" applyFill="1" applyBorder="1" applyAlignment="1">
      <alignment vertical="center"/>
    </xf>
    <xf numFmtId="188" fontId="6" fillId="12" borderId="0" xfId="12" applyNumberFormat="1" applyFont="1" applyFill="1" applyBorder="1"/>
    <xf numFmtId="178" fontId="6" fillId="12" borderId="0" xfId="16" applyNumberFormat="1" applyFont="1" applyFill="1" applyBorder="1"/>
    <xf numFmtId="0" fontId="4" fillId="0" borderId="0" xfId="12" applyFont="1" applyBorder="1" applyAlignment="1">
      <alignment vertical="center"/>
    </xf>
    <xf numFmtId="0" fontId="9" fillId="0" borderId="0" xfId="12" quotePrefix="1" applyFont="1" applyBorder="1" applyAlignment="1">
      <alignment horizontal="left"/>
    </xf>
    <xf numFmtId="0" fontId="6" fillId="0" borderId="0" xfId="12" applyFont="1" applyBorder="1"/>
    <xf numFmtId="178" fontId="6" fillId="0" borderId="0" xfId="16" applyNumberFormat="1" applyFont="1" applyBorder="1"/>
    <xf numFmtId="10" fontId="6" fillId="0" borderId="0" xfId="16" applyNumberFormat="1" applyFont="1" applyBorder="1"/>
    <xf numFmtId="0" fontId="1" fillId="0" borderId="0" xfId="0" applyFont="1" applyAlignment="1">
      <alignment vertical="center"/>
    </xf>
    <xf numFmtId="0" fontId="24" fillId="0" borderId="0" xfId="14" applyFont="1" applyFill="1" applyAlignment="1">
      <alignment horizontal="centerContinuous" vertical="center"/>
    </xf>
    <xf numFmtId="0" fontId="1" fillId="0" borderId="0" xfId="14" applyFont="1" applyFill="1" applyBorder="1" applyAlignment="1">
      <alignment horizontal="left" vertical="center"/>
    </xf>
    <xf numFmtId="183" fontId="1" fillId="0" borderId="0" xfId="14" applyNumberFormat="1" applyFont="1" applyFill="1" applyBorder="1" applyAlignment="1">
      <alignment vertical="center"/>
    </xf>
    <xf numFmtId="0" fontId="10" fillId="12" borderId="0" xfId="14" applyFont="1" applyFill="1" applyBorder="1" applyAlignment="1">
      <alignment horizontal="left" vertical="center"/>
    </xf>
    <xf numFmtId="183" fontId="10" fillId="12" borderId="0" xfId="14" applyNumberFormat="1" applyFont="1" applyFill="1" applyBorder="1" applyAlignment="1">
      <alignment vertical="center"/>
    </xf>
    <xf numFmtId="0" fontId="1" fillId="0" borderId="0" xfId="14" applyFont="1" applyFill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0" fontId="1" fillId="0" borderId="0" xfId="14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Alignment="1">
      <alignment vertical="center"/>
    </xf>
    <xf numFmtId="183" fontId="1" fillId="0" borderId="0" xfId="0" applyNumberFormat="1" applyFont="1" applyAlignment="1">
      <alignment vertical="center"/>
    </xf>
    <xf numFmtId="178" fontId="45" fillId="0" borderId="48" xfId="16" applyNumberFormat="1" applyFont="1" applyFill="1" applyBorder="1"/>
    <xf numFmtId="183" fontId="45" fillId="12" borderId="48" xfId="14" applyNumberFormat="1" applyFont="1" applyFill="1" applyBorder="1" applyAlignment="1">
      <alignment vertic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188" fontId="46" fillId="13" borderId="0" xfId="0" applyNumberFormat="1" applyFont="1" applyFill="1" applyBorder="1" applyAlignment="1">
      <alignment vertical="center"/>
    </xf>
    <xf numFmtId="178" fontId="46" fillId="13" borderId="0" xfId="16" applyNumberFormat="1" applyFont="1" applyFill="1" applyBorder="1" applyAlignment="1">
      <alignment vertical="center"/>
    </xf>
    <xf numFmtId="178" fontId="46" fillId="13" borderId="0" xfId="16" applyNumberFormat="1" applyFont="1" applyFill="1" applyBorder="1" applyAlignment="1">
      <alignment horizontal="right" vertical="center"/>
    </xf>
    <xf numFmtId="0" fontId="47" fillId="13" borderId="0" xfId="9" applyFont="1" applyFill="1" applyBorder="1" applyAlignment="1">
      <alignment horizontal="left" vertical="center" indent="1"/>
    </xf>
    <xf numFmtId="183" fontId="47" fillId="13" borderId="0" xfId="9" applyNumberFormat="1" applyFont="1" applyFill="1" applyBorder="1" applyAlignment="1">
      <alignment vertical="center"/>
    </xf>
    <xf numFmtId="0" fontId="46" fillId="0" borderId="0" xfId="9" applyFont="1" applyFill="1" applyBorder="1" applyAlignment="1">
      <alignment horizontal="left" vertical="center" indent="1"/>
    </xf>
    <xf numFmtId="183" fontId="46" fillId="0" borderId="0" xfId="9" applyNumberFormat="1" applyFont="1" applyFill="1" applyBorder="1" applyAlignment="1">
      <alignment vertical="center"/>
    </xf>
    <xf numFmtId="0" fontId="46" fillId="0" borderId="0" xfId="9" applyFont="1" applyFill="1" applyBorder="1" applyAlignment="1">
      <alignment horizontal="left" vertical="center" indent="3"/>
    </xf>
    <xf numFmtId="9" fontId="46" fillId="0" borderId="0" xfId="17" applyFont="1" applyFill="1" applyBorder="1" applyAlignment="1">
      <alignment horizontal="right" vertical="center"/>
    </xf>
    <xf numFmtId="9" fontId="46" fillId="0" borderId="0" xfId="17" applyFont="1" applyFill="1" applyBorder="1" applyAlignment="1">
      <alignment vertical="center"/>
    </xf>
    <xf numFmtId="188" fontId="44" fillId="13" borderId="0" xfId="0" applyNumberFormat="1" applyFont="1" applyFill="1" applyBorder="1" applyAlignment="1">
      <alignment vertical="center"/>
    </xf>
    <xf numFmtId="188" fontId="45" fillId="12" borderId="0" xfId="10" applyNumberFormat="1" applyFont="1" applyFill="1"/>
    <xf numFmtId="0" fontId="36" fillId="14" borderId="0" xfId="14" applyFont="1" applyFill="1" applyBorder="1" applyAlignment="1">
      <alignment horizontal="center" vertical="center"/>
    </xf>
    <xf numFmtId="183" fontId="36" fillId="14" borderId="0" xfId="14" applyNumberFormat="1" applyFont="1" applyFill="1" applyBorder="1" applyAlignment="1">
      <alignment horizontal="center" vertical="center"/>
    </xf>
    <xf numFmtId="185" fontId="1" fillId="0" borderId="0" xfId="16" applyNumberFormat="1" applyFont="1" applyFill="1" applyBorder="1" applyAlignment="1">
      <alignment horizontal="right" vertical="center"/>
    </xf>
    <xf numFmtId="0" fontId="1" fillId="12" borderId="0" xfId="10" applyFont="1" applyFill="1" applyAlignment="1">
      <alignment vertical="center"/>
    </xf>
    <xf numFmtId="0" fontId="10" fillId="12" borderId="25" xfId="10" applyFont="1" applyFill="1" applyBorder="1" applyAlignment="1">
      <alignment horizontal="center" vertical="center"/>
    </xf>
    <xf numFmtId="0" fontId="10" fillId="12" borderId="0" xfId="10" applyFont="1" applyFill="1" applyAlignment="1">
      <alignment horizontal="center" vertical="center"/>
    </xf>
    <xf numFmtId="0" fontId="25" fillId="12" borderId="0" xfId="10" applyFont="1" applyFill="1" applyAlignment="1">
      <alignment vertical="center"/>
    </xf>
    <xf numFmtId="188" fontId="1" fillId="12" borderId="0" xfId="10" applyNumberFormat="1" applyFont="1" applyFill="1" applyAlignment="1">
      <alignment vertical="center"/>
    </xf>
    <xf numFmtId="190" fontId="1" fillId="12" borderId="0" xfId="10" applyNumberFormat="1" applyFont="1" applyFill="1" applyAlignment="1">
      <alignment vertical="center"/>
    </xf>
    <xf numFmtId="0" fontId="25" fillId="13" borderId="0" xfId="10" applyFont="1" applyFill="1" applyAlignment="1">
      <alignment vertical="center"/>
    </xf>
    <xf numFmtId="0" fontId="1" fillId="13" borderId="0" xfId="10" applyFont="1" applyFill="1" applyAlignment="1">
      <alignment vertical="center"/>
    </xf>
    <xf numFmtId="0" fontId="36" fillId="14" borderId="0" xfId="10" applyFont="1" applyFill="1" applyAlignment="1">
      <alignment vertical="center"/>
    </xf>
    <xf numFmtId="0" fontId="37" fillId="14" borderId="0" xfId="10" applyFont="1" applyFill="1" applyAlignment="1">
      <alignment vertical="center"/>
    </xf>
    <xf numFmtId="188" fontId="36" fillId="14" borderId="0" xfId="10" applyNumberFormat="1" applyFont="1" applyFill="1" applyAlignment="1">
      <alignment vertical="center"/>
    </xf>
    <xf numFmtId="190" fontId="36" fillId="14" borderId="0" xfId="10" applyNumberFormat="1" applyFont="1" applyFill="1" applyAlignment="1">
      <alignment vertical="center"/>
    </xf>
    <xf numFmtId="0" fontId="25" fillId="0" borderId="0" xfId="10" applyFont="1" applyFill="1" applyAlignment="1">
      <alignment vertical="center"/>
    </xf>
    <xf numFmtId="0" fontId="10" fillId="12" borderId="0" xfId="10" applyFont="1" applyFill="1" applyAlignment="1">
      <alignment vertical="center"/>
    </xf>
    <xf numFmtId="188" fontId="10" fillId="12" borderId="0" xfId="10" applyNumberFormat="1" applyFont="1" applyFill="1" applyAlignment="1">
      <alignment vertical="center"/>
    </xf>
    <xf numFmtId="190" fontId="10" fillId="12" borderId="0" xfId="10" applyNumberFormat="1" applyFont="1" applyFill="1" applyAlignment="1">
      <alignment vertical="center"/>
    </xf>
    <xf numFmtId="0" fontId="18" fillId="12" borderId="0" xfId="10" applyFont="1" applyFill="1" applyAlignment="1">
      <alignment vertical="center"/>
    </xf>
    <xf numFmtId="190" fontId="1" fillId="12" borderId="0" xfId="10" applyNumberFormat="1" applyFont="1" applyFill="1" applyAlignment="1">
      <alignment horizontal="right" vertical="center"/>
    </xf>
    <xf numFmtId="190" fontId="10" fillId="13" borderId="0" xfId="0" applyNumberFormat="1" applyFont="1" applyFill="1" applyBorder="1" applyAlignment="1">
      <alignment horizontal="right" vertical="center"/>
    </xf>
    <xf numFmtId="184" fontId="26" fillId="16" borderId="0" xfId="16" applyNumberFormat="1" applyFont="1" applyFill="1" applyBorder="1" applyAlignment="1" applyProtection="1">
      <alignment vertical="center"/>
      <protection locked="0"/>
    </xf>
    <xf numFmtId="184" fontId="26" fillId="16" borderId="53" xfId="16" applyNumberFormat="1" applyFont="1" applyFill="1" applyBorder="1" applyAlignment="1" applyProtection="1">
      <alignment vertical="center"/>
      <protection locked="0"/>
    </xf>
    <xf numFmtId="184" fontId="26" fillId="17" borderId="0" xfId="16" applyNumberFormat="1" applyFont="1" applyFill="1" applyBorder="1" applyAlignment="1" applyProtection="1">
      <alignment vertical="center"/>
      <protection locked="0"/>
    </xf>
    <xf numFmtId="184" fontId="12" fillId="17" borderId="0" xfId="16" applyNumberFormat="1" applyFont="1" applyFill="1" applyAlignment="1">
      <alignment vertical="center"/>
    </xf>
    <xf numFmtId="184" fontId="12" fillId="17" borderId="53" xfId="16" applyNumberFormat="1" applyFont="1" applyFill="1" applyBorder="1" applyAlignment="1">
      <alignment horizontal="right" vertical="center"/>
    </xf>
    <xf numFmtId="184" fontId="12" fillId="18" borderId="0" xfId="16" applyNumberFormat="1" applyFont="1" applyFill="1" applyAlignment="1">
      <alignment horizontal="right" vertical="center"/>
    </xf>
    <xf numFmtId="184" fontId="12" fillId="18" borderId="53" xfId="10" applyNumberFormat="1" applyFont="1" applyFill="1" applyBorder="1" applyAlignment="1">
      <alignment horizontal="right" vertical="center"/>
    </xf>
    <xf numFmtId="199" fontId="26" fillId="16" borderId="0" xfId="0" applyNumberFormat="1" applyFont="1" applyFill="1" applyBorder="1" applyAlignment="1" applyProtection="1">
      <alignment vertical="center"/>
      <protection locked="0"/>
    </xf>
    <xf numFmtId="199" fontId="12" fillId="17" borderId="0" xfId="16" applyNumberFormat="1" applyFont="1" applyFill="1" applyAlignment="1">
      <alignment vertical="center"/>
    </xf>
    <xf numFmtId="199" fontId="12" fillId="18" borderId="0" xfId="16" applyNumberFormat="1" applyFont="1" applyFill="1" applyAlignment="1">
      <alignment horizontal="right" vertical="center"/>
    </xf>
    <xf numFmtId="199" fontId="12" fillId="18" borderId="53" xfId="10" applyNumberFormat="1" applyFont="1" applyFill="1" applyBorder="1" applyAlignment="1">
      <alignment horizontal="right" vertical="center"/>
    </xf>
    <xf numFmtId="199" fontId="12" fillId="17" borderId="53" xfId="3" applyNumberFormat="1" applyFont="1" applyFill="1" applyBorder="1" applyAlignment="1">
      <alignment horizontal="right" vertical="center"/>
    </xf>
    <xf numFmtId="0" fontId="0" fillId="12" borderId="0" xfId="0" applyFill="1"/>
    <xf numFmtId="0" fontId="14" fillId="5" borderId="29" xfId="0" applyFont="1" applyFill="1" applyBorder="1"/>
    <xf numFmtId="0" fontId="14" fillId="5" borderId="29" xfId="0" applyFont="1" applyFill="1" applyBorder="1" applyAlignment="1">
      <alignment vertical="center"/>
    </xf>
    <xf numFmtId="0" fontId="14" fillId="5" borderId="0" xfId="0" applyFont="1" applyFill="1"/>
    <xf numFmtId="0" fontId="14" fillId="5" borderId="29" xfId="0" applyFont="1" applyFill="1" applyBorder="1" applyAlignment="1">
      <alignment vertical="center" wrapText="1"/>
    </xf>
    <xf numFmtId="183" fontId="14" fillId="5" borderId="29" xfId="0" applyNumberFormat="1" applyFont="1" applyFill="1" applyBorder="1" applyAlignment="1">
      <alignment vertical="center" wrapText="1"/>
    </xf>
    <xf numFmtId="183" fontId="14" fillId="5" borderId="29" xfId="0" applyNumberFormat="1" applyFont="1" applyFill="1" applyBorder="1" applyAlignment="1">
      <alignment horizontal="left" vertical="center" wrapText="1" indent="2"/>
    </xf>
    <xf numFmtId="183" fontId="14" fillId="5" borderId="0" xfId="0" applyNumberFormat="1" applyFont="1" applyFill="1"/>
    <xf numFmtId="183" fontId="29" fillId="5" borderId="29" xfId="0" applyNumberFormat="1" applyFont="1" applyFill="1" applyBorder="1" applyAlignment="1">
      <alignment vertical="center" wrapText="1"/>
    </xf>
    <xf numFmtId="183" fontId="14" fillId="5" borderId="30" xfId="0" applyNumberFormat="1" applyFont="1" applyFill="1" applyBorder="1" applyAlignment="1">
      <alignment vertical="center" wrapText="1"/>
    </xf>
    <xf numFmtId="0" fontId="14" fillId="5" borderId="29" xfId="0" applyFont="1" applyFill="1" applyBorder="1" applyAlignment="1">
      <alignment horizontal="left" vertical="center" wrapText="1" indent="2"/>
    </xf>
    <xf numFmtId="0" fontId="29" fillId="5" borderId="1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/>
    </xf>
    <xf numFmtId="0" fontId="29" fillId="5" borderId="12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 wrapText="1"/>
    </xf>
    <xf numFmtId="0" fontId="14" fillId="5" borderId="31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horizontal="left" vertical="center" wrapText="1"/>
    </xf>
    <xf numFmtId="14" fontId="29" fillId="4" borderId="20" xfId="0" applyNumberFormat="1" applyFont="1" applyFill="1" applyBorder="1" applyAlignment="1">
      <alignment horizontal="center"/>
    </xf>
    <xf numFmtId="14" fontId="29" fillId="9" borderId="20" xfId="0" applyNumberFormat="1" applyFont="1" applyFill="1" applyBorder="1" applyAlignment="1">
      <alignment horizontal="center"/>
    </xf>
    <xf numFmtId="0" fontId="29" fillId="4" borderId="32" xfId="0" applyFont="1" applyFill="1" applyBorder="1" applyAlignment="1">
      <alignment horizontal="center"/>
    </xf>
    <xf numFmtId="0" fontId="30" fillId="8" borderId="32" xfId="0" applyFont="1" applyFill="1" applyBorder="1" applyAlignment="1">
      <alignment horizontal="center"/>
    </xf>
    <xf numFmtId="183" fontId="14" fillId="4" borderId="1" xfId="4" applyNumberFormat="1" applyFont="1" applyFill="1" applyBorder="1" applyAlignment="1">
      <alignment vertical="center"/>
    </xf>
    <xf numFmtId="183" fontId="14" fillId="5" borderId="1" xfId="4" applyNumberFormat="1" applyFont="1" applyFill="1" applyBorder="1" applyAlignment="1">
      <alignment vertical="center"/>
    </xf>
    <xf numFmtId="183" fontId="14" fillId="10" borderId="1" xfId="4" applyNumberFormat="1" applyFont="1" applyFill="1" applyBorder="1" applyAlignment="1">
      <alignment vertical="center"/>
    </xf>
    <xf numFmtId="183" fontId="14" fillId="5" borderId="1" xfId="3" applyNumberFormat="1" applyFont="1" applyFill="1" applyBorder="1" applyAlignment="1">
      <alignment vertical="center"/>
    </xf>
    <xf numFmtId="183" fontId="29" fillId="4" borderId="1" xfId="4" applyNumberFormat="1" applyFont="1" applyFill="1" applyBorder="1" applyAlignment="1">
      <alignment vertical="center"/>
    </xf>
    <xf numFmtId="183" fontId="29" fillId="5" borderId="1" xfId="3" applyNumberFormat="1" applyFont="1" applyFill="1" applyBorder="1" applyAlignment="1">
      <alignment vertical="center"/>
    </xf>
    <xf numFmtId="205" fontId="14" fillId="10" borderId="1" xfId="4" applyNumberFormat="1" applyFont="1" applyFill="1" applyBorder="1" applyAlignment="1">
      <alignment vertical="center"/>
    </xf>
    <xf numFmtId="183" fontId="29" fillId="5" borderId="1" xfId="4" applyNumberFormat="1" applyFont="1" applyFill="1" applyBorder="1" applyAlignment="1">
      <alignment vertical="center"/>
    </xf>
    <xf numFmtId="183" fontId="29" fillId="4" borderId="1" xfId="5" applyNumberFormat="1" applyFont="1" applyFill="1" applyBorder="1" applyAlignment="1">
      <alignment vertical="center"/>
    </xf>
    <xf numFmtId="183" fontId="29" fillId="5" borderId="1" xfId="5" applyNumberFormat="1" applyFont="1" applyFill="1" applyBorder="1" applyAlignment="1">
      <alignment vertical="center"/>
    </xf>
    <xf numFmtId="183" fontId="14" fillId="4" borderId="1" xfId="5" applyNumberFormat="1" applyFont="1" applyFill="1" applyBorder="1" applyAlignment="1">
      <alignment vertical="center"/>
    </xf>
    <xf numFmtId="183" fontId="14" fillId="5" borderId="1" xfId="5" applyNumberFormat="1" applyFont="1" applyFill="1" applyBorder="1" applyAlignment="1">
      <alignment vertical="center"/>
    </xf>
    <xf numFmtId="183" fontId="29" fillId="12" borderId="1" xfId="5" applyNumberFormat="1" applyFont="1" applyFill="1" applyBorder="1" applyAlignment="1">
      <alignment vertical="center"/>
    </xf>
    <xf numFmtId="0" fontId="14" fillId="12" borderId="0" xfId="0" applyFont="1" applyFill="1"/>
    <xf numFmtId="183" fontId="29" fillId="5" borderId="0" xfId="0" applyNumberFormat="1" applyFont="1" applyFill="1"/>
    <xf numFmtId="183" fontId="29" fillId="10" borderId="1" xfId="4" applyNumberFormat="1" applyFont="1" applyFill="1" applyBorder="1" applyAlignment="1">
      <alignment vertical="center"/>
    </xf>
    <xf numFmtId="183" fontId="14" fillId="10" borderId="1" xfId="3" applyNumberFormat="1" applyFont="1" applyFill="1" applyBorder="1" applyAlignment="1">
      <alignment vertical="center"/>
    </xf>
    <xf numFmtId="206" fontId="14" fillId="12" borderId="0" xfId="0" applyNumberFormat="1" applyFont="1" applyFill="1"/>
    <xf numFmtId="0" fontId="29" fillId="5" borderId="33" xfId="0" applyFont="1" applyFill="1" applyBorder="1" applyAlignment="1">
      <alignment vertical="center" wrapText="1"/>
    </xf>
    <xf numFmtId="205" fontId="29" fillId="4" borderId="1" xfId="5" applyNumberFormat="1" applyFont="1" applyFill="1" applyBorder="1" applyAlignment="1">
      <alignment vertical="center"/>
    </xf>
    <xf numFmtId="205" fontId="29" fillId="5" borderId="1" xfId="5" applyNumberFormat="1" applyFont="1" applyFill="1" applyBorder="1" applyAlignment="1">
      <alignment vertical="center"/>
    </xf>
    <xf numFmtId="0" fontId="29" fillId="5" borderId="29" xfId="0" applyFont="1" applyFill="1" applyBorder="1" applyAlignment="1">
      <alignment vertical="center" wrapText="1"/>
    </xf>
    <xf numFmtId="205" fontId="14" fillId="5" borderId="1" xfId="5" applyNumberFormat="1" applyFont="1" applyFill="1" applyBorder="1" applyAlignment="1">
      <alignment vertical="center"/>
    </xf>
    <xf numFmtId="0" fontId="14" fillId="5" borderId="30" xfId="0" applyFont="1" applyFill="1" applyBorder="1" applyAlignment="1">
      <alignment vertical="center" wrapText="1"/>
    </xf>
    <xf numFmtId="173" fontId="14" fillId="5" borderId="0" xfId="4" applyFont="1" applyFill="1"/>
    <xf numFmtId="205" fontId="29" fillId="10" borderId="1" xfId="4" applyNumberFormat="1" applyFont="1" applyFill="1" applyBorder="1" applyAlignment="1">
      <alignment vertical="center"/>
    </xf>
    <xf numFmtId="183" fontId="14" fillId="4" borderId="29" xfId="4" applyNumberFormat="1" applyFont="1" applyFill="1" applyBorder="1" applyAlignment="1">
      <alignment vertical="center"/>
    </xf>
    <xf numFmtId="0" fontId="14" fillId="5" borderId="34" xfId="0" applyFont="1" applyFill="1" applyBorder="1" applyAlignment="1">
      <alignment vertical="center"/>
    </xf>
    <xf numFmtId="0" fontId="14" fillId="5" borderId="35" xfId="0" applyFont="1" applyFill="1" applyBorder="1" applyAlignment="1">
      <alignment vertical="center"/>
    </xf>
    <xf numFmtId="205" fontId="14" fillId="5" borderId="1" xfId="4" applyNumberFormat="1" applyFont="1" applyFill="1" applyBorder="1" applyAlignment="1">
      <alignment vertical="center"/>
    </xf>
    <xf numFmtId="205" fontId="29" fillId="5" borderId="1" xfId="4" applyNumberFormat="1" applyFont="1" applyFill="1" applyBorder="1" applyAlignment="1">
      <alignment vertical="center"/>
    </xf>
    <xf numFmtId="205" fontId="14" fillId="10" borderId="1" xfId="5" applyNumberFormat="1" applyFont="1" applyFill="1" applyBorder="1" applyAlignment="1">
      <alignment vertical="center"/>
    </xf>
    <xf numFmtId="183" fontId="14" fillId="10" borderId="1" xfId="5" applyNumberFormat="1" applyFont="1" applyFill="1" applyBorder="1" applyAlignment="1">
      <alignment vertical="center"/>
    </xf>
    <xf numFmtId="205" fontId="14" fillId="5" borderId="0" xfId="0" applyNumberFormat="1" applyFont="1" applyFill="1"/>
    <xf numFmtId="183" fontId="29" fillId="10" borderId="1" xfId="5" applyNumberFormat="1" applyFont="1" applyFill="1" applyBorder="1" applyAlignment="1">
      <alignment vertical="center"/>
    </xf>
    <xf numFmtId="49" fontId="33" fillId="14" borderId="0" xfId="10" applyNumberFormat="1" applyFont="1" applyFill="1" applyBorder="1" applyAlignment="1">
      <alignment horizontal="center" vertical="center" wrapText="1"/>
    </xf>
    <xf numFmtId="175" fontId="14" fillId="5" borderId="0" xfId="3" applyFont="1" applyFill="1"/>
    <xf numFmtId="183" fontId="14" fillId="5" borderId="0" xfId="3" applyNumberFormat="1" applyFont="1" applyFill="1"/>
    <xf numFmtId="196" fontId="14" fillId="5" borderId="1" xfId="3" applyNumberFormat="1" applyFont="1" applyFill="1" applyBorder="1" applyAlignment="1">
      <alignment vertical="center"/>
    </xf>
    <xf numFmtId="196" fontId="14" fillId="4" borderId="1" xfId="4" applyNumberFormat="1" applyFont="1" applyFill="1" applyBorder="1" applyAlignment="1">
      <alignment vertical="center"/>
    </xf>
    <xf numFmtId="196" fontId="14" fillId="10" borderId="1" xfId="3" applyNumberFormat="1" applyFont="1" applyFill="1" applyBorder="1" applyAlignment="1">
      <alignment vertical="center"/>
    </xf>
    <xf numFmtId="196" fontId="14" fillId="5" borderId="0" xfId="3" applyNumberFormat="1" applyFont="1" applyFill="1"/>
    <xf numFmtId="196" fontId="14" fillId="5" borderId="0" xfId="0" applyNumberFormat="1" applyFont="1" applyFill="1"/>
    <xf numFmtId="207" fontId="14" fillId="5" borderId="12" xfId="0" applyNumberFormat="1" applyFont="1" applyFill="1" applyBorder="1" applyAlignment="1">
      <alignment vertical="center"/>
    </xf>
    <xf numFmtId="207" fontId="14" fillId="5" borderId="29" xfId="0" applyNumberFormat="1" applyFont="1" applyFill="1" applyBorder="1" applyAlignment="1">
      <alignment vertical="center"/>
    </xf>
    <xf numFmtId="196" fontId="29" fillId="4" borderId="1" xfId="4" applyNumberFormat="1" applyFont="1" applyFill="1" applyBorder="1" applyAlignment="1">
      <alignment vertical="center"/>
    </xf>
    <xf numFmtId="173" fontId="14" fillId="5" borderId="12" xfId="4" applyFont="1" applyFill="1" applyBorder="1" applyAlignment="1">
      <alignment vertical="center"/>
    </xf>
    <xf numFmtId="173" fontId="14" fillId="5" borderId="29" xfId="4" applyFont="1" applyFill="1" applyBorder="1" applyAlignment="1">
      <alignment vertical="center"/>
    </xf>
    <xf numFmtId="173" fontId="14" fillId="4" borderId="1" xfId="4" applyFont="1" applyFill="1" applyBorder="1" applyAlignment="1">
      <alignment vertical="center"/>
    </xf>
    <xf numFmtId="196" fontId="14" fillId="10" borderId="1" xfId="4" applyNumberFormat="1" applyFont="1" applyFill="1" applyBorder="1" applyAlignment="1">
      <alignment vertical="center"/>
    </xf>
    <xf numFmtId="173" fontId="29" fillId="4" borderId="1" xfId="4" applyFont="1" applyFill="1" applyBorder="1" applyAlignment="1">
      <alignment vertical="center"/>
    </xf>
    <xf numFmtId="196" fontId="29" fillId="5" borderId="1" xfId="4" applyNumberFormat="1" applyFont="1" applyFill="1" applyBorder="1" applyAlignment="1">
      <alignment vertical="center"/>
    </xf>
    <xf numFmtId="196" fontId="29" fillId="5" borderId="1" xfId="3" applyNumberFormat="1" applyFont="1" applyFill="1" applyBorder="1" applyAlignment="1">
      <alignment vertical="center"/>
    </xf>
    <xf numFmtId="0" fontId="14" fillId="5" borderId="34" xfId="0" applyFont="1" applyFill="1" applyBorder="1" applyAlignment="1">
      <alignment vertical="center" wrapText="1"/>
    </xf>
    <xf numFmtId="0" fontId="14" fillId="5" borderId="36" xfId="0" applyFont="1" applyFill="1" applyBorder="1" applyAlignment="1">
      <alignment vertical="center" wrapText="1"/>
    </xf>
    <xf numFmtId="4" fontId="14" fillId="5" borderId="0" xfId="0" applyNumberFormat="1" applyFont="1" applyFill="1"/>
    <xf numFmtId="183" fontId="14" fillId="19" borderId="1" xfId="5" applyNumberFormat="1" applyFont="1" applyFill="1" applyBorder="1" applyAlignment="1">
      <alignment vertical="center"/>
    </xf>
    <xf numFmtId="183" fontId="14" fillId="12" borderId="0" xfId="0" applyNumberFormat="1" applyFont="1" applyFill="1"/>
    <xf numFmtId="205" fontId="14" fillId="19" borderId="1" xfId="5" applyNumberFormat="1" applyFont="1" applyFill="1" applyBorder="1" applyAlignment="1">
      <alignment vertical="center"/>
    </xf>
    <xf numFmtId="205" fontId="14" fillId="12" borderId="0" xfId="0" applyNumberFormat="1" applyFont="1" applyFill="1"/>
    <xf numFmtId="0" fontId="39" fillId="14" borderId="0" xfId="0" applyFont="1" applyFill="1" applyBorder="1" applyAlignment="1">
      <alignment vertical="center" wrapText="1"/>
    </xf>
    <xf numFmtId="0" fontId="39" fillId="14" borderId="52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0" fontId="39" fillId="14" borderId="0" xfId="0" applyFont="1" applyFill="1" applyAlignment="1">
      <alignment horizont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17" fontId="36" fillId="14" borderId="0" xfId="9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9" applyFont="1" applyAlignment="1">
      <alignment horizontal="center" vertical="center"/>
    </xf>
    <xf numFmtId="0" fontId="10" fillId="0" borderId="0" xfId="0" applyFont="1" applyAlignment="1">
      <alignment horizontal="center"/>
    </xf>
    <xf numFmtId="17" fontId="36" fillId="14" borderId="0" xfId="9" applyNumberFormat="1" applyFont="1" applyFill="1" applyBorder="1" applyAlignment="1">
      <alignment horizontal="center" vertical="center" wrapText="1"/>
    </xf>
    <xf numFmtId="0" fontId="10" fillId="12" borderId="0" xfId="10" applyFont="1" applyFill="1" applyAlignment="1">
      <alignment horizontal="center"/>
    </xf>
    <xf numFmtId="0" fontId="36" fillId="14" borderId="0" xfId="10" applyFont="1" applyFill="1" applyAlignment="1">
      <alignment horizontal="center"/>
    </xf>
    <xf numFmtId="0" fontId="1" fillId="12" borderId="0" xfId="10" applyFont="1" applyFill="1" applyAlignment="1">
      <alignment horizontal="center"/>
    </xf>
    <xf numFmtId="0" fontId="10" fillId="12" borderId="37" xfId="10" applyFont="1" applyFill="1" applyBorder="1" applyAlignment="1">
      <alignment horizontal="center" wrapText="1"/>
    </xf>
    <xf numFmtId="0" fontId="33" fillId="14" borderId="0" xfId="10" applyFont="1" applyFill="1" applyBorder="1" applyAlignment="1">
      <alignment horizontal="center"/>
    </xf>
    <xf numFmtId="0" fontId="33" fillId="14" borderId="49" xfId="10" applyFont="1" applyFill="1" applyBorder="1" applyAlignment="1">
      <alignment horizontal="center"/>
    </xf>
    <xf numFmtId="0" fontId="10" fillId="12" borderId="38" xfId="10" applyFont="1" applyFill="1" applyBorder="1" applyAlignment="1">
      <alignment horizontal="center" vertical="center"/>
    </xf>
    <xf numFmtId="0" fontId="10" fillId="15" borderId="0" xfId="10" applyFont="1" applyFill="1" applyAlignment="1">
      <alignment horizontal="center" vertical="center"/>
    </xf>
    <xf numFmtId="0" fontId="1" fillId="12" borderId="0" xfId="10" applyFont="1" applyFill="1" applyAlignment="1">
      <alignment horizontal="center" vertical="center"/>
    </xf>
    <xf numFmtId="0" fontId="10" fillId="12" borderId="37" xfId="10" applyFont="1" applyFill="1" applyBorder="1" applyAlignment="1">
      <alignment horizontal="center" vertical="center" wrapText="1"/>
    </xf>
    <xf numFmtId="0" fontId="48" fillId="12" borderId="0" xfId="10" quotePrefix="1" applyFont="1" applyFill="1" applyAlignment="1">
      <alignment horizontal="left" vertical="center" wrapText="1"/>
    </xf>
    <xf numFmtId="0" fontId="17" fillId="13" borderId="0" xfId="10" applyFont="1" applyFill="1" applyAlignment="1">
      <alignment horizontal="center" vertical="center"/>
    </xf>
    <xf numFmtId="0" fontId="17" fillId="13" borderId="38" xfId="10" applyFont="1" applyFill="1" applyBorder="1" applyAlignment="1">
      <alignment horizontal="center"/>
    </xf>
    <xf numFmtId="0" fontId="17" fillId="13" borderId="37" xfId="10" applyFont="1" applyFill="1" applyBorder="1" applyAlignment="1">
      <alignment horizontal="center" wrapText="1"/>
    </xf>
    <xf numFmtId="0" fontId="34" fillId="14" borderId="0" xfId="0" applyFont="1" applyFill="1" applyBorder="1" applyAlignment="1">
      <alignment horizontal="center" vertical="center"/>
    </xf>
    <xf numFmtId="0" fontId="24" fillId="0" borderId="0" xfId="14" applyFont="1" applyFill="1" applyAlignment="1">
      <alignment horizontal="center" vertical="center"/>
    </xf>
    <xf numFmtId="0" fontId="36" fillId="14" borderId="0" xfId="14" applyFont="1" applyFill="1" applyBorder="1" applyAlignment="1">
      <alignment horizontal="center" vertical="center" wrapText="1"/>
    </xf>
    <xf numFmtId="0" fontId="36" fillId="14" borderId="0" xfId="14" applyFont="1" applyFill="1" applyBorder="1" applyAlignment="1">
      <alignment horizontal="center" vertical="center"/>
    </xf>
    <xf numFmtId="17" fontId="33" fillId="14" borderId="0" xfId="9" applyNumberFormat="1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0" fontId="33" fillId="12" borderId="0" xfId="14" applyFont="1" applyFill="1" applyBorder="1" applyAlignment="1">
      <alignment horizontal="center" vertical="center"/>
    </xf>
    <xf numFmtId="0" fontId="33" fillId="14" borderId="0" xfId="14" applyFont="1" applyFill="1" applyBorder="1" applyAlignment="1">
      <alignment horizontal="center" vertical="center"/>
    </xf>
    <xf numFmtId="0" fontId="49" fillId="14" borderId="0" xfId="9" applyFont="1" applyFill="1" applyAlignment="1">
      <alignment horizontal="center" vertical="center"/>
    </xf>
    <xf numFmtId="0" fontId="16" fillId="0" borderId="0" xfId="15" applyFont="1" applyBorder="1" applyAlignment="1">
      <alignment horizontal="center" vertical="center"/>
    </xf>
    <xf numFmtId="14" fontId="16" fillId="8" borderId="39" xfId="15" applyNumberFormat="1" applyFont="1" applyFill="1" applyBorder="1" applyAlignment="1" applyProtection="1">
      <alignment horizontal="center" vertical="center" wrapText="1"/>
    </xf>
    <xf numFmtId="0" fontId="29" fillId="12" borderId="12" xfId="0" applyFont="1" applyFill="1" applyBorder="1" applyAlignment="1">
      <alignment horizontal="center" vertical="center" wrapText="1"/>
    </xf>
    <xf numFmtId="0" fontId="29" fillId="12" borderId="29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29" xfId="0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left" vertical="center" wrapText="1" indent="4"/>
    </xf>
    <xf numFmtId="0" fontId="14" fillId="0" borderId="40" xfId="0" applyFont="1" applyBorder="1" applyAlignment="1">
      <alignment horizontal="left" vertical="center" wrapText="1" indent="4"/>
    </xf>
    <xf numFmtId="0" fontId="14" fillId="0" borderId="34" xfId="0" applyFont="1" applyBorder="1" applyAlignment="1">
      <alignment horizontal="left" vertical="center" wrapText="1" indent="4"/>
    </xf>
    <xf numFmtId="0" fontId="14" fillId="0" borderId="35" xfId="0" applyFont="1" applyBorder="1" applyAlignment="1">
      <alignment horizontal="left" vertical="center" wrapText="1" indent="4"/>
    </xf>
    <xf numFmtId="0" fontId="29" fillId="12" borderId="31" xfId="0" applyFont="1" applyFill="1" applyBorder="1" applyAlignment="1">
      <alignment horizontal="left" vertical="center" indent="4"/>
    </xf>
    <xf numFmtId="0" fontId="14" fillId="0" borderId="40" xfId="0" applyFont="1" applyBorder="1" applyAlignment="1">
      <alignment horizontal="left" vertical="center" indent="4"/>
    </xf>
    <xf numFmtId="0" fontId="14" fillId="0" borderId="34" xfId="0" applyFont="1" applyBorder="1" applyAlignment="1">
      <alignment horizontal="left" vertical="center" indent="4"/>
    </xf>
    <xf numFmtId="0" fontId="14" fillId="0" borderId="35" xfId="0" applyFont="1" applyBorder="1" applyAlignment="1">
      <alignment horizontal="left" vertical="center" indent="4"/>
    </xf>
    <xf numFmtId="0" fontId="29" fillId="4" borderId="12" xfId="0" applyFont="1" applyFill="1" applyBorder="1" applyAlignment="1">
      <alignment horizontal="center" wrapText="1"/>
    </xf>
    <xf numFmtId="0" fontId="29" fillId="4" borderId="29" xfId="0" applyFont="1" applyFill="1" applyBorder="1" applyAlignment="1">
      <alignment horizontal="center" wrapText="1"/>
    </xf>
    <xf numFmtId="0" fontId="14" fillId="12" borderId="40" xfId="0" applyFont="1" applyFill="1" applyBorder="1" applyAlignment="1">
      <alignment horizontal="left" vertical="center" indent="4"/>
    </xf>
    <xf numFmtId="0" fontId="14" fillId="12" borderId="34" xfId="0" applyFont="1" applyFill="1" applyBorder="1" applyAlignment="1">
      <alignment horizontal="left" vertical="center" indent="4"/>
    </xf>
    <xf numFmtId="0" fontId="14" fillId="12" borderId="35" xfId="0" applyFont="1" applyFill="1" applyBorder="1" applyAlignment="1">
      <alignment horizontal="left" vertical="center" indent="4"/>
    </xf>
    <xf numFmtId="0" fontId="29" fillId="5" borderId="40" xfId="0" applyFont="1" applyFill="1" applyBorder="1" applyAlignment="1">
      <alignment horizontal="left" vertical="center" indent="4"/>
    </xf>
    <xf numFmtId="0" fontId="29" fillId="5" borderId="34" xfId="0" applyFont="1" applyFill="1" applyBorder="1" applyAlignment="1">
      <alignment horizontal="left" vertical="center" indent="4"/>
    </xf>
    <xf numFmtId="0" fontId="29" fillId="5" borderId="35" xfId="0" applyFont="1" applyFill="1" applyBorder="1" applyAlignment="1">
      <alignment horizontal="left" vertical="center" indent="4"/>
    </xf>
    <xf numFmtId="0" fontId="29" fillId="5" borderId="40" xfId="0" applyFont="1" applyFill="1" applyBorder="1" applyAlignment="1">
      <alignment horizontal="left" vertical="center" wrapText="1" indent="4"/>
    </xf>
    <xf numFmtId="0" fontId="29" fillId="5" borderId="34" xfId="0" applyFont="1" applyFill="1" applyBorder="1" applyAlignment="1">
      <alignment horizontal="left" vertical="center" wrapText="1" indent="4"/>
    </xf>
    <xf numFmtId="0" fontId="29" fillId="5" borderId="35" xfId="0" applyFont="1" applyFill="1" applyBorder="1" applyAlignment="1">
      <alignment horizontal="left" vertical="center" wrapText="1" indent="4"/>
    </xf>
    <xf numFmtId="0" fontId="29" fillId="5" borderId="12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wrapText="1"/>
    </xf>
    <xf numFmtId="0" fontId="31" fillId="4" borderId="33" xfId="0" applyFont="1" applyFill="1" applyBorder="1" applyAlignment="1">
      <alignment horizontal="center" wrapText="1"/>
    </xf>
    <xf numFmtId="0" fontId="31" fillId="4" borderId="29" xfId="0" applyFont="1" applyFill="1" applyBorder="1" applyAlignment="1">
      <alignment horizontal="center" wrapText="1"/>
    </xf>
    <xf numFmtId="0" fontId="29" fillId="4" borderId="33" xfId="0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 wrapText="1"/>
    </xf>
    <xf numFmtId="0" fontId="29" fillId="5" borderId="40" xfId="0" applyFont="1" applyFill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center" wrapText="1"/>
    </xf>
    <xf numFmtId="0" fontId="29" fillId="5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12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42" xfId="0" applyNumberFormat="1" applyFont="1" applyFill="1" applyBorder="1" applyAlignment="1">
      <alignment horizontal="center"/>
    </xf>
    <xf numFmtId="17" fontId="5" fillId="3" borderId="43" xfId="0" applyNumberFormat="1" applyFont="1" applyFill="1" applyBorder="1" applyAlignment="1">
      <alignment horizontal="center"/>
    </xf>
    <xf numFmtId="17" fontId="5" fillId="3" borderId="44" xfId="0" applyNumberFormat="1" applyFont="1" applyFill="1" applyBorder="1" applyAlignment="1">
      <alignment horizontal="center"/>
    </xf>
    <xf numFmtId="17" fontId="5" fillId="3" borderId="45" xfId="0" applyNumberFormat="1" applyFont="1" applyFill="1" applyBorder="1" applyAlignment="1">
      <alignment horizontal="center"/>
    </xf>
    <xf numFmtId="17" fontId="5" fillId="3" borderId="46" xfId="0" applyNumberFormat="1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</cellXfs>
  <cellStyles count="18">
    <cellStyle name="60% - akcent 1" xfId="1"/>
    <cellStyle name="Diseño" xfId="2"/>
    <cellStyle name="Millares" xfId="3" builtinId="3"/>
    <cellStyle name="Millares [0] 10" xfId="4"/>
    <cellStyle name="Millares [0] 2" xfId="5"/>
    <cellStyle name="Millares [0] 2 19" xfId="6"/>
    <cellStyle name="Millares [0]_razind092003" xfId="7"/>
    <cellStyle name="No-definido" xfId="8"/>
    <cellStyle name="Normal" xfId="0" builtinId="0"/>
    <cellStyle name="Normal 10" xfId="9"/>
    <cellStyle name="Normal 2" xfId="10"/>
    <cellStyle name="Normal 3" xfId="11"/>
    <cellStyle name="Normal_graficos" xfId="12"/>
    <cellStyle name="Normal_Modelo Paquete Ifrs Chile (2008)" xfId="13"/>
    <cellStyle name="Normal_operacional" xfId="14"/>
    <cellStyle name="Normal_Paquete Nic 2005" xfId="15"/>
    <cellStyle name="Porcentaje" xfId="16" builtinId="5"/>
    <cellStyle name="Porcentual 2 10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46</xdr:row>
      <xdr:rowOff>0</xdr:rowOff>
    </xdr:from>
    <xdr:to>
      <xdr:col>2</xdr:col>
      <xdr:colOff>600075</xdr:colOff>
      <xdr:row>47</xdr:row>
      <xdr:rowOff>123825</xdr:rowOff>
    </xdr:to>
    <xdr:sp macro="" textlink="">
      <xdr:nvSpPr>
        <xdr:cNvPr id="47465" name="Text Box 1"/>
        <xdr:cNvSpPr txBox="1">
          <a:spLocks noChangeArrowheads="1"/>
        </xdr:cNvSpPr>
      </xdr:nvSpPr>
      <xdr:spPr bwMode="auto">
        <a:xfrm>
          <a:off x="5657850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523875</xdr:colOff>
      <xdr:row>46</xdr:row>
      <xdr:rowOff>0</xdr:rowOff>
    </xdr:from>
    <xdr:to>
      <xdr:col>3</xdr:col>
      <xdr:colOff>600075</xdr:colOff>
      <xdr:row>47</xdr:row>
      <xdr:rowOff>123825</xdr:rowOff>
    </xdr:to>
    <xdr:sp macro="" textlink="">
      <xdr:nvSpPr>
        <xdr:cNvPr id="47466" name="Text Box 1"/>
        <xdr:cNvSpPr txBox="1">
          <a:spLocks noChangeArrowheads="1"/>
        </xdr:cNvSpPr>
      </xdr:nvSpPr>
      <xdr:spPr bwMode="auto">
        <a:xfrm>
          <a:off x="6772275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4:L25"/>
  <sheetViews>
    <sheetView showGridLines="0" tabSelected="1" workbookViewId="0"/>
  </sheetViews>
  <sheetFormatPr baseColWidth="10" defaultRowHeight="12.75"/>
  <cols>
    <col min="3" max="3" width="26.140625" bestFit="1" customWidth="1"/>
    <col min="4" max="4" width="2.5703125" customWidth="1"/>
    <col min="6" max="6" width="2" customWidth="1"/>
    <col min="8" max="8" width="1.85546875" customWidth="1"/>
  </cols>
  <sheetData>
    <row r="4" spans="3:11" ht="15.75">
      <c r="C4" s="199"/>
      <c r="D4" s="199"/>
      <c r="E4" s="477" t="s">
        <v>33</v>
      </c>
      <c r="F4" s="477"/>
      <c r="G4" s="477"/>
      <c r="H4" s="199"/>
      <c r="I4" s="200"/>
    </row>
    <row r="5" spans="3:11" ht="12.75" customHeight="1">
      <c r="C5" s="476" t="s">
        <v>105</v>
      </c>
      <c r="D5" s="201"/>
      <c r="E5" s="478" t="s">
        <v>292</v>
      </c>
      <c r="F5" s="478"/>
      <c r="G5" s="478"/>
      <c r="H5" s="200"/>
      <c r="I5" s="202"/>
    </row>
    <row r="6" spans="3:11" ht="12.75" customHeight="1">
      <c r="C6" s="476"/>
      <c r="D6" s="201"/>
      <c r="E6" s="219">
        <v>2018</v>
      </c>
      <c r="F6" s="203"/>
      <c r="G6" s="219">
        <v>2017</v>
      </c>
      <c r="H6" s="200"/>
      <c r="I6" s="220" t="s">
        <v>53</v>
      </c>
    </row>
    <row r="7" spans="3:11" ht="15.75">
      <c r="C7" s="204"/>
      <c r="D7" s="204"/>
      <c r="E7" s="479" t="s">
        <v>516</v>
      </c>
      <c r="F7" s="479"/>
      <c r="G7" s="479"/>
      <c r="H7" s="204"/>
      <c r="I7" s="220" t="s">
        <v>21</v>
      </c>
    </row>
    <row r="8" spans="3:11" ht="15">
      <c r="C8" s="124" t="s">
        <v>10</v>
      </c>
      <c r="D8" s="124"/>
      <c r="E8" s="233">
        <v>253.20099999999999</v>
      </c>
      <c r="F8" s="233">
        <v>0</v>
      </c>
      <c r="G8" s="233">
        <v>105.55800000000001</v>
      </c>
      <c r="H8" s="233">
        <v>0</v>
      </c>
      <c r="I8" s="232">
        <v>139.86907671611814</v>
      </c>
      <c r="K8" s="57"/>
    </row>
    <row r="9" spans="3:11" ht="15">
      <c r="C9" s="124" t="s">
        <v>56</v>
      </c>
      <c r="D9" s="124"/>
      <c r="E9" s="233">
        <v>510.84300000000002</v>
      </c>
      <c r="F9" s="233">
        <v>0</v>
      </c>
      <c r="G9" s="233">
        <v>434.86399999999998</v>
      </c>
      <c r="H9" s="233">
        <v>0</v>
      </c>
      <c r="I9" s="232">
        <v>17.471899260458446</v>
      </c>
      <c r="K9" s="57"/>
    </row>
    <row r="10" spans="3:11" ht="15">
      <c r="C10" s="124" t="s">
        <v>14</v>
      </c>
      <c r="D10" s="124"/>
      <c r="E10" s="233">
        <v>621.89099999999996</v>
      </c>
      <c r="F10" s="233">
        <v>0</v>
      </c>
      <c r="G10" s="233">
        <v>594.69299999999998</v>
      </c>
      <c r="H10" s="233">
        <v>0</v>
      </c>
      <c r="I10" s="232">
        <v>4.5734521845725462</v>
      </c>
      <c r="K10" s="57"/>
    </row>
    <row r="11" spans="3:11" ht="15">
      <c r="C11" s="124" t="s">
        <v>57</v>
      </c>
      <c r="D11" s="124"/>
      <c r="E11" s="233">
        <v>277.76</v>
      </c>
      <c r="F11" s="233">
        <v>0</v>
      </c>
      <c r="G11" s="233">
        <v>263.476</v>
      </c>
      <c r="H11" s="233">
        <v>0</v>
      </c>
      <c r="I11" s="232">
        <v>5.4213666519910664</v>
      </c>
      <c r="K11" s="57"/>
    </row>
    <row r="12" spans="3:11" ht="15" hidden="1">
      <c r="C12" s="124" t="s">
        <v>318</v>
      </c>
      <c r="D12" s="124"/>
      <c r="E12" s="233">
        <v>-11.388999999999999</v>
      </c>
      <c r="F12" s="233">
        <v>0</v>
      </c>
      <c r="G12" s="233">
        <v>-13.335000000000001</v>
      </c>
      <c r="H12" s="233">
        <v>0</v>
      </c>
      <c r="I12" s="232">
        <v>0</v>
      </c>
    </row>
    <row r="13" spans="3:11" ht="15.75">
      <c r="C13" s="234" t="s">
        <v>319</v>
      </c>
      <c r="D13" s="234"/>
      <c r="E13" s="237">
        <v>1652.306</v>
      </c>
      <c r="F13" s="237">
        <v>0</v>
      </c>
      <c r="G13" s="237">
        <v>1385.2559999999999</v>
      </c>
      <c r="H13" s="235">
        <v>0</v>
      </c>
      <c r="I13" s="236">
        <v>19.278025144810783</v>
      </c>
      <c r="K13" s="57"/>
    </row>
    <row r="25" spans="12:12">
      <c r="L25" s="57"/>
    </row>
  </sheetData>
  <mergeCells count="4">
    <mergeCell ref="C5:C6"/>
    <mergeCell ref="E4:G4"/>
    <mergeCell ref="E5:G5"/>
    <mergeCell ref="E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8"/>
  <sheetViews>
    <sheetView showGridLines="0" zoomScaleNormal="100" workbookViewId="0">
      <selection activeCell="L32" sqref="L32"/>
    </sheetView>
  </sheetViews>
  <sheetFormatPr baseColWidth="10" defaultColWidth="7.28515625" defaultRowHeight="12.75"/>
  <cols>
    <col min="1" max="1" width="0.7109375" style="144" customWidth="1"/>
    <col min="2" max="2" width="10.5703125" style="144" customWidth="1"/>
    <col min="3" max="3" width="27.140625" style="144" customWidth="1"/>
    <col min="4" max="4" width="12" style="144" customWidth="1"/>
    <col min="5" max="6" width="13" style="251" customWidth="1"/>
    <col min="7" max="7" width="13" style="251" hidden="1" customWidth="1"/>
    <col min="8" max="8" width="13" style="251" customWidth="1"/>
    <col min="9" max="9" width="13.42578125" style="144" customWidth="1"/>
    <col min="10" max="10" width="10.42578125" style="144" customWidth="1"/>
    <col min="11" max="11" width="1.140625" style="144" customWidth="1"/>
    <col min="12" max="12" width="7.28515625" style="144" customWidth="1"/>
    <col min="13" max="16384" width="7.28515625" style="144"/>
  </cols>
  <sheetData>
    <row r="1" spans="1:10">
      <c r="A1" s="144">
        <v>0</v>
      </c>
    </row>
    <row r="3" spans="1:10" ht="15.75" customHeight="1">
      <c r="B3" s="502" t="s">
        <v>92</v>
      </c>
      <c r="C3" s="502"/>
      <c r="D3" s="250" t="s">
        <v>93</v>
      </c>
      <c r="E3" s="145" t="s">
        <v>282</v>
      </c>
      <c r="F3" s="145" t="s">
        <v>275</v>
      </c>
      <c r="G3" s="145">
        <v>2017</v>
      </c>
      <c r="H3" s="145" t="s">
        <v>283</v>
      </c>
      <c r="I3" s="250" t="s">
        <v>101</v>
      </c>
      <c r="J3" s="250" t="s">
        <v>102</v>
      </c>
    </row>
    <row r="4" spans="1:10" ht="6" customHeight="1">
      <c r="E4" s="144"/>
      <c r="F4" s="144"/>
      <c r="G4" s="144"/>
      <c r="H4" s="144"/>
    </row>
    <row r="5" spans="1:10" ht="18" customHeight="1">
      <c r="B5" s="252" t="s">
        <v>78</v>
      </c>
      <c r="C5" s="253" t="s">
        <v>84</v>
      </c>
      <c r="D5" s="254" t="s">
        <v>103</v>
      </c>
      <c r="E5" s="255">
        <v>0.8294010889292196</v>
      </c>
      <c r="F5" s="256">
        <v>0.92115930279691938</v>
      </c>
      <c r="G5" s="256"/>
      <c r="H5" s="256"/>
      <c r="I5" s="389">
        <v>-9.1758213867699778E-2</v>
      </c>
      <c r="J5" s="382">
        <v>-9.9611667155826367E-2</v>
      </c>
    </row>
    <row r="6" spans="1:10" ht="18" customHeight="1">
      <c r="B6" s="253"/>
      <c r="C6" s="253" t="s">
        <v>83</v>
      </c>
      <c r="D6" s="254" t="s">
        <v>103</v>
      </c>
      <c r="E6" s="255">
        <v>0.78777168784029039</v>
      </c>
      <c r="F6" s="256">
        <v>0.87128313741386298</v>
      </c>
      <c r="G6" s="256"/>
      <c r="H6" s="256"/>
      <c r="I6" s="389">
        <v>-8.3511449573572594E-2</v>
      </c>
      <c r="J6" s="382">
        <v>-9.5848807336557318E-2</v>
      </c>
    </row>
    <row r="7" spans="1:10" ht="18" customHeight="1" thickBot="1">
      <c r="B7" s="257"/>
      <c r="C7" s="257" t="s">
        <v>85</v>
      </c>
      <c r="D7" s="258" t="s">
        <v>228</v>
      </c>
      <c r="E7" s="221">
        <v>-1410</v>
      </c>
      <c r="F7" s="221">
        <v>-389</v>
      </c>
      <c r="G7" s="221"/>
      <c r="H7" s="221"/>
      <c r="I7" s="221">
        <v>-1021</v>
      </c>
      <c r="J7" s="383">
        <v>2.6246786632390746</v>
      </c>
    </row>
    <row r="8" spans="1:10" ht="18" customHeight="1" thickTop="1">
      <c r="B8" s="259" t="s">
        <v>79</v>
      </c>
      <c r="C8" s="260" t="s">
        <v>79</v>
      </c>
      <c r="D8" s="261" t="s">
        <v>103</v>
      </c>
      <c r="E8" s="262">
        <v>2.3405529366798317</v>
      </c>
      <c r="F8" s="262">
        <v>1.436163787897089</v>
      </c>
      <c r="G8" s="262"/>
      <c r="H8" s="262"/>
      <c r="I8" s="222">
        <v>0.90438914878274268</v>
      </c>
      <c r="J8" s="384">
        <v>0.62972563185637731</v>
      </c>
    </row>
    <row r="9" spans="1:10" ht="18" customHeight="1">
      <c r="B9" s="260"/>
      <c r="C9" s="260" t="s">
        <v>87</v>
      </c>
      <c r="D9" s="261" t="s">
        <v>21</v>
      </c>
      <c r="E9" s="263">
        <v>0.44989385444450491</v>
      </c>
      <c r="F9" s="263">
        <v>0.41497056349873845</v>
      </c>
      <c r="G9" s="263"/>
      <c r="H9" s="263"/>
      <c r="I9" s="390">
        <v>3.4923290945766459</v>
      </c>
      <c r="J9" s="385">
        <v>8.4158477775671425E-2</v>
      </c>
    </row>
    <row r="10" spans="1:10" ht="18" customHeight="1">
      <c r="B10" s="260"/>
      <c r="C10" s="260" t="s">
        <v>86</v>
      </c>
      <c r="D10" s="261" t="s">
        <v>21</v>
      </c>
      <c r="E10" s="263">
        <v>0.55010614555549509</v>
      </c>
      <c r="F10" s="263">
        <v>0.5850294365012616</v>
      </c>
      <c r="G10" s="263"/>
      <c r="H10" s="263"/>
      <c r="I10" s="390">
        <v>-3.4923290945766516</v>
      </c>
      <c r="J10" s="385">
        <v>-5.9694929463077084E-2</v>
      </c>
    </row>
    <row r="11" spans="1:10" ht="18" customHeight="1" thickBot="1">
      <c r="B11" s="264"/>
      <c r="C11" s="264" t="s">
        <v>88</v>
      </c>
      <c r="D11" s="265" t="s">
        <v>103</v>
      </c>
      <c r="E11" s="266">
        <v>4.3473684210526313</v>
      </c>
      <c r="F11" s="267"/>
      <c r="G11" s="267"/>
      <c r="H11" s="267">
        <v>3.04</v>
      </c>
      <c r="I11" s="393">
        <v>1.3073684210526313</v>
      </c>
      <c r="J11" s="386">
        <v>0.4300554016620497</v>
      </c>
    </row>
    <row r="12" spans="1:10" ht="18" customHeight="1" thickTop="1">
      <c r="B12" s="268" t="s">
        <v>80</v>
      </c>
      <c r="C12" s="269" t="s">
        <v>89</v>
      </c>
      <c r="D12" s="270" t="s">
        <v>21</v>
      </c>
      <c r="E12" s="271">
        <v>0.20998655010087425</v>
      </c>
      <c r="F12" s="272"/>
      <c r="G12" s="273"/>
      <c r="H12" s="272">
        <v>0.20100000000000001</v>
      </c>
      <c r="I12" s="391">
        <v>0.89865501008742354</v>
      </c>
      <c r="J12" s="387">
        <v>4.4709204481961473E-2</v>
      </c>
    </row>
    <row r="13" spans="1:10" ht="18" customHeight="1">
      <c r="B13" s="269"/>
      <c r="C13" s="269" t="s">
        <v>90</v>
      </c>
      <c r="D13" s="270" t="s">
        <v>21</v>
      </c>
      <c r="E13" s="271">
        <v>0.14510000000000001</v>
      </c>
      <c r="F13" s="272"/>
      <c r="G13" s="273"/>
      <c r="H13" s="272">
        <v>6.4000000000000001E-2</v>
      </c>
      <c r="I13" s="391">
        <v>8.1100000000000012</v>
      </c>
      <c r="J13" s="387">
        <v>1.2671874999999999</v>
      </c>
    </row>
    <row r="14" spans="1:10" ht="18" customHeight="1" thickBot="1">
      <c r="B14" s="274"/>
      <c r="C14" s="274" t="s">
        <v>91</v>
      </c>
      <c r="D14" s="275" t="s">
        <v>21</v>
      </c>
      <c r="E14" s="276">
        <v>5.1799999999999999E-2</v>
      </c>
      <c r="F14" s="277"/>
      <c r="G14" s="278"/>
      <c r="H14" s="277">
        <v>4.1000000000000002E-2</v>
      </c>
      <c r="I14" s="392">
        <v>1.0799999999999996</v>
      </c>
      <c r="J14" s="388">
        <v>0.26341463414634148</v>
      </c>
    </row>
    <row r="15" spans="1:10" ht="6" customHeight="1" thickTop="1">
      <c r="I15" s="279"/>
    </row>
    <row r="16" spans="1:10" ht="11.25" customHeight="1">
      <c r="B16" s="144" t="s">
        <v>81</v>
      </c>
    </row>
    <row r="17" spans="2:8" ht="17.25" customHeight="1">
      <c r="B17" s="144" t="s">
        <v>82</v>
      </c>
      <c r="E17" s="144"/>
      <c r="F17" s="144"/>
      <c r="G17" s="144"/>
      <c r="H17" s="144"/>
    </row>
    <row r="18" spans="2:8">
      <c r="E18" s="144"/>
      <c r="F18" s="144"/>
      <c r="G18" s="144"/>
      <c r="H18" s="144"/>
    </row>
  </sheetData>
  <mergeCells count="1">
    <mergeCell ref="B3:C3"/>
  </mergeCells>
  <phoneticPr fontId="12" type="noConversion"/>
  <printOptions horizontalCentered="1" verticalCentered="1"/>
  <pageMargins left="0.21" right="0.21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J38"/>
  <sheetViews>
    <sheetView showGridLines="0" zoomScaleNormal="100" workbookViewId="0"/>
  </sheetViews>
  <sheetFormatPr baseColWidth="10" defaultRowHeight="12.75"/>
  <cols>
    <col min="1" max="1" width="11.42578125" style="332"/>
    <col min="2" max="2" width="41.28515625" style="332" customWidth="1"/>
    <col min="3" max="3" width="16.85546875" style="332" customWidth="1"/>
    <col min="4" max="4" width="17.7109375" style="332" customWidth="1"/>
    <col min="5" max="6" width="12.28515625" style="332" customWidth="1"/>
    <col min="7" max="7" width="2" style="332" customWidth="1"/>
    <col min="8" max="8" width="5" style="332" customWidth="1"/>
    <col min="9" max="16384" width="11.42578125" style="332"/>
  </cols>
  <sheetData>
    <row r="3" spans="2:10" ht="15">
      <c r="B3" s="503" t="s">
        <v>94</v>
      </c>
      <c r="C3" s="503"/>
      <c r="D3" s="503"/>
      <c r="E3" s="503"/>
      <c r="F3" s="503"/>
    </row>
    <row r="4" spans="2:10" ht="17.25" customHeight="1">
      <c r="B4" s="503" t="s">
        <v>225</v>
      </c>
      <c r="C4" s="503"/>
      <c r="D4" s="503"/>
      <c r="E4" s="503"/>
      <c r="F4" s="503"/>
    </row>
    <row r="5" spans="2:10" ht="15.75" customHeight="1">
      <c r="C5" s="333"/>
      <c r="D5" s="333"/>
      <c r="E5" s="333"/>
      <c r="F5" s="333"/>
    </row>
    <row r="6" spans="2:10" ht="48" customHeight="1">
      <c r="B6" s="505" t="s">
        <v>58</v>
      </c>
      <c r="C6" s="504" t="s">
        <v>119</v>
      </c>
      <c r="D6" s="504"/>
      <c r="E6" s="504" t="s">
        <v>95</v>
      </c>
      <c r="F6" s="504"/>
    </row>
    <row r="7" spans="2:10" ht="21.75" customHeight="1">
      <c r="B7" s="505"/>
      <c r="C7" s="146" t="s">
        <v>514</v>
      </c>
      <c r="D7" s="146" t="s">
        <v>515</v>
      </c>
      <c r="E7" s="146" t="s">
        <v>514</v>
      </c>
      <c r="F7" s="146" t="s">
        <v>515</v>
      </c>
    </row>
    <row r="8" spans="2:10" ht="6" customHeight="1"/>
    <row r="9" spans="2:10" ht="13.5" customHeight="1">
      <c r="B9" s="334" t="s">
        <v>293</v>
      </c>
      <c r="C9" s="335">
        <v>1</v>
      </c>
      <c r="D9" s="335">
        <v>1</v>
      </c>
      <c r="E9" s="335">
        <v>2</v>
      </c>
      <c r="F9" s="335">
        <v>2</v>
      </c>
      <c r="J9" s="332" t="s">
        <v>216</v>
      </c>
    </row>
    <row r="10" spans="2:10" ht="13.5" customHeight="1">
      <c r="B10" s="334" t="s">
        <v>239</v>
      </c>
      <c r="C10" s="335">
        <v>20</v>
      </c>
      <c r="D10" s="335">
        <v>16</v>
      </c>
      <c r="E10" s="335">
        <v>14</v>
      </c>
      <c r="F10" s="335">
        <v>19</v>
      </c>
    </row>
    <row r="11" spans="2:10" ht="13.5" customHeight="1">
      <c r="B11" s="334" t="s">
        <v>294</v>
      </c>
      <c r="C11" s="335">
        <v>51</v>
      </c>
      <c r="D11" s="335">
        <v>69</v>
      </c>
      <c r="E11" s="335">
        <v>37</v>
      </c>
      <c r="F11" s="335">
        <v>36</v>
      </c>
    </row>
    <row r="12" spans="2:10" ht="13.5" customHeight="1">
      <c r="B12" s="334" t="s">
        <v>256</v>
      </c>
      <c r="C12" s="335">
        <v>24</v>
      </c>
      <c r="D12" s="335">
        <v>21</v>
      </c>
      <c r="E12" s="335">
        <v>26</v>
      </c>
      <c r="F12" s="335">
        <v>28</v>
      </c>
    </row>
    <row r="13" spans="2:10" ht="13.5" customHeight="1">
      <c r="B13" s="334" t="s">
        <v>276</v>
      </c>
      <c r="C13" s="335">
        <v>101</v>
      </c>
      <c r="D13" s="335">
        <v>50</v>
      </c>
      <c r="E13" s="335">
        <v>45</v>
      </c>
      <c r="F13" s="335">
        <v>37</v>
      </c>
    </row>
    <row r="14" spans="2:10" ht="13.5" customHeight="1">
      <c r="B14" s="334" t="s">
        <v>246</v>
      </c>
      <c r="C14" s="335">
        <v>0</v>
      </c>
      <c r="D14" s="335">
        <v>1</v>
      </c>
      <c r="E14" s="335">
        <v>4</v>
      </c>
      <c r="F14" s="335">
        <v>4</v>
      </c>
    </row>
    <row r="15" spans="2:10" ht="13.5" customHeight="1">
      <c r="B15" s="334" t="s">
        <v>295</v>
      </c>
      <c r="C15" s="335">
        <v>4</v>
      </c>
      <c r="D15" s="335">
        <v>6</v>
      </c>
      <c r="E15" s="335">
        <v>6</v>
      </c>
      <c r="F15" s="335">
        <v>5</v>
      </c>
    </row>
    <row r="16" spans="2:10" ht="13.5" customHeight="1">
      <c r="B16" s="334" t="s">
        <v>247</v>
      </c>
      <c r="C16" s="335">
        <v>0</v>
      </c>
      <c r="D16" s="335">
        <v>1</v>
      </c>
      <c r="E16" s="335">
        <v>9</v>
      </c>
      <c r="F16" s="335">
        <v>8</v>
      </c>
    </row>
    <row r="17" spans="2:6" ht="13.5" customHeight="1">
      <c r="B17" s="334" t="s">
        <v>296</v>
      </c>
      <c r="C17" s="335">
        <v>62</v>
      </c>
      <c r="D17" s="335">
        <v>46</v>
      </c>
      <c r="E17" s="335">
        <v>10</v>
      </c>
      <c r="F17" s="335">
        <v>11</v>
      </c>
    </row>
    <row r="18" spans="2:6" ht="13.5" customHeight="1">
      <c r="B18" s="334" t="s">
        <v>259</v>
      </c>
      <c r="C18" s="335">
        <v>39</v>
      </c>
      <c r="D18" s="335">
        <v>51</v>
      </c>
      <c r="E18" s="335">
        <v>26</v>
      </c>
      <c r="F18" s="335">
        <v>25</v>
      </c>
    </row>
    <row r="19" spans="2:6" ht="13.5" customHeight="1">
      <c r="B19" s="334" t="s">
        <v>297</v>
      </c>
      <c r="C19" s="335">
        <v>74</v>
      </c>
      <c r="D19" s="335">
        <v>136</v>
      </c>
      <c r="E19" s="335">
        <v>44</v>
      </c>
      <c r="F19" s="335">
        <v>42</v>
      </c>
    </row>
    <row r="20" spans="2:6" ht="13.5" customHeight="1">
      <c r="B20" s="334" t="s">
        <v>298</v>
      </c>
      <c r="C20" s="335">
        <v>86</v>
      </c>
      <c r="D20" s="335">
        <v>88</v>
      </c>
      <c r="E20" s="335">
        <v>30</v>
      </c>
      <c r="F20" s="335">
        <v>28</v>
      </c>
    </row>
    <row r="21" spans="2:6" ht="13.5" customHeight="1">
      <c r="B21" s="334" t="s">
        <v>299</v>
      </c>
      <c r="C21" s="335">
        <v>162</v>
      </c>
      <c r="D21" s="335">
        <v>119</v>
      </c>
      <c r="E21" s="335">
        <v>60</v>
      </c>
      <c r="F21" s="335">
        <v>52</v>
      </c>
    </row>
    <row r="22" spans="2:6" ht="13.5" customHeight="1">
      <c r="B22" s="334" t="s">
        <v>300</v>
      </c>
      <c r="C22" s="335">
        <v>14</v>
      </c>
      <c r="D22" s="335">
        <v>2</v>
      </c>
      <c r="E22" s="335">
        <v>6</v>
      </c>
      <c r="F22" s="335">
        <v>8</v>
      </c>
    </row>
    <row r="23" spans="2:6" ht="13.5" customHeight="1">
      <c r="B23" s="334" t="s">
        <v>258</v>
      </c>
      <c r="C23" s="335">
        <v>3</v>
      </c>
      <c r="D23" s="335">
        <v>5</v>
      </c>
      <c r="E23" s="335">
        <v>6</v>
      </c>
      <c r="F23" s="335">
        <v>4</v>
      </c>
    </row>
    <row r="24" spans="2:6" ht="13.5" customHeight="1">
      <c r="B24" s="334" t="s">
        <v>301</v>
      </c>
      <c r="C24" s="335">
        <v>28</v>
      </c>
      <c r="D24" s="335">
        <v>0</v>
      </c>
      <c r="E24" s="335">
        <v>13</v>
      </c>
      <c r="F24" s="335">
        <v>0</v>
      </c>
    </row>
    <row r="25" spans="2:6" ht="13.5" customHeight="1">
      <c r="B25" s="334" t="s">
        <v>302</v>
      </c>
      <c r="C25" s="335">
        <v>2</v>
      </c>
      <c r="D25" s="335">
        <v>2</v>
      </c>
      <c r="E25" s="335">
        <v>2</v>
      </c>
      <c r="F25" s="335">
        <v>2</v>
      </c>
    </row>
    <row r="26" spans="2:6" ht="13.5" customHeight="1">
      <c r="B26" s="334"/>
      <c r="C26" s="335"/>
      <c r="D26" s="335"/>
      <c r="E26" s="335"/>
      <c r="F26" s="335"/>
    </row>
    <row r="27" spans="2:6">
      <c r="B27" s="360" t="s">
        <v>20</v>
      </c>
      <c r="C27" s="361">
        <v>671</v>
      </c>
      <c r="D27" s="361">
        <v>614</v>
      </c>
      <c r="E27" s="361">
        <v>340</v>
      </c>
      <c r="F27" s="361">
        <v>311</v>
      </c>
    </row>
    <row r="28" spans="2:6" ht="13.5" customHeight="1">
      <c r="B28" s="334"/>
      <c r="C28" s="335"/>
      <c r="D28" s="335"/>
      <c r="E28" s="335"/>
      <c r="F28" s="335"/>
    </row>
    <row r="29" spans="2:6" ht="13.5" customHeight="1">
      <c r="B29" s="334" t="s">
        <v>96</v>
      </c>
      <c r="C29" s="335"/>
      <c r="D29" s="335"/>
      <c r="E29" s="335"/>
      <c r="F29" s="335"/>
    </row>
    <row r="30" spans="2:6" ht="13.5" customHeight="1">
      <c r="B30" s="336"/>
      <c r="C30" s="337"/>
      <c r="D30" s="337"/>
      <c r="E30" s="337"/>
      <c r="F30" s="337"/>
    </row>
    <row r="31" spans="2:6" ht="10.5" customHeight="1">
      <c r="B31" s="338"/>
      <c r="C31" s="339"/>
      <c r="D31" s="339"/>
      <c r="E31" s="339"/>
      <c r="F31" s="339"/>
    </row>
    <row r="32" spans="2:6">
      <c r="B32" s="340"/>
      <c r="C32" s="339"/>
      <c r="D32" s="341"/>
      <c r="E32" s="341"/>
      <c r="F32" s="339"/>
    </row>
    <row r="33" spans="3:6">
      <c r="C33" s="342"/>
      <c r="D33" s="342"/>
      <c r="E33" s="342"/>
      <c r="F33" s="342"/>
    </row>
    <row r="34" spans="3:6">
      <c r="C34" s="342"/>
    </row>
    <row r="36" spans="3:6">
      <c r="C36" s="342"/>
      <c r="E36" s="342"/>
    </row>
    <row r="38" spans="3:6">
      <c r="C38" s="343"/>
    </row>
  </sheetData>
  <mergeCells count="5">
    <mergeCell ref="B3:F3"/>
    <mergeCell ref="B4:F4"/>
    <mergeCell ref="C6:D6"/>
    <mergeCell ref="E6:F6"/>
    <mergeCell ref="B6:B7"/>
  </mergeCells>
  <phoneticPr fontId="12" type="noConversion"/>
  <printOptions horizontalCentered="1" verticalCentered="1"/>
  <pageMargins left="0.23" right="0.21" top="0.81" bottom="1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R36"/>
  <sheetViews>
    <sheetView showGridLines="0" workbookViewId="0">
      <selection activeCell="C23" sqref="C23:C26"/>
    </sheetView>
  </sheetViews>
  <sheetFormatPr baseColWidth="10" defaultRowHeight="12.75"/>
  <cols>
    <col min="1" max="1" width="4.7109375" style="284" customWidth="1"/>
    <col min="2" max="2" width="15" style="284" customWidth="1"/>
    <col min="3" max="3" width="8.85546875" style="284" customWidth="1"/>
    <col min="4" max="4" width="9.42578125" style="284" customWidth="1"/>
    <col min="5" max="16384" width="11.42578125" style="284"/>
  </cols>
  <sheetData>
    <row r="2" spans="2:14">
      <c r="B2" s="509" t="s">
        <v>149</v>
      </c>
      <c r="C2" s="506" t="s">
        <v>134</v>
      </c>
      <c r="D2" s="506"/>
      <c r="E2" s="506" t="s">
        <v>73</v>
      </c>
      <c r="F2" s="506"/>
      <c r="G2" s="506" t="s">
        <v>74</v>
      </c>
      <c r="H2" s="506"/>
    </row>
    <row r="3" spans="2:14">
      <c r="B3" s="509"/>
      <c r="C3" s="506" t="s">
        <v>150</v>
      </c>
      <c r="D3" s="506"/>
      <c r="E3" s="506" t="s">
        <v>21</v>
      </c>
      <c r="F3" s="506"/>
      <c r="G3" s="506" t="s">
        <v>151</v>
      </c>
      <c r="H3" s="506"/>
    </row>
    <row r="4" spans="2:14">
      <c r="B4" s="509"/>
      <c r="C4" s="281">
        <v>43252</v>
      </c>
      <c r="D4" s="281">
        <v>42887</v>
      </c>
      <c r="E4" s="281">
        <v>43252</v>
      </c>
      <c r="F4" s="281">
        <v>42887</v>
      </c>
      <c r="G4" s="281">
        <v>43252</v>
      </c>
      <c r="H4" s="281">
        <v>42887</v>
      </c>
    </row>
    <row r="5" spans="2:14" s="288" customFormat="1">
      <c r="B5" s="285"/>
      <c r="C5" s="286"/>
      <c r="D5" s="286"/>
      <c r="E5" s="287"/>
      <c r="F5" s="287"/>
      <c r="G5" s="286"/>
      <c r="H5" s="286"/>
    </row>
    <row r="6" spans="2:14" ht="13.5" thickBot="1">
      <c r="B6" s="289" t="s">
        <v>17</v>
      </c>
      <c r="C6" s="290">
        <v>9042.27032990718</v>
      </c>
      <c r="D6" s="290">
        <v>9090.1174576135709</v>
      </c>
      <c r="E6" s="291">
        <v>0.12922823070835801</v>
      </c>
      <c r="F6" s="291">
        <v>0.10837057735847999</v>
      </c>
      <c r="G6" s="290">
        <v>2542702</v>
      </c>
      <c r="H6" s="290">
        <v>2517679</v>
      </c>
    </row>
    <row r="7" spans="2:14" ht="13.5" thickBot="1">
      <c r="B7" s="289" t="s">
        <v>235</v>
      </c>
      <c r="C7" s="290">
        <v>4040</v>
      </c>
      <c r="D7" s="290">
        <v>4058.0663409624499</v>
      </c>
      <c r="E7" s="291">
        <v>8.1900000000000001E-2</v>
      </c>
      <c r="F7" s="291">
        <v>8.0632305355020015E-2</v>
      </c>
      <c r="G7" s="290">
        <v>1409107</v>
      </c>
      <c r="H7" s="290">
        <v>1385069</v>
      </c>
    </row>
    <row r="8" spans="2:14" ht="13.5" thickBot="1">
      <c r="B8" s="289" t="s">
        <v>237</v>
      </c>
      <c r="C8" s="290">
        <v>5635.17699775445</v>
      </c>
      <c r="D8" s="290">
        <v>5718.7305106273698</v>
      </c>
      <c r="E8" s="291">
        <v>0.207539525248367</v>
      </c>
      <c r="F8" s="291">
        <v>0.20212554361441001</v>
      </c>
      <c r="G8" s="290">
        <v>2983182.5</v>
      </c>
      <c r="H8" s="290">
        <v>2988308</v>
      </c>
    </row>
    <row r="9" spans="2:14" ht="13.5" thickBot="1">
      <c r="B9" s="289" t="s">
        <v>236</v>
      </c>
      <c r="C9" s="290">
        <v>5707.5772230339498</v>
      </c>
      <c r="D9" s="290">
        <v>5621.045408</v>
      </c>
      <c r="E9" s="291">
        <v>0.14005527971725398</v>
      </c>
      <c r="F9" s="291">
        <v>0.13115102631271999</v>
      </c>
      <c r="G9" s="290">
        <v>3976495.1</v>
      </c>
      <c r="H9" s="290">
        <v>3953118</v>
      </c>
    </row>
    <row r="10" spans="2:14" ht="13.5" thickBot="1">
      <c r="B10" s="289" t="s">
        <v>268</v>
      </c>
      <c r="C10" s="290">
        <v>6581.8213834673097</v>
      </c>
      <c r="D10" s="290">
        <v>5510.6535057184501</v>
      </c>
      <c r="E10" s="291">
        <v>0.12515921036093799</v>
      </c>
      <c r="F10" s="291">
        <v>0.11879081859901</v>
      </c>
      <c r="G10" s="290">
        <v>2972377</v>
      </c>
      <c r="H10" s="290">
        <v>2864740</v>
      </c>
    </row>
    <row r="11" spans="2:14" ht="13.5" thickBot="1">
      <c r="B11" s="289" t="s">
        <v>277</v>
      </c>
      <c r="C11" s="290">
        <v>3418.1933652399998</v>
      </c>
      <c r="D11" s="290">
        <v>0</v>
      </c>
      <c r="E11" s="291">
        <v>9.6000000000000002E-2</v>
      </c>
      <c r="F11" s="292" t="s">
        <v>278</v>
      </c>
      <c r="G11" s="290">
        <v>7165542</v>
      </c>
      <c r="H11" s="293">
        <v>0</v>
      </c>
    </row>
    <row r="12" spans="2:14" ht="13.5" thickBot="1">
      <c r="B12" s="289" t="s">
        <v>152</v>
      </c>
      <c r="C12" s="290">
        <v>6880.3727036730797</v>
      </c>
      <c r="D12" s="290">
        <v>6782.8207250325504</v>
      </c>
      <c r="E12" s="291">
        <v>7.8799999999999995E-2</v>
      </c>
      <c r="F12" s="291">
        <v>7.8751687903959991E-2</v>
      </c>
      <c r="G12" s="290">
        <v>3388428</v>
      </c>
      <c r="H12" s="290">
        <v>3292579</v>
      </c>
    </row>
    <row r="13" spans="2:14">
      <c r="B13" s="294"/>
      <c r="C13" s="295"/>
      <c r="D13" s="295"/>
      <c r="E13" s="296"/>
      <c r="F13" s="296"/>
      <c r="G13" s="295"/>
      <c r="H13" s="295"/>
      <c r="I13" s="295"/>
      <c r="J13" s="295"/>
      <c r="K13" s="295"/>
      <c r="L13" s="295"/>
      <c r="M13" s="295"/>
      <c r="N13" s="295"/>
    </row>
    <row r="14" spans="2:14">
      <c r="B14" s="294"/>
      <c r="C14" s="295"/>
      <c r="D14" s="295"/>
      <c r="E14" s="296"/>
      <c r="F14" s="296"/>
      <c r="G14" s="295"/>
      <c r="H14" s="295"/>
      <c r="I14" s="295"/>
      <c r="J14" s="295"/>
      <c r="K14" s="295"/>
      <c r="L14" s="295"/>
      <c r="M14" s="295"/>
      <c r="N14" s="295"/>
    </row>
    <row r="15" spans="2:14">
      <c r="B15" s="294"/>
      <c r="C15" s="295"/>
      <c r="D15" s="295"/>
      <c r="E15" s="296"/>
      <c r="F15" s="296"/>
      <c r="G15" s="295"/>
      <c r="H15" s="295"/>
      <c r="I15" s="295"/>
      <c r="J15" s="295"/>
      <c r="K15" s="295"/>
      <c r="L15" s="295"/>
      <c r="M15" s="295"/>
      <c r="N15" s="295"/>
    </row>
    <row r="18" spans="2:18" ht="15">
      <c r="B18" s="510" t="s">
        <v>154</v>
      </c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</row>
    <row r="20" spans="2:18">
      <c r="B20" s="509"/>
      <c r="C20" s="506" t="s">
        <v>10</v>
      </c>
      <c r="D20" s="506"/>
      <c r="E20" s="506" t="s">
        <v>57</v>
      </c>
      <c r="F20" s="506"/>
      <c r="G20" s="506" t="s">
        <v>56</v>
      </c>
      <c r="H20" s="506"/>
      <c r="I20" s="506"/>
      <c r="J20" s="506"/>
      <c r="K20" s="506"/>
      <c r="L20" s="506"/>
      <c r="M20" s="506"/>
      <c r="N20" s="506"/>
      <c r="O20" s="506" t="s">
        <v>14</v>
      </c>
      <c r="P20" s="506"/>
      <c r="Q20" s="506" t="s">
        <v>153</v>
      </c>
      <c r="R20" s="506"/>
    </row>
    <row r="21" spans="2:18">
      <c r="B21" s="509"/>
      <c r="C21" s="506" t="s">
        <v>17</v>
      </c>
      <c r="D21" s="506"/>
      <c r="E21" s="506" t="s">
        <v>235</v>
      </c>
      <c r="F21" s="506"/>
      <c r="G21" s="506" t="s">
        <v>237</v>
      </c>
      <c r="H21" s="506"/>
      <c r="I21" s="506" t="s">
        <v>236</v>
      </c>
      <c r="J21" s="506"/>
      <c r="K21" s="506" t="s">
        <v>234</v>
      </c>
      <c r="L21" s="506"/>
      <c r="M21" s="506" t="s">
        <v>277</v>
      </c>
      <c r="N21" s="506"/>
      <c r="O21" s="506" t="s">
        <v>152</v>
      </c>
      <c r="P21" s="506"/>
      <c r="Q21" s="506"/>
      <c r="R21" s="506"/>
    </row>
    <row r="22" spans="2:18">
      <c r="B22" s="509"/>
      <c r="C22" s="281">
        <v>43252</v>
      </c>
      <c r="D22" s="281">
        <v>42887</v>
      </c>
      <c r="E22" s="281">
        <v>43252</v>
      </c>
      <c r="F22" s="281">
        <v>42887</v>
      </c>
      <c r="G22" s="281">
        <v>43252</v>
      </c>
      <c r="H22" s="281">
        <v>42887</v>
      </c>
      <c r="I22" s="281">
        <v>43252</v>
      </c>
      <c r="J22" s="281">
        <v>42887</v>
      </c>
      <c r="K22" s="281">
        <v>43252</v>
      </c>
      <c r="L22" s="281">
        <v>42887</v>
      </c>
      <c r="M22" s="281">
        <v>43252</v>
      </c>
      <c r="N22" s="281">
        <v>42887</v>
      </c>
      <c r="O22" s="281">
        <v>43252</v>
      </c>
      <c r="P22" s="281">
        <v>42887</v>
      </c>
      <c r="Q22" s="281">
        <v>43252</v>
      </c>
      <c r="R22" s="281">
        <v>42887</v>
      </c>
    </row>
    <row r="23" spans="2:18" ht="13.5" thickBot="1">
      <c r="B23" s="297" t="s">
        <v>111</v>
      </c>
      <c r="C23" s="298">
        <v>3977.434842649614</v>
      </c>
      <c r="D23" s="345">
        <v>4026.4098795257323</v>
      </c>
      <c r="E23" s="345">
        <v>1511.3038490899999</v>
      </c>
      <c r="F23" s="345">
        <v>1504.4037924000002</v>
      </c>
      <c r="G23" s="345">
        <v>2575.8921310000001</v>
      </c>
      <c r="H23" s="345">
        <v>2583.2078680000004</v>
      </c>
      <c r="I23" s="345">
        <v>2138.0086680000004</v>
      </c>
      <c r="J23" s="345">
        <v>2062.804826</v>
      </c>
      <c r="K23" s="345">
        <v>2245.4843899323391</v>
      </c>
      <c r="L23" s="345">
        <v>1879.98882185</v>
      </c>
      <c r="M23" s="345">
        <v>1361.1224283000356</v>
      </c>
      <c r="N23" s="345">
        <v>0</v>
      </c>
      <c r="O23" s="345">
        <v>2509</v>
      </c>
      <c r="P23" s="345">
        <v>2474</v>
      </c>
      <c r="Q23" s="345">
        <v>16318.246308971989</v>
      </c>
      <c r="R23" s="345">
        <v>14530.815187775734</v>
      </c>
    </row>
    <row r="24" spans="2:18" ht="13.5" thickBot="1">
      <c r="B24" s="297" t="s">
        <v>112</v>
      </c>
      <c r="C24" s="298">
        <v>2283.6398374730179</v>
      </c>
      <c r="D24" s="345">
        <v>2323.72807010627</v>
      </c>
      <c r="E24" s="345">
        <v>465.67924175000007</v>
      </c>
      <c r="F24" s="345">
        <v>538.52288608999982</v>
      </c>
      <c r="G24" s="345">
        <v>995.64205199999992</v>
      </c>
      <c r="H24" s="345">
        <v>1012.634743</v>
      </c>
      <c r="I24" s="345">
        <v>948.46036600000002</v>
      </c>
      <c r="J24" s="345">
        <v>944.43245100000013</v>
      </c>
      <c r="K24" s="345">
        <v>1134.0116696488667</v>
      </c>
      <c r="L24" s="345">
        <v>949.42956287999993</v>
      </c>
      <c r="M24" s="345">
        <v>799.91931937828895</v>
      </c>
      <c r="N24" s="345">
        <v>0</v>
      </c>
      <c r="O24" s="345">
        <v>1230</v>
      </c>
      <c r="P24" s="345">
        <v>1204</v>
      </c>
      <c r="Q24" s="345">
        <v>7857.3524862501745</v>
      </c>
      <c r="R24" s="345">
        <v>6972.74771307627</v>
      </c>
    </row>
    <row r="25" spans="2:18" ht="13.5" thickBot="1">
      <c r="B25" s="297" t="s">
        <v>113</v>
      </c>
      <c r="C25" s="298">
        <v>655.27833958314602</v>
      </c>
      <c r="D25" s="345">
        <v>645.86778719077279</v>
      </c>
      <c r="E25" s="345">
        <v>932.82947719000003</v>
      </c>
      <c r="F25" s="345">
        <v>853.98511802000019</v>
      </c>
      <c r="G25" s="345">
        <v>147.94467999999998</v>
      </c>
      <c r="H25" s="345">
        <v>192.53240399999999</v>
      </c>
      <c r="I25" s="345">
        <v>343.86626699999999</v>
      </c>
      <c r="J25" s="345">
        <v>360.62176599999998</v>
      </c>
      <c r="K25" s="345">
        <v>639.18821275580001</v>
      </c>
      <c r="L25" s="345">
        <v>535.14809562999994</v>
      </c>
      <c r="M25" s="345">
        <v>255.95454170607655</v>
      </c>
      <c r="N25" s="345">
        <v>0</v>
      </c>
      <c r="O25" s="345">
        <v>518</v>
      </c>
      <c r="P25" s="345">
        <v>516</v>
      </c>
      <c r="Q25" s="345">
        <v>3493.061518235023</v>
      </c>
      <c r="R25" s="345">
        <v>3104.1551708407733</v>
      </c>
    </row>
    <row r="26" spans="2:18" ht="13.5" thickBot="1">
      <c r="B26" s="297" t="s">
        <v>171</v>
      </c>
      <c r="C26" s="298">
        <v>2125.9556832014018</v>
      </c>
      <c r="D26" s="345">
        <v>2094.1135381790764</v>
      </c>
      <c r="E26" s="345">
        <v>1130.2733655062821</v>
      </c>
      <c r="F26" s="345">
        <v>1161.1545444524506</v>
      </c>
      <c r="G26" s="345">
        <v>1915.6981347544483</v>
      </c>
      <c r="H26" s="345">
        <v>1930.3554956273654</v>
      </c>
      <c r="I26" s="345">
        <v>2277.2419220339484</v>
      </c>
      <c r="J26" s="345">
        <v>2253.1863650000005</v>
      </c>
      <c r="K26" s="345">
        <v>2563.2736034572026</v>
      </c>
      <c r="L26" s="345">
        <v>2146.0517576735033</v>
      </c>
      <c r="M26" s="345">
        <v>1001.1970758555988</v>
      </c>
      <c r="N26" s="345">
        <v>0</v>
      </c>
      <c r="O26" s="345">
        <v>2623.4</v>
      </c>
      <c r="P26" s="345">
        <v>2588.8000000000002</v>
      </c>
      <c r="Q26" s="345">
        <v>13637.039784808881</v>
      </c>
      <c r="R26" s="345">
        <v>12173.661700932396</v>
      </c>
    </row>
    <row r="27" spans="2:18" s="299" customFormat="1">
      <c r="B27" s="231" t="s">
        <v>153</v>
      </c>
      <c r="C27" s="231">
        <v>9042.3087029071794</v>
      </c>
      <c r="D27" s="231">
        <v>9090.1192750018527</v>
      </c>
      <c r="E27" s="231">
        <v>4040.085933536282</v>
      </c>
      <c r="F27" s="231">
        <v>4058.0663409624512</v>
      </c>
      <c r="G27" s="231">
        <v>5635.1769977544482</v>
      </c>
      <c r="H27" s="231">
        <v>5718.7305106273661</v>
      </c>
      <c r="I27" s="231">
        <v>5707.5772230339489</v>
      </c>
      <c r="J27" s="231">
        <v>5621.0454080000009</v>
      </c>
      <c r="K27" s="231">
        <v>6581.957875794209</v>
      </c>
      <c r="L27" s="231">
        <v>5510.6182380335031</v>
      </c>
      <c r="M27" s="231">
        <v>3418.1933652400003</v>
      </c>
      <c r="N27" s="231">
        <v>0</v>
      </c>
      <c r="O27" s="231">
        <v>6880.4</v>
      </c>
      <c r="P27" s="231">
        <v>6782.8</v>
      </c>
      <c r="Q27" s="231">
        <v>41305.700098266068</v>
      </c>
      <c r="R27" s="231">
        <v>36781.379772625172</v>
      </c>
    </row>
    <row r="28" spans="2:18" ht="23.25">
      <c r="B28" s="300"/>
      <c r="C28" s="301"/>
      <c r="D28" s="302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</row>
    <row r="29" spans="2:18">
      <c r="B29" s="508"/>
      <c r="C29" s="507" t="s">
        <v>10</v>
      </c>
      <c r="D29" s="507"/>
      <c r="E29" s="507" t="s">
        <v>57</v>
      </c>
      <c r="F29" s="507"/>
      <c r="G29" s="507" t="s">
        <v>56</v>
      </c>
      <c r="H29" s="507"/>
      <c r="I29" s="507"/>
      <c r="J29" s="507"/>
      <c r="K29" s="282"/>
      <c r="L29" s="282"/>
      <c r="M29" s="507" t="s">
        <v>14</v>
      </c>
      <c r="N29" s="507"/>
      <c r="O29" s="507" t="s">
        <v>153</v>
      </c>
      <c r="P29" s="507"/>
    </row>
    <row r="30" spans="2:18">
      <c r="B30" s="508"/>
      <c r="C30" s="507" t="s">
        <v>17</v>
      </c>
      <c r="D30" s="507"/>
      <c r="E30" s="507" t="s">
        <v>18</v>
      </c>
      <c r="F30" s="507"/>
      <c r="G30" s="507" t="s">
        <v>41</v>
      </c>
      <c r="H30" s="507"/>
      <c r="I30" s="507" t="s">
        <v>19</v>
      </c>
      <c r="J30" s="507"/>
      <c r="K30" s="282"/>
      <c r="L30" s="282"/>
      <c r="M30" s="507" t="s">
        <v>152</v>
      </c>
      <c r="N30" s="507"/>
      <c r="O30" s="507"/>
      <c r="P30" s="507"/>
    </row>
    <row r="31" spans="2:18">
      <c r="B31" s="508"/>
      <c r="C31" s="282">
        <v>43252</v>
      </c>
      <c r="D31" s="282">
        <v>42887</v>
      </c>
      <c r="E31" s="282">
        <v>43252</v>
      </c>
      <c r="F31" s="282">
        <v>42887</v>
      </c>
      <c r="G31" s="282">
        <v>43252</v>
      </c>
      <c r="H31" s="282">
        <v>42887</v>
      </c>
      <c r="I31" s="282">
        <v>43252</v>
      </c>
      <c r="J31" s="282">
        <v>42887</v>
      </c>
      <c r="K31" s="282"/>
      <c r="L31" s="282"/>
      <c r="M31" s="282">
        <v>43252</v>
      </c>
      <c r="N31" s="282">
        <v>42887</v>
      </c>
      <c r="O31" s="282">
        <v>43252</v>
      </c>
      <c r="P31" s="282">
        <v>42887</v>
      </c>
    </row>
    <row r="32" spans="2:18" ht="13.5" thickBot="1">
      <c r="B32" s="297" t="s">
        <v>111</v>
      </c>
      <c r="C32" s="303">
        <v>0.43986939324144447</v>
      </c>
      <c r="D32" s="303">
        <v>0.44294356957432901</v>
      </c>
      <c r="E32" s="303">
        <v>0.37407715428645782</v>
      </c>
      <c r="F32" s="303">
        <v>0.37071936878271949</v>
      </c>
      <c r="G32" s="303">
        <v>0.45710935646324202</v>
      </c>
      <c r="H32" s="303">
        <v>0.45171001906795794</v>
      </c>
      <c r="I32" s="303">
        <v>0.37459128180897561</v>
      </c>
      <c r="J32" s="303">
        <v>0.36697885825013421</v>
      </c>
      <c r="K32" s="303">
        <v>0.34115751457333487</v>
      </c>
      <c r="L32" s="303">
        <v>0.34115751457333493</v>
      </c>
      <c r="M32" s="303">
        <v>0.39819936523821192</v>
      </c>
      <c r="N32" s="304" t="s">
        <v>278</v>
      </c>
      <c r="O32" s="303">
        <v>0.36465903145165979</v>
      </c>
      <c r="P32" s="303">
        <v>0.36474612254526151</v>
      </c>
      <c r="Q32" s="303">
        <v>0.39506039772116092</v>
      </c>
      <c r="R32" s="303">
        <v>0.39505900207121664</v>
      </c>
    </row>
    <row r="33" spans="2:18" ht="13.5" thickBot="1">
      <c r="B33" s="297" t="s">
        <v>113</v>
      </c>
      <c r="C33" s="303">
        <v>0.2525505280237566</v>
      </c>
      <c r="D33" s="303">
        <v>0.25563229698169132</v>
      </c>
      <c r="E33" s="303">
        <v>0.1152646872890626</v>
      </c>
      <c r="F33" s="303">
        <v>0.13270430812185252</v>
      </c>
      <c r="G33" s="303">
        <v>0.17668336813497634</v>
      </c>
      <c r="H33" s="303">
        <v>0.1770733454073726</v>
      </c>
      <c r="I33" s="303">
        <v>0.16617565193376946</v>
      </c>
      <c r="J33" s="303">
        <v>0.16801722499089977</v>
      </c>
      <c r="K33" s="303">
        <v>0.1722909339513255</v>
      </c>
      <c r="L33" s="303">
        <v>0.1722909339513255</v>
      </c>
      <c r="M33" s="303">
        <v>0.23401815927465078</v>
      </c>
      <c r="N33" s="304" t="s">
        <v>278</v>
      </c>
      <c r="O33" s="303">
        <v>0.17876867623975351</v>
      </c>
      <c r="P33" s="303">
        <v>0.17750781388217254</v>
      </c>
      <c r="Q33" s="303">
        <v>0.19022441134171722</v>
      </c>
      <c r="R33" s="303">
        <v>0.18957276089641945</v>
      </c>
    </row>
    <row r="34" spans="2:18" ht="13.5" thickBot="1">
      <c r="B34" s="297" t="s">
        <v>112</v>
      </c>
      <c r="C34" s="303">
        <v>7.2468034559853997E-2</v>
      </c>
      <c r="D34" s="303">
        <v>7.1051629538781955E-2</v>
      </c>
      <c r="E34" s="303">
        <v>0.23089347418248987</v>
      </c>
      <c r="F34" s="303">
        <v>0.21044138914137628</v>
      </c>
      <c r="G34" s="303">
        <v>2.625377695482399E-2</v>
      </c>
      <c r="H34" s="303">
        <v>3.36669831953453E-2</v>
      </c>
      <c r="I34" s="303">
        <v>6.0247326240679876E-2</v>
      </c>
      <c r="J34" s="303">
        <v>6.4155640067727407E-2</v>
      </c>
      <c r="K34" s="303">
        <v>9.7112170089461811E-2</v>
      </c>
      <c r="L34" s="303">
        <v>9.7112170089461824E-2</v>
      </c>
      <c r="M34" s="303">
        <v>7.4880065097810908E-2</v>
      </c>
      <c r="N34" s="304" t="s">
        <v>278</v>
      </c>
      <c r="O34" s="303">
        <v>7.5286320562757983E-2</v>
      </c>
      <c r="P34" s="303">
        <v>7.6074777378073943E-2</v>
      </c>
      <c r="Q34" s="303">
        <v>8.4566089182002632E-2</v>
      </c>
      <c r="R34" s="303">
        <v>8.439474511369649E-2</v>
      </c>
    </row>
    <row r="35" spans="2:18" ht="13.5" thickBot="1">
      <c r="B35" s="297" t="s">
        <v>171</v>
      </c>
      <c r="C35" s="303">
        <v>0.23511204417494494</v>
      </c>
      <c r="D35" s="303">
        <v>0.23037250390519762</v>
      </c>
      <c r="E35" s="303">
        <v>0.27976468424198969</v>
      </c>
      <c r="F35" s="303">
        <v>0.28613493395405154</v>
      </c>
      <c r="G35" s="303">
        <v>0.33995349844695766</v>
      </c>
      <c r="H35" s="303">
        <v>0.3375496523293241</v>
      </c>
      <c r="I35" s="303">
        <v>0.39898574001657505</v>
      </c>
      <c r="J35" s="303">
        <v>0.40084827669123857</v>
      </c>
      <c r="K35" s="303">
        <v>0.38943938138587775</v>
      </c>
      <c r="L35" s="303">
        <v>0.3894393813858778</v>
      </c>
      <c r="M35" s="303">
        <v>0.29290241038932624</v>
      </c>
      <c r="N35" s="304" t="s">
        <v>278</v>
      </c>
      <c r="O35" s="303">
        <v>0.38128597174582879</v>
      </c>
      <c r="P35" s="303">
        <v>0.38167128619449198</v>
      </c>
      <c r="Q35" s="303">
        <v>0.33014910175511919</v>
      </c>
      <c r="R35" s="303">
        <v>0.33097349191866748</v>
      </c>
    </row>
    <row r="36" spans="2:18">
      <c r="B36" s="215" t="s">
        <v>153</v>
      </c>
      <c r="C36" s="216">
        <v>1</v>
      </c>
      <c r="D36" s="216">
        <v>0.99999999999999989</v>
      </c>
      <c r="E36" s="216">
        <v>1</v>
      </c>
      <c r="F36" s="216">
        <v>0.99999999999999978</v>
      </c>
      <c r="G36" s="216">
        <v>1</v>
      </c>
      <c r="H36" s="216">
        <v>1</v>
      </c>
      <c r="I36" s="216">
        <v>1</v>
      </c>
      <c r="J36" s="216">
        <v>1</v>
      </c>
      <c r="K36" s="216">
        <v>1</v>
      </c>
      <c r="L36" s="216">
        <v>1</v>
      </c>
      <c r="M36" s="216">
        <v>1</v>
      </c>
      <c r="N36" s="305" t="s">
        <v>278</v>
      </c>
      <c r="O36" s="216">
        <v>1</v>
      </c>
      <c r="P36" s="216">
        <v>1</v>
      </c>
      <c r="Q36" s="216">
        <v>1</v>
      </c>
      <c r="R36" s="216">
        <v>1</v>
      </c>
    </row>
  </sheetData>
  <mergeCells count="34">
    <mergeCell ref="Q20:R20"/>
    <mergeCell ref="E3:F3"/>
    <mergeCell ref="G3:H3"/>
    <mergeCell ref="B2:B4"/>
    <mergeCell ref="C2:D2"/>
    <mergeCell ref="E2:F2"/>
    <mergeCell ref="G2:H2"/>
    <mergeCell ref="C3:D3"/>
    <mergeCell ref="B18:R18"/>
    <mergeCell ref="B20:B22"/>
    <mergeCell ref="B29:B31"/>
    <mergeCell ref="C29:D29"/>
    <mergeCell ref="E29:F29"/>
    <mergeCell ref="I30:J30"/>
    <mergeCell ref="M30:N30"/>
    <mergeCell ref="C20:D20"/>
    <mergeCell ref="E20:F20"/>
    <mergeCell ref="G20:N20"/>
    <mergeCell ref="Q21:R21"/>
    <mergeCell ref="C30:D30"/>
    <mergeCell ref="E30:F30"/>
    <mergeCell ref="G30:H30"/>
    <mergeCell ref="K21:L21"/>
    <mergeCell ref="M21:N21"/>
    <mergeCell ref="O20:P20"/>
    <mergeCell ref="O21:P21"/>
    <mergeCell ref="C21:D21"/>
    <mergeCell ref="E21:F21"/>
    <mergeCell ref="O30:P30"/>
    <mergeCell ref="O29:P29"/>
    <mergeCell ref="M29:N29"/>
    <mergeCell ref="G29:J29"/>
    <mergeCell ref="G21:H21"/>
    <mergeCell ref="I21:J21"/>
  </mergeCells>
  <pageMargins left="0.7" right="0.7" top="0.75" bottom="0.75" header="0.3" footer="0.3"/>
  <pageSetup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P38"/>
  <sheetViews>
    <sheetView showGridLines="0" topLeftCell="A10" zoomScale="90" zoomScaleNormal="90" workbookViewId="0">
      <selection activeCell="H42" sqref="H42"/>
    </sheetView>
  </sheetViews>
  <sheetFormatPr baseColWidth="10" defaultColWidth="23.28515625" defaultRowHeight="12.75"/>
  <cols>
    <col min="1" max="1" width="5.85546875" style="111" customWidth="1"/>
    <col min="2" max="2" width="41.85546875" style="111" customWidth="1"/>
    <col min="3" max="11" width="13.140625" style="111" customWidth="1"/>
    <col min="12" max="13" width="9.28515625" style="111" bestFit="1" customWidth="1"/>
    <col min="14" max="14" width="6.7109375" style="111" bestFit="1" customWidth="1"/>
    <col min="15" max="15" width="7.7109375" style="111" bestFit="1" customWidth="1"/>
    <col min="16" max="16" width="9.5703125" style="111" bestFit="1" customWidth="1"/>
    <col min="17" max="16384" width="23.28515625" style="111"/>
  </cols>
  <sheetData>
    <row r="4" spans="2:16" ht="30.75" customHeight="1">
      <c r="B4" s="217">
        <v>2018</v>
      </c>
      <c r="C4" s="451" t="s">
        <v>272</v>
      </c>
      <c r="D4" s="451" t="s">
        <v>273</v>
      </c>
      <c r="E4" s="451" t="s">
        <v>274</v>
      </c>
      <c r="F4" s="451" t="s">
        <v>47</v>
      </c>
      <c r="G4" s="451" t="s">
        <v>269</v>
      </c>
      <c r="H4" s="451" t="s">
        <v>270</v>
      </c>
      <c r="I4" s="451" t="s">
        <v>246</v>
      </c>
      <c r="J4" s="451" t="s">
        <v>271</v>
      </c>
      <c r="K4" s="451" t="s">
        <v>412</v>
      </c>
      <c r="L4" s="218" t="s">
        <v>10</v>
      </c>
      <c r="M4" s="218" t="s">
        <v>14</v>
      </c>
      <c r="N4" s="218" t="s">
        <v>57</v>
      </c>
      <c r="O4" s="218" t="s">
        <v>56</v>
      </c>
      <c r="P4" s="218" t="s">
        <v>20</v>
      </c>
    </row>
    <row r="5" spans="2:16" s="110" customFormat="1" ht="13.5" thickBot="1">
      <c r="B5" s="120" t="s">
        <v>155</v>
      </c>
      <c r="C5" s="120">
        <v>3683.3599999999997</v>
      </c>
      <c r="D5" s="120">
        <v>1380.9099999999999</v>
      </c>
      <c r="E5" s="120">
        <v>2230.7591299999999</v>
      </c>
      <c r="F5" s="120">
        <v>6731.87</v>
      </c>
      <c r="G5" s="120">
        <v>3865.42</v>
      </c>
      <c r="H5" s="120">
        <v>219.31</v>
      </c>
      <c r="I5" s="120">
        <v>675.38686983842399</v>
      </c>
      <c r="J5" s="120">
        <v>555.48459497356896</v>
      </c>
      <c r="K5" s="120">
        <v>458.86401543758001</v>
      </c>
      <c r="L5" s="121">
        <v>7295.029129999999</v>
      </c>
      <c r="M5" s="121">
        <v>6731.87</v>
      </c>
      <c r="N5" s="121">
        <v>4084.73</v>
      </c>
      <c r="O5" s="121">
        <v>1689.7354802495731</v>
      </c>
      <c r="P5" s="120">
        <v>19801.36461024957</v>
      </c>
    </row>
    <row r="6" spans="2:16" ht="13.5" thickBot="1">
      <c r="B6" s="113" t="s">
        <v>156</v>
      </c>
      <c r="C6" s="114">
        <v>0</v>
      </c>
      <c r="D6" s="114">
        <v>1350.3</v>
      </c>
      <c r="E6" s="114">
        <v>0</v>
      </c>
      <c r="F6" s="114">
        <v>6596.3</v>
      </c>
      <c r="G6" s="114">
        <v>2119.9</v>
      </c>
      <c r="H6" s="114">
        <v>0</v>
      </c>
      <c r="I6" s="114">
        <v>675.38686983842399</v>
      </c>
      <c r="J6" s="114">
        <v>0</v>
      </c>
      <c r="K6" s="114">
        <v>458.86401543758001</v>
      </c>
      <c r="L6" s="122">
        <v>1350.3</v>
      </c>
      <c r="M6" s="122">
        <v>6596.3</v>
      </c>
      <c r="N6" s="122">
        <v>2119.9</v>
      </c>
      <c r="O6" s="122">
        <v>1134.2508852760041</v>
      </c>
      <c r="P6" s="114">
        <v>11200.750885276004</v>
      </c>
    </row>
    <row r="7" spans="2:16" ht="13.5" thickBot="1">
      <c r="B7" s="113" t="s">
        <v>157</v>
      </c>
      <c r="C7" s="114">
        <v>3683.3599999999997</v>
      </c>
      <c r="D7" s="114">
        <v>30.61</v>
      </c>
      <c r="E7" s="114">
        <v>2230.7591299999999</v>
      </c>
      <c r="F7" s="114">
        <v>135.57</v>
      </c>
      <c r="G7" s="114">
        <v>1745.52</v>
      </c>
      <c r="H7" s="114">
        <v>219.31</v>
      </c>
      <c r="I7" s="114">
        <v>0</v>
      </c>
      <c r="J7" s="114">
        <v>555.48459497356896</v>
      </c>
      <c r="K7" s="114">
        <v>0</v>
      </c>
      <c r="L7" s="122">
        <v>5944.7291299999997</v>
      </c>
      <c r="M7" s="122">
        <v>135.57</v>
      </c>
      <c r="N7" s="122">
        <v>1964.83</v>
      </c>
      <c r="O7" s="122">
        <v>555.48459497356896</v>
      </c>
      <c r="P7" s="114">
        <v>8600.6137249735675</v>
      </c>
    </row>
    <row r="8" spans="2:16" ht="13.5" thickBot="1">
      <c r="B8" s="113" t="s">
        <v>158</v>
      </c>
      <c r="C8" s="114">
        <v>0</v>
      </c>
      <c r="D8" s="114">
        <v>0</v>
      </c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22">
        <v>0</v>
      </c>
      <c r="M8" s="122">
        <v>0</v>
      </c>
      <c r="N8" s="122">
        <v>0</v>
      </c>
      <c r="O8" s="122">
        <v>0</v>
      </c>
      <c r="P8" s="114">
        <v>0</v>
      </c>
    </row>
    <row r="9" spans="2:16" s="110" customFormat="1" ht="13.5" thickBot="1">
      <c r="B9" s="118" t="s">
        <v>159</v>
      </c>
      <c r="C9" s="120">
        <v>0</v>
      </c>
      <c r="D9" s="120">
        <v>0</v>
      </c>
      <c r="E9" s="120">
        <v>0</v>
      </c>
      <c r="F9" s="120">
        <v>2111.0999999999995</v>
      </c>
      <c r="G9" s="120">
        <v>1293.579999999999</v>
      </c>
      <c r="H9" s="120">
        <v>79.350000000000023</v>
      </c>
      <c r="I9" s="120">
        <v>7599.2540232148085</v>
      </c>
      <c r="J9" s="120">
        <v>806.63721381945345</v>
      </c>
      <c r="K9" s="120">
        <v>178.05827255600701</v>
      </c>
      <c r="L9" s="121">
        <v>0</v>
      </c>
      <c r="M9" s="121">
        <v>2111.0999999999995</v>
      </c>
      <c r="N9" s="121">
        <v>1372.9299999999989</v>
      </c>
      <c r="O9" s="121">
        <v>8583.9495095902694</v>
      </c>
      <c r="P9" s="120">
        <v>12067.979509590268</v>
      </c>
    </row>
    <row r="10" spans="2:16" ht="13.5" thickBot="1">
      <c r="B10" s="113" t="s">
        <v>160</v>
      </c>
      <c r="C10" s="114">
        <v>0</v>
      </c>
      <c r="D10" s="114">
        <v>0</v>
      </c>
      <c r="E10" s="114">
        <v>0</v>
      </c>
      <c r="F10" s="114">
        <v>22.285034490000001</v>
      </c>
      <c r="G10" s="114">
        <v>0</v>
      </c>
      <c r="H10" s="114">
        <v>0</v>
      </c>
      <c r="I10" s="114">
        <v>0</v>
      </c>
      <c r="J10" s="114">
        <v>0</v>
      </c>
      <c r="K10" s="114">
        <v>0</v>
      </c>
      <c r="L10" s="122">
        <v>0</v>
      </c>
      <c r="M10" s="122">
        <v>22.285034490000001</v>
      </c>
      <c r="N10" s="122">
        <v>0</v>
      </c>
      <c r="O10" s="122">
        <v>0</v>
      </c>
      <c r="P10" s="114">
        <v>22.285034490000001</v>
      </c>
    </row>
    <row r="11" spans="2:16" ht="13.5" thickBot="1">
      <c r="B11" s="113" t="s">
        <v>161</v>
      </c>
      <c r="C11" s="114">
        <v>0</v>
      </c>
      <c r="D11" s="114">
        <v>0</v>
      </c>
      <c r="E11" s="114">
        <v>0</v>
      </c>
      <c r="F11" s="114">
        <v>397.38408623000004</v>
      </c>
      <c r="G11" s="114">
        <v>0</v>
      </c>
      <c r="H11" s="114">
        <v>0</v>
      </c>
      <c r="I11" s="114">
        <v>6836.776808392804</v>
      </c>
      <c r="J11" s="114">
        <v>486.55240000000003</v>
      </c>
      <c r="K11" s="114">
        <v>0</v>
      </c>
      <c r="L11" s="122">
        <v>0</v>
      </c>
      <c r="M11" s="122">
        <v>397.38408623000004</v>
      </c>
      <c r="N11" s="122">
        <v>0</v>
      </c>
      <c r="O11" s="122">
        <v>7323.3292083928045</v>
      </c>
      <c r="P11" s="114">
        <v>7720.7132946228048</v>
      </c>
    </row>
    <row r="12" spans="2:16" ht="13.5" thickBot="1">
      <c r="B12" s="113" t="s">
        <v>162</v>
      </c>
      <c r="C12" s="114">
        <v>0</v>
      </c>
      <c r="D12" s="114">
        <v>0</v>
      </c>
      <c r="E12" s="114">
        <v>0</v>
      </c>
      <c r="F12" s="114">
        <v>1691.4308789618585</v>
      </c>
      <c r="G12" s="114">
        <v>1293.589719261842</v>
      </c>
      <c r="H12" s="114">
        <v>79.344800303688345</v>
      </c>
      <c r="I12" s="114">
        <v>762.47721482199995</v>
      </c>
      <c r="J12" s="114">
        <v>320.08481472299832</v>
      </c>
      <c r="K12" s="114">
        <v>178.05827255600695</v>
      </c>
      <c r="L12" s="122">
        <v>0</v>
      </c>
      <c r="M12" s="122">
        <v>1691.4308789618585</v>
      </c>
      <c r="N12" s="122">
        <v>1372.9345195655303</v>
      </c>
      <c r="O12" s="122">
        <v>1260.6203021010051</v>
      </c>
      <c r="P12" s="114">
        <v>4324.9857006283937</v>
      </c>
    </row>
    <row r="13" spans="2:16" ht="13.5" thickBot="1">
      <c r="B13" s="113" t="s">
        <v>163</v>
      </c>
      <c r="C13" s="114">
        <v>0</v>
      </c>
      <c r="D13" s="114">
        <v>0</v>
      </c>
      <c r="E13" s="114">
        <v>0</v>
      </c>
      <c r="F13" s="114">
        <v>0</v>
      </c>
      <c r="G13" s="114">
        <v>0</v>
      </c>
      <c r="H13" s="114">
        <v>0</v>
      </c>
      <c r="I13" s="114">
        <v>0</v>
      </c>
      <c r="J13" s="114">
        <v>0</v>
      </c>
      <c r="K13" s="114">
        <v>0</v>
      </c>
      <c r="L13" s="122">
        <v>0</v>
      </c>
      <c r="M13" s="122">
        <v>0</v>
      </c>
      <c r="N13" s="122">
        <v>0</v>
      </c>
      <c r="O13" s="122">
        <v>0</v>
      </c>
      <c r="P13" s="114">
        <v>0</v>
      </c>
    </row>
    <row r="14" spans="2:16" s="110" customFormat="1" ht="13.5" thickBot="1">
      <c r="B14" s="118" t="s">
        <v>164</v>
      </c>
      <c r="C14" s="120">
        <v>3683.36</v>
      </c>
      <c r="D14" s="120">
        <v>1380.91</v>
      </c>
      <c r="E14" s="120">
        <v>2230.7591299999999</v>
      </c>
      <c r="F14" s="120">
        <v>8842.9699999999993</v>
      </c>
      <c r="G14" s="120">
        <v>5158.9999999999991</v>
      </c>
      <c r="H14" s="120">
        <v>298.66000000000003</v>
      </c>
      <c r="I14" s="120">
        <v>8274.6408930532325</v>
      </c>
      <c r="J14" s="120">
        <v>1362.1218087930224</v>
      </c>
      <c r="K14" s="120">
        <v>636.92228799358702</v>
      </c>
      <c r="L14" s="121">
        <v>7295.0291300000008</v>
      </c>
      <c r="M14" s="121">
        <v>8842.9699999999993</v>
      </c>
      <c r="N14" s="121">
        <v>5457.6599999999989</v>
      </c>
      <c r="O14" s="121">
        <v>10273.684989839843</v>
      </c>
      <c r="P14" s="120">
        <v>31869.344119839843</v>
      </c>
    </row>
    <row r="15" spans="2:16" ht="13.5" thickBot="1">
      <c r="B15" s="113" t="s">
        <v>165</v>
      </c>
      <c r="C15" s="114">
        <v>3683.36</v>
      </c>
      <c r="D15" s="114">
        <v>1364.1</v>
      </c>
      <c r="E15" s="114">
        <v>2230.7591299999999</v>
      </c>
      <c r="F15" s="114">
        <v>5099.5680272400004</v>
      </c>
      <c r="G15" s="114">
        <v>2085.7500992223713</v>
      </c>
      <c r="H15" s="114">
        <v>238.5655551870131</v>
      </c>
      <c r="I15" s="114">
        <v>59.26541178641066</v>
      </c>
      <c r="J15" s="114">
        <v>0</v>
      </c>
      <c r="K15" s="114">
        <v>0</v>
      </c>
      <c r="L15" s="122">
        <v>7278.2191299999995</v>
      </c>
      <c r="M15" s="122">
        <v>5099.5680272400004</v>
      </c>
      <c r="N15" s="122">
        <v>2324.3156544093845</v>
      </c>
      <c r="O15" s="122">
        <v>59.26541178641066</v>
      </c>
      <c r="P15" s="114">
        <v>14761.368223435795</v>
      </c>
    </row>
    <row r="16" spans="2:16" ht="13.5" thickBot="1">
      <c r="B16" s="113" t="s">
        <v>166</v>
      </c>
      <c r="C16" s="114">
        <v>0</v>
      </c>
      <c r="D16" s="114">
        <v>16.8</v>
      </c>
      <c r="E16" s="114">
        <v>0</v>
      </c>
      <c r="F16" s="114">
        <v>2138.1968086514703</v>
      </c>
      <c r="G16" s="114">
        <v>2548.1837972718399</v>
      </c>
      <c r="H16" s="114">
        <v>60.093223116675233</v>
      </c>
      <c r="I16" s="114">
        <v>8207.6652549896153</v>
      </c>
      <c r="J16" s="114">
        <v>1334.2522826940631</v>
      </c>
      <c r="K16" s="114">
        <v>520.69931073158705</v>
      </c>
      <c r="L16" s="122">
        <v>16.8</v>
      </c>
      <c r="M16" s="122">
        <v>2138.1968086514703</v>
      </c>
      <c r="N16" s="122">
        <v>2608.2770203885152</v>
      </c>
      <c r="O16" s="122">
        <v>10062.616848415266</v>
      </c>
      <c r="P16" s="114">
        <v>14825.890677455252</v>
      </c>
    </row>
    <row r="17" spans="2:16" ht="13.5" thickBot="1">
      <c r="B17" s="113" t="s">
        <v>167</v>
      </c>
      <c r="C17" s="114">
        <v>0</v>
      </c>
      <c r="D17" s="114">
        <v>0</v>
      </c>
      <c r="E17" s="114">
        <v>0</v>
      </c>
      <c r="F17" s="114">
        <v>1605.2051655103871</v>
      </c>
      <c r="G17" s="114">
        <v>525.07490409989657</v>
      </c>
      <c r="H17" s="114">
        <v>0</v>
      </c>
      <c r="I17" s="114">
        <v>7.7102262772029633</v>
      </c>
      <c r="J17" s="114">
        <v>27.869526098962194</v>
      </c>
      <c r="K17" s="114">
        <v>116.22297726199999</v>
      </c>
      <c r="L17" s="122">
        <v>0</v>
      </c>
      <c r="M17" s="122">
        <v>1605.2051655103871</v>
      </c>
      <c r="N17" s="122">
        <v>525.07490409989657</v>
      </c>
      <c r="O17" s="122">
        <v>151.80272963816515</v>
      </c>
      <c r="P17" s="114">
        <v>2282.0827992484487</v>
      </c>
    </row>
    <row r="18" spans="2:16" ht="13.5" thickBot="1">
      <c r="B18" s="113" t="s">
        <v>168</v>
      </c>
      <c r="C18" s="114">
        <v>0</v>
      </c>
      <c r="D18" s="114">
        <v>0</v>
      </c>
      <c r="E18" s="114">
        <v>0</v>
      </c>
      <c r="F18" s="114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22">
        <v>0</v>
      </c>
      <c r="M18" s="122">
        <v>0</v>
      </c>
      <c r="N18" s="122">
        <v>0</v>
      </c>
      <c r="O18" s="122">
        <v>0</v>
      </c>
      <c r="P18" s="114">
        <v>0</v>
      </c>
    </row>
    <row r="19" spans="2:16" s="110" customFormat="1" ht="13.5" thickBot="1">
      <c r="B19" s="118" t="s">
        <v>169</v>
      </c>
      <c r="C19" s="120">
        <v>67921</v>
      </c>
      <c r="D19" s="120">
        <v>67921</v>
      </c>
      <c r="E19" s="120">
        <v>67921</v>
      </c>
      <c r="F19" s="306">
        <v>33747.388136980007</v>
      </c>
      <c r="G19" s="120">
        <v>25121.461323532501</v>
      </c>
      <c r="H19" s="120">
        <v>25121.461323532501</v>
      </c>
      <c r="I19" s="120">
        <v>238194</v>
      </c>
      <c r="J19" s="120">
        <v>238194</v>
      </c>
      <c r="K19" s="120">
        <v>238194</v>
      </c>
      <c r="L19" s="121">
        <v>67921</v>
      </c>
      <c r="M19" s="121">
        <v>33747.388136980007</v>
      </c>
      <c r="N19" s="121">
        <v>25121.461323532501</v>
      </c>
      <c r="O19" s="121">
        <v>238194</v>
      </c>
      <c r="P19" s="120"/>
    </row>
    <row r="20" spans="2:16" ht="13.5" thickBot="1">
      <c r="B20" s="113" t="s">
        <v>170</v>
      </c>
      <c r="C20" s="119">
        <v>5.423006139485579E-2</v>
      </c>
      <c r="D20" s="119">
        <v>2.0331119977621062E-2</v>
      </c>
      <c r="E20" s="119">
        <v>3.2843437670234538E-2</v>
      </c>
      <c r="F20" s="344">
        <v>0.2620342043688404</v>
      </c>
      <c r="G20" s="119">
        <v>0.20536225713777692</v>
      </c>
      <c r="H20" s="119">
        <v>1.1888639603948143E-2</v>
      </c>
      <c r="I20" s="119">
        <v>3.4739081979618433E-2</v>
      </c>
      <c r="J20" s="119">
        <v>5.7185395467267116E-3</v>
      </c>
      <c r="K20" s="119">
        <v>2.6739644491195706E-3</v>
      </c>
      <c r="L20" s="123">
        <v>0.1074046190427114</v>
      </c>
      <c r="M20" s="123">
        <v>0.2620342043688404</v>
      </c>
      <c r="N20" s="123">
        <v>0.21725089674172507</v>
      </c>
      <c r="O20" s="123">
        <v>4.3131585975464716E-2</v>
      </c>
      <c r="P20" s="119"/>
    </row>
    <row r="21" spans="2:16" ht="20.25"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</row>
    <row r="22" spans="2:16" ht="30" customHeight="1">
      <c r="B22" s="217">
        <v>2017</v>
      </c>
      <c r="C22" s="451" t="s">
        <v>272</v>
      </c>
      <c r="D22" s="451" t="s">
        <v>273</v>
      </c>
      <c r="E22" s="451" t="s">
        <v>274</v>
      </c>
      <c r="F22" s="451" t="s">
        <v>47</v>
      </c>
      <c r="G22" s="451" t="s">
        <v>269</v>
      </c>
      <c r="H22" s="451" t="s">
        <v>270</v>
      </c>
      <c r="I22" s="451" t="s">
        <v>246</v>
      </c>
      <c r="J22" s="451" t="s">
        <v>271</v>
      </c>
      <c r="K22" s="451" t="s">
        <v>412</v>
      </c>
      <c r="L22" s="218" t="s">
        <v>10</v>
      </c>
      <c r="M22" s="218" t="s">
        <v>14</v>
      </c>
      <c r="N22" s="218" t="s">
        <v>57</v>
      </c>
      <c r="O22" s="218" t="s">
        <v>56</v>
      </c>
      <c r="P22" s="218" t="s">
        <v>20</v>
      </c>
    </row>
    <row r="23" spans="2:16" s="110" customFormat="1" ht="13.5" thickBot="1">
      <c r="B23" s="120" t="s">
        <v>155</v>
      </c>
      <c r="C23" s="120">
        <v>4525.6382328</v>
      </c>
      <c r="D23" s="120">
        <v>1066.7300619999999</v>
      </c>
      <c r="E23" s="120">
        <v>2187.0766599999997</v>
      </c>
      <c r="F23" s="120">
        <v>7443.3980979900007</v>
      </c>
      <c r="G23" s="120">
        <v>3229.2223002119104</v>
      </c>
      <c r="H23" s="120">
        <v>179.31846300000001</v>
      </c>
      <c r="I23" s="120">
        <v>727.06542001065395</v>
      </c>
      <c r="J23" s="120">
        <v>1154.8018571364801</v>
      </c>
      <c r="K23" s="120">
        <v>0</v>
      </c>
      <c r="L23" s="121">
        <v>7779.4449547999993</v>
      </c>
      <c r="M23" s="121">
        <v>7443.3980979900007</v>
      </c>
      <c r="N23" s="121">
        <v>3408.5407632119104</v>
      </c>
      <c r="O23" s="121">
        <v>1881.867277147134</v>
      </c>
      <c r="P23" s="120">
        <v>20513.251093149047</v>
      </c>
    </row>
    <row r="24" spans="2:16" ht="13.5" thickBot="1">
      <c r="B24" s="113" t="s">
        <v>156</v>
      </c>
      <c r="C24" s="114">
        <v>0</v>
      </c>
      <c r="D24" s="114">
        <v>990.79679999999996</v>
      </c>
      <c r="E24" s="114">
        <v>0</v>
      </c>
      <c r="F24" s="114">
        <v>7324.1806849900004</v>
      </c>
      <c r="G24" s="114">
        <v>2264.4870570943399</v>
      </c>
      <c r="H24" s="114">
        <v>0</v>
      </c>
      <c r="I24" s="114">
        <v>727.06542001065395</v>
      </c>
      <c r="J24" s="114">
        <v>0</v>
      </c>
      <c r="K24" s="114">
        <v>0</v>
      </c>
      <c r="L24" s="122">
        <v>990.79679999999996</v>
      </c>
      <c r="M24" s="122">
        <v>7324.1806849900004</v>
      </c>
      <c r="N24" s="122">
        <v>2264.4870570943399</v>
      </c>
      <c r="O24" s="122">
        <v>727.06542001065395</v>
      </c>
      <c r="P24" s="114">
        <v>11306.529962094995</v>
      </c>
    </row>
    <row r="25" spans="2:16" ht="13.5" thickBot="1">
      <c r="B25" s="113" t="s">
        <v>157</v>
      </c>
      <c r="C25" s="114">
        <v>4525.6382328</v>
      </c>
      <c r="D25" s="114">
        <v>75.933261999999999</v>
      </c>
      <c r="E25" s="114">
        <v>2187.0766599999997</v>
      </c>
      <c r="F25" s="114">
        <v>119.21741299999999</v>
      </c>
      <c r="G25" s="114">
        <v>964.73524311757001</v>
      </c>
      <c r="H25" s="114">
        <v>179.31846300000001</v>
      </c>
      <c r="I25" s="114">
        <v>0</v>
      </c>
      <c r="J25" s="114">
        <v>1154.8018571364801</v>
      </c>
      <c r="K25" s="114">
        <v>0</v>
      </c>
      <c r="L25" s="122">
        <v>6788.6481547999992</v>
      </c>
      <c r="M25" s="122">
        <v>119.21741299999999</v>
      </c>
      <c r="N25" s="122">
        <v>1144.0537061175701</v>
      </c>
      <c r="O25" s="122">
        <v>1154.8018571364801</v>
      </c>
      <c r="P25" s="114">
        <v>9206.7211310540497</v>
      </c>
    </row>
    <row r="26" spans="2:16" ht="13.5" thickBot="1">
      <c r="B26" s="113" t="s">
        <v>158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22">
        <v>0</v>
      </c>
      <c r="M26" s="122">
        <v>0</v>
      </c>
      <c r="N26" s="122">
        <v>0</v>
      </c>
      <c r="O26" s="122">
        <v>0</v>
      </c>
      <c r="P26" s="114">
        <v>0</v>
      </c>
    </row>
    <row r="27" spans="2:16" s="110" customFormat="1" ht="13.5" thickBot="1">
      <c r="B27" s="118" t="s">
        <v>159</v>
      </c>
      <c r="C27" s="120">
        <v>0</v>
      </c>
      <c r="D27" s="120">
        <v>22.168031115161966</v>
      </c>
      <c r="E27" s="120">
        <v>0</v>
      </c>
      <c r="F27" s="306">
        <v>1246.1718261170499</v>
      </c>
      <c r="G27" s="120">
        <v>1495.5018979942392</v>
      </c>
      <c r="H27" s="120">
        <v>152.55163728647796</v>
      </c>
      <c r="I27" s="120">
        <v>3327.0958753243458</v>
      </c>
      <c r="J27" s="120">
        <v>295.97377726193781</v>
      </c>
      <c r="K27" s="120">
        <v>0</v>
      </c>
      <c r="L27" s="121">
        <v>22.168031115161966</v>
      </c>
      <c r="M27" s="121">
        <v>1246.1718261170499</v>
      </c>
      <c r="N27" s="121">
        <v>1648.0535352807171</v>
      </c>
      <c r="O27" s="121">
        <v>3623.0696525862836</v>
      </c>
      <c r="P27" s="120">
        <v>6539.4630450992126</v>
      </c>
    </row>
    <row r="28" spans="2:16" ht="13.5" thickBot="1">
      <c r="B28" s="113" t="s">
        <v>160</v>
      </c>
      <c r="C28" s="114">
        <v>0</v>
      </c>
      <c r="D28" s="114">
        <v>0</v>
      </c>
      <c r="E28" s="114">
        <v>0</v>
      </c>
      <c r="F28" s="114">
        <v>28.43390265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22">
        <v>0</v>
      </c>
      <c r="M28" s="122">
        <v>28.43390265</v>
      </c>
      <c r="N28" s="122">
        <v>0</v>
      </c>
      <c r="O28" s="122">
        <v>0</v>
      </c>
      <c r="P28" s="114">
        <v>28.43390265</v>
      </c>
    </row>
    <row r="29" spans="2:16" ht="13.5" thickBot="1">
      <c r="B29" s="113" t="s">
        <v>161</v>
      </c>
      <c r="C29" s="114">
        <v>0</v>
      </c>
      <c r="D29" s="114">
        <v>0</v>
      </c>
      <c r="E29" s="114">
        <v>0</v>
      </c>
      <c r="F29" s="114">
        <v>67.282465419999994</v>
      </c>
      <c r="G29" s="114">
        <v>0</v>
      </c>
      <c r="H29" s="114">
        <v>0</v>
      </c>
      <c r="I29" s="114">
        <v>2586.040911952</v>
      </c>
      <c r="J29" s="114">
        <v>229.11398054599999</v>
      </c>
      <c r="K29" s="114">
        <v>0</v>
      </c>
      <c r="L29" s="122">
        <v>0</v>
      </c>
      <c r="M29" s="122">
        <v>67.282465419999994</v>
      </c>
      <c r="N29" s="122">
        <v>0</v>
      </c>
      <c r="O29" s="122">
        <v>2815.1548924979998</v>
      </c>
      <c r="P29" s="114">
        <v>2882.4373579179996</v>
      </c>
    </row>
    <row r="30" spans="2:16" ht="13.5" thickBot="1">
      <c r="B30" s="113" t="s">
        <v>162</v>
      </c>
      <c r="C30" s="114">
        <v>0</v>
      </c>
      <c r="D30" s="114">
        <v>22.17</v>
      </c>
      <c r="E30" s="114">
        <v>0</v>
      </c>
      <c r="F30" s="114">
        <v>1150.4557305856592</v>
      </c>
      <c r="G30" s="114">
        <v>1495.5018979942395</v>
      </c>
      <c r="H30" s="114">
        <v>152.5516372864783</v>
      </c>
      <c r="I30" s="114">
        <v>741.05496337267959</v>
      </c>
      <c r="J30" s="114">
        <v>66.859799131187273</v>
      </c>
      <c r="K30" s="114">
        <v>0</v>
      </c>
      <c r="L30" s="122">
        <v>22.17</v>
      </c>
      <c r="M30" s="122">
        <v>1150.4557305856592</v>
      </c>
      <c r="N30" s="122">
        <v>1648.0535352807178</v>
      </c>
      <c r="O30" s="122">
        <v>807.91476250386688</v>
      </c>
      <c r="P30" s="114">
        <v>3628.5940283702439</v>
      </c>
    </row>
    <row r="31" spans="2:16" ht="13.5" thickBot="1">
      <c r="B31" s="113" t="s">
        <v>163</v>
      </c>
      <c r="C31" s="114">
        <v>0</v>
      </c>
      <c r="D31" s="114">
        <v>0</v>
      </c>
      <c r="E31" s="114">
        <v>0</v>
      </c>
      <c r="F31" s="114">
        <v>0</v>
      </c>
      <c r="G31" s="114">
        <v>0</v>
      </c>
      <c r="H31" s="114">
        <v>0</v>
      </c>
      <c r="I31" s="114">
        <v>0</v>
      </c>
      <c r="J31" s="114">
        <v>0</v>
      </c>
      <c r="K31" s="114">
        <v>0</v>
      </c>
      <c r="L31" s="122">
        <v>0</v>
      </c>
      <c r="M31" s="122">
        <v>0</v>
      </c>
      <c r="N31" s="122">
        <v>0</v>
      </c>
      <c r="O31" s="122">
        <v>0</v>
      </c>
      <c r="P31" s="114">
        <v>0</v>
      </c>
    </row>
    <row r="32" spans="2:16" s="110" customFormat="1" ht="13.5" thickBot="1">
      <c r="B32" s="118" t="s">
        <v>164</v>
      </c>
      <c r="C32" s="120">
        <v>4525.6382328</v>
      </c>
      <c r="D32" s="120">
        <v>1088.8980931151618</v>
      </c>
      <c r="E32" s="120">
        <v>2187.0766600000002</v>
      </c>
      <c r="F32" s="120">
        <v>8689.5699241070506</v>
      </c>
      <c r="G32" s="120">
        <v>4724.7241982061496</v>
      </c>
      <c r="H32" s="120">
        <v>331.87010028647796</v>
      </c>
      <c r="I32" s="120">
        <v>4054.161295335</v>
      </c>
      <c r="J32" s="120">
        <v>1450.7756343984179</v>
      </c>
      <c r="K32" s="120">
        <v>0</v>
      </c>
      <c r="L32" s="121">
        <v>7801.6129859151624</v>
      </c>
      <c r="M32" s="121">
        <v>8689.5699241070506</v>
      </c>
      <c r="N32" s="121">
        <v>5056.5942984926278</v>
      </c>
      <c r="O32" s="121">
        <v>5504.9369297334179</v>
      </c>
      <c r="P32" s="120">
        <v>27052.714138248259</v>
      </c>
    </row>
    <row r="33" spans="2:16" ht="13.5" thickBot="1">
      <c r="B33" s="113" t="s">
        <v>165</v>
      </c>
      <c r="C33" s="114">
        <v>4525.6382328</v>
      </c>
      <c r="D33" s="114">
        <v>1070.0980931151619</v>
      </c>
      <c r="E33" s="114">
        <v>2187.0766600000002</v>
      </c>
      <c r="F33" s="114">
        <v>5030.2220644099998</v>
      </c>
      <c r="G33" s="114">
        <v>2618.4495838309545</v>
      </c>
      <c r="H33" s="114">
        <v>269.37951366327673</v>
      </c>
      <c r="I33" s="114">
        <v>201.05032698199997</v>
      </c>
      <c r="J33" s="114">
        <v>0</v>
      </c>
      <c r="K33" s="114">
        <v>0</v>
      </c>
      <c r="L33" s="122">
        <v>7782.8129859151613</v>
      </c>
      <c r="M33" s="122">
        <v>5030.2220644099998</v>
      </c>
      <c r="N33" s="122">
        <v>2887.8290974942311</v>
      </c>
      <c r="O33" s="122">
        <v>201.05032698199997</v>
      </c>
      <c r="P33" s="114">
        <v>15901.914474801393</v>
      </c>
    </row>
    <row r="34" spans="2:16" ht="13.5" thickBot="1">
      <c r="B34" s="113" t="s">
        <v>166</v>
      </c>
      <c r="C34" s="114">
        <v>0</v>
      </c>
      <c r="D34" s="114">
        <v>18.8</v>
      </c>
      <c r="E34" s="114">
        <v>0</v>
      </c>
      <c r="F34" s="114">
        <v>1973.9834833913944</v>
      </c>
      <c r="G34" s="114">
        <v>1725.9661575093137</v>
      </c>
      <c r="H34" s="114">
        <v>62.490586623201573</v>
      </c>
      <c r="I34" s="114">
        <v>3578.4554328750005</v>
      </c>
      <c r="J34" s="114">
        <v>1408.9243717100001</v>
      </c>
      <c r="K34" s="114">
        <v>0</v>
      </c>
      <c r="L34" s="122">
        <v>18.8</v>
      </c>
      <c r="M34" s="122">
        <v>1973.9834833913944</v>
      </c>
      <c r="N34" s="122">
        <v>1788.4567441325153</v>
      </c>
      <c r="O34" s="122">
        <v>4987.3798045850008</v>
      </c>
      <c r="P34" s="114">
        <v>8768.6200321089109</v>
      </c>
    </row>
    <row r="35" spans="2:16" ht="13.5" thickBot="1">
      <c r="B35" s="113" t="s">
        <v>167</v>
      </c>
      <c r="C35" s="114">
        <v>0</v>
      </c>
      <c r="D35" s="114">
        <v>0</v>
      </c>
      <c r="E35" s="114">
        <v>0</v>
      </c>
      <c r="F35" s="114">
        <v>1685.3643763056596</v>
      </c>
      <c r="G35" s="114">
        <v>380.30845686588219</v>
      </c>
      <c r="H35" s="114">
        <v>0</v>
      </c>
      <c r="I35" s="114">
        <v>274.65553547799999</v>
      </c>
      <c r="J35" s="114">
        <v>41.851262688417897</v>
      </c>
      <c r="K35" s="114">
        <v>0</v>
      </c>
      <c r="L35" s="122">
        <v>0</v>
      </c>
      <c r="M35" s="122">
        <v>1685.3643763056596</v>
      </c>
      <c r="N35" s="122">
        <v>380.30845686588219</v>
      </c>
      <c r="O35" s="122">
        <v>316.50679816641787</v>
      </c>
      <c r="P35" s="114">
        <v>2382.1796313379596</v>
      </c>
    </row>
    <row r="36" spans="2:16" ht="13.5" thickBot="1">
      <c r="B36" s="113" t="s">
        <v>168</v>
      </c>
      <c r="C36" s="114">
        <v>0</v>
      </c>
      <c r="D36" s="114">
        <v>0</v>
      </c>
      <c r="E36" s="114">
        <v>0</v>
      </c>
      <c r="F36" s="114">
        <v>0</v>
      </c>
      <c r="G36" s="114">
        <v>0</v>
      </c>
      <c r="H36" s="114">
        <v>0</v>
      </c>
      <c r="I36" s="114">
        <v>0</v>
      </c>
      <c r="J36" s="114">
        <v>0</v>
      </c>
      <c r="K36" s="114">
        <v>0</v>
      </c>
      <c r="L36" s="122">
        <v>0</v>
      </c>
      <c r="M36" s="122">
        <v>0</v>
      </c>
      <c r="N36" s="122">
        <v>0</v>
      </c>
      <c r="O36" s="122">
        <v>0</v>
      </c>
      <c r="P36" s="114">
        <v>0</v>
      </c>
    </row>
    <row r="37" spans="2:16" s="110" customFormat="1" ht="13.5" thickBot="1">
      <c r="B37" s="118" t="s">
        <v>169</v>
      </c>
      <c r="C37" s="306">
        <v>66449</v>
      </c>
      <c r="D37" s="306">
        <v>66449</v>
      </c>
      <c r="E37" s="306">
        <v>66448.883579999994</v>
      </c>
      <c r="F37" s="306">
        <v>32850.572005419999</v>
      </c>
      <c r="G37" s="120">
        <v>24415.332694683515</v>
      </c>
      <c r="H37" s="120">
        <v>24415.332694683515</v>
      </c>
      <c r="I37" s="120">
        <v>285784.90000000002</v>
      </c>
      <c r="J37" s="120">
        <v>285784.90000000002</v>
      </c>
      <c r="K37" s="120">
        <v>285784.90000000002</v>
      </c>
      <c r="L37" s="121">
        <v>66449</v>
      </c>
      <c r="M37" s="121">
        <v>32850.572005419999</v>
      </c>
      <c r="N37" s="121">
        <v>24415.332694683515</v>
      </c>
      <c r="O37" s="121">
        <v>285784.90000000002</v>
      </c>
      <c r="P37" s="120"/>
    </row>
    <row r="38" spans="2:16" ht="13.5" thickBot="1">
      <c r="B38" s="113" t="s">
        <v>170</v>
      </c>
      <c r="C38" s="119">
        <v>6.8107061984742534E-2</v>
      </c>
      <c r="D38" s="119">
        <v>1.6387003580040613E-2</v>
      </c>
      <c r="E38" s="119">
        <v>3.2913670511362417E-2</v>
      </c>
      <c r="F38" s="344">
        <v>0.26451807057342452</v>
      </c>
      <c r="G38" s="119">
        <v>0.19351463513888414</v>
      </c>
      <c r="H38" s="119">
        <v>1.3592692118372949E-2</v>
      </c>
      <c r="I38" s="119">
        <v>1.4186058449326747E-2</v>
      </c>
      <c r="J38" s="119">
        <v>5.0764600732873489E-3</v>
      </c>
      <c r="K38" s="119">
        <v>0</v>
      </c>
      <c r="L38" s="123">
        <v>0.11740773607614556</v>
      </c>
      <c r="M38" s="123">
        <v>0.26451807057342452</v>
      </c>
      <c r="N38" s="123">
        <v>0.20710732725725708</v>
      </c>
      <c r="O38" s="123">
        <v>1.9262518522614097E-2</v>
      </c>
      <c r="P38" s="11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R38"/>
  <sheetViews>
    <sheetView showGridLines="0" topLeftCell="A4" zoomScale="80" zoomScaleNormal="80" workbookViewId="0">
      <selection activeCell="S30" sqref="S30"/>
    </sheetView>
  </sheetViews>
  <sheetFormatPr baseColWidth="10" defaultRowHeight="12.75"/>
  <cols>
    <col min="2" max="2" width="51.28515625" bestFit="1" customWidth="1"/>
  </cols>
  <sheetData>
    <row r="3" spans="2:18"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</row>
    <row r="4" spans="2:18"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</row>
    <row r="5" spans="2:18">
      <c r="B5" s="280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</row>
    <row r="6" spans="2:18" ht="33.75">
      <c r="B6" s="239"/>
      <c r="C6" s="240" t="s">
        <v>65</v>
      </c>
      <c r="D6" s="240" t="s">
        <v>261</v>
      </c>
      <c r="E6" s="240" t="s">
        <v>66</v>
      </c>
      <c r="F6" s="240" t="s">
        <v>67</v>
      </c>
      <c r="G6" s="240" t="s">
        <v>68</v>
      </c>
      <c r="H6" s="240" t="s">
        <v>262</v>
      </c>
      <c r="I6" s="241" t="s">
        <v>212</v>
      </c>
      <c r="J6" s="241" t="s">
        <v>133</v>
      </c>
      <c r="K6" s="241" t="s">
        <v>263</v>
      </c>
      <c r="L6" s="241" t="s">
        <v>141</v>
      </c>
      <c r="M6" s="241" t="s">
        <v>33</v>
      </c>
      <c r="N6" s="241" t="s">
        <v>264</v>
      </c>
      <c r="O6" s="241" t="s">
        <v>265</v>
      </c>
      <c r="P6" s="241" t="s">
        <v>266</v>
      </c>
      <c r="Q6" s="241" t="s">
        <v>131</v>
      </c>
      <c r="R6" s="241" t="s">
        <v>132</v>
      </c>
    </row>
    <row r="7" spans="2:18">
      <c r="B7" s="239"/>
      <c r="C7" s="242" t="s">
        <v>267</v>
      </c>
      <c r="D7" s="242" t="s">
        <v>267</v>
      </c>
      <c r="E7" s="242" t="s">
        <v>267</v>
      </c>
      <c r="F7" s="242" t="s">
        <v>267</v>
      </c>
      <c r="G7" s="242" t="s">
        <v>267</v>
      </c>
      <c r="H7" s="242" t="s">
        <v>267</v>
      </c>
      <c r="I7" s="242" t="s">
        <v>267</v>
      </c>
      <c r="J7" s="242" t="s">
        <v>267</v>
      </c>
      <c r="K7" s="242" t="s">
        <v>267</v>
      </c>
      <c r="L7" s="242" t="s">
        <v>267</v>
      </c>
      <c r="M7" s="242" t="s">
        <v>267</v>
      </c>
      <c r="N7" s="242" t="s">
        <v>267</v>
      </c>
      <c r="O7" s="242" t="s">
        <v>267</v>
      </c>
      <c r="P7" s="242" t="s">
        <v>267</v>
      </c>
      <c r="Q7" s="242" t="s">
        <v>267</v>
      </c>
      <c r="R7" s="242" t="s">
        <v>267</v>
      </c>
    </row>
    <row r="8" spans="2:18">
      <c r="B8" s="243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</row>
    <row r="9" spans="2:18">
      <c r="B9" s="245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</row>
    <row r="10" spans="2:18">
      <c r="B10" s="247" t="s">
        <v>238</v>
      </c>
      <c r="C10" s="248">
        <v>6562</v>
      </c>
      <c r="D10" s="248">
        <v>187622</v>
      </c>
      <c r="E10" s="246">
        <v>194184</v>
      </c>
      <c r="F10" s="246">
        <v>643</v>
      </c>
      <c r="G10" s="246">
        <v>0</v>
      </c>
      <c r="H10" s="246">
        <v>193541</v>
      </c>
      <c r="I10" s="246">
        <v>194184</v>
      </c>
      <c r="J10" s="246">
        <v>0</v>
      </c>
      <c r="K10" s="246">
        <v>0</v>
      </c>
      <c r="L10" s="246">
        <v>0</v>
      </c>
      <c r="M10" s="246">
        <v>-419</v>
      </c>
      <c r="N10" s="246">
        <v>-419</v>
      </c>
      <c r="O10" s="246">
        <v>2306</v>
      </c>
      <c r="P10" s="246">
        <v>3620</v>
      </c>
      <c r="Q10" s="246">
        <v>-572</v>
      </c>
      <c r="R10" s="246">
        <v>3048</v>
      </c>
    </row>
    <row r="11" spans="2:18">
      <c r="B11" s="249" t="s">
        <v>239</v>
      </c>
      <c r="C11" s="248">
        <v>93956</v>
      </c>
      <c r="D11" s="248">
        <v>149066</v>
      </c>
      <c r="E11" s="246">
        <v>243022</v>
      </c>
      <c r="F11" s="246">
        <v>94029</v>
      </c>
      <c r="G11" s="246">
        <v>118105</v>
      </c>
      <c r="H11" s="246">
        <v>30888</v>
      </c>
      <c r="I11" s="246">
        <v>243022</v>
      </c>
      <c r="J11" s="246">
        <v>81542</v>
      </c>
      <c r="K11" s="246">
        <v>-3598</v>
      </c>
      <c r="L11" s="246">
        <v>77944</v>
      </c>
      <c r="M11" s="246">
        <v>50378</v>
      </c>
      <c r="N11" s="246">
        <v>35909</v>
      </c>
      <c r="O11" s="246">
        <v>-32587</v>
      </c>
      <c r="P11" s="246">
        <v>3593</v>
      </c>
      <c r="Q11" s="246">
        <v>-1548</v>
      </c>
      <c r="R11" s="246">
        <v>2045</v>
      </c>
    </row>
    <row r="12" spans="2:18">
      <c r="B12" s="249" t="s">
        <v>240</v>
      </c>
      <c r="C12" s="248">
        <v>75588</v>
      </c>
      <c r="D12" s="248">
        <v>296178</v>
      </c>
      <c r="E12" s="246">
        <v>371766</v>
      </c>
      <c r="F12" s="246">
        <v>65291</v>
      </c>
      <c r="G12" s="246">
        <v>77293</v>
      </c>
      <c r="H12" s="246">
        <v>229182</v>
      </c>
      <c r="I12" s="246">
        <v>371766</v>
      </c>
      <c r="J12" s="246">
        <v>37995</v>
      </c>
      <c r="K12" s="246">
        <v>-2787</v>
      </c>
      <c r="L12" s="246">
        <v>35208</v>
      </c>
      <c r="M12" s="246">
        <v>29689</v>
      </c>
      <c r="N12" s="246">
        <v>28033</v>
      </c>
      <c r="O12" s="246">
        <v>118560</v>
      </c>
      <c r="P12" s="246">
        <v>147506</v>
      </c>
      <c r="Q12" s="246">
        <v>-29990</v>
      </c>
      <c r="R12" s="246">
        <v>117516</v>
      </c>
    </row>
    <row r="13" spans="2:18">
      <c r="B13" s="249" t="s">
        <v>241</v>
      </c>
      <c r="C13" s="248">
        <v>372401</v>
      </c>
      <c r="D13" s="248">
        <v>633083</v>
      </c>
      <c r="E13" s="246">
        <v>1005484</v>
      </c>
      <c r="F13" s="246">
        <v>756435</v>
      </c>
      <c r="G13" s="246">
        <v>221370</v>
      </c>
      <c r="H13" s="246">
        <v>27679</v>
      </c>
      <c r="I13" s="246">
        <v>1005484</v>
      </c>
      <c r="J13" s="246">
        <v>799819</v>
      </c>
      <c r="K13" s="246">
        <v>-463168</v>
      </c>
      <c r="L13" s="246">
        <v>336651</v>
      </c>
      <c r="M13" s="246">
        <v>143818</v>
      </c>
      <c r="N13" s="246">
        <v>108318</v>
      </c>
      <c r="O13" s="246">
        <v>-63225</v>
      </c>
      <c r="P13" s="246">
        <v>45093</v>
      </c>
      <c r="Q13" s="246">
        <v>-16734</v>
      </c>
      <c r="R13" s="246">
        <v>28359</v>
      </c>
    </row>
    <row r="14" spans="2:18">
      <c r="B14" s="249" t="s">
        <v>242</v>
      </c>
      <c r="C14" s="248">
        <v>16340</v>
      </c>
      <c r="D14" s="248">
        <v>165</v>
      </c>
      <c r="E14" s="246">
        <v>16505</v>
      </c>
      <c r="F14" s="246">
        <v>16149</v>
      </c>
      <c r="G14" s="246">
        <v>0</v>
      </c>
      <c r="H14" s="246">
        <v>356</v>
      </c>
      <c r="I14" s="246">
        <v>16505</v>
      </c>
      <c r="J14" s="246">
        <v>1435</v>
      </c>
      <c r="K14" s="246">
        <v>-185</v>
      </c>
      <c r="L14" s="246">
        <v>1250</v>
      </c>
      <c r="M14" s="246">
        <v>-645</v>
      </c>
      <c r="N14" s="246">
        <v>-675</v>
      </c>
      <c r="O14" s="246">
        <v>91</v>
      </c>
      <c r="P14" s="246">
        <v>-584</v>
      </c>
      <c r="Q14" s="246">
        <v>66</v>
      </c>
      <c r="R14" s="246">
        <v>-518</v>
      </c>
    </row>
    <row r="15" spans="2:18">
      <c r="B15" s="249" t="s">
        <v>286</v>
      </c>
      <c r="C15" s="248">
        <v>37909</v>
      </c>
      <c r="D15" s="248">
        <v>160591</v>
      </c>
      <c r="E15" s="246">
        <v>198500</v>
      </c>
      <c r="F15" s="246">
        <v>45153</v>
      </c>
      <c r="G15" s="246">
        <v>32289</v>
      </c>
      <c r="H15" s="246">
        <v>121058</v>
      </c>
      <c r="I15" s="246">
        <v>198500</v>
      </c>
      <c r="J15" s="246">
        <v>45878</v>
      </c>
      <c r="K15" s="246">
        <v>-8083</v>
      </c>
      <c r="L15" s="246">
        <v>37795</v>
      </c>
      <c r="M15" s="246">
        <v>30039</v>
      </c>
      <c r="N15" s="246">
        <v>24505</v>
      </c>
      <c r="O15" s="246">
        <v>41338</v>
      </c>
      <c r="P15" s="246">
        <v>65865</v>
      </c>
      <c r="Q15" s="246">
        <v>-19806</v>
      </c>
      <c r="R15" s="246">
        <v>46059</v>
      </c>
    </row>
    <row r="16" spans="2:18">
      <c r="B16" s="249" t="s">
        <v>243</v>
      </c>
      <c r="C16" s="248">
        <v>203726</v>
      </c>
      <c r="D16" s="248">
        <v>455901</v>
      </c>
      <c r="E16" s="246">
        <v>659627</v>
      </c>
      <c r="F16" s="246">
        <v>160417</v>
      </c>
      <c r="G16" s="246">
        <v>192857</v>
      </c>
      <c r="H16" s="246">
        <v>306353</v>
      </c>
      <c r="I16" s="246">
        <v>659627</v>
      </c>
      <c r="J16" s="246">
        <v>119014</v>
      </c>
      <c r="K16" s="246">
        <v>-6395</v>
      </c>
      <c r="L16" s="246">
        <v>112619</v>
      </c>
      <c r="M16" s="246">
        <v>79305</v>
      </c>
      <c r="N16" s="246">
        <v>63179</v>
      </c>
      <c r="O16" s="246">
        <v>94719</v>
      </c>
      <c r="P16" s="246">
        <v>171187</v>
      </c>
      <c r="Q16" s="246">
        <v>-33946</v>
      </c>
      <c r="R16" s="246">
        <v>137241</v>
      </c>
    </row>
    <row r="17" spans="2:18">
      <c r="B17" s="249" t="s">
        <v>244</v>
      </c>
      <c r="C17" s="248">
        <v>178255</v>
      </c>
      <c r="D17" s="248">
        <v>4125214</v>
      </c>
      <c r="E17" s="246">
        <v>4303469</v>
      </c>
      <c r="F17" s="246">
        <v>1211459</v>
      </c>
      <c r="G17" s="246">
        <v>375912</v>
      </c>
      <c r="H17" s="246">
        <v>2716098</v>
      </c>
      <c r="I17" s="246">
        <v>4303469</v>
      </c>
      <c r="J17" s="246">
        <v>0</v>
      </c>
      <c r="K17" s="246">
        <v>-47</v>
      </c>
      <c r="L17" s="246">
        <v>-47</v>
      </c>
      <c r="M17" s="246">
        <v>-27160</v>
      </c>
      <c r="N17" s="246">
        <v>-27206</v>
      </c>
      <c r="O17" s="246">
        <v>-43219</v>
      </c>
      <c r="P17" s="246">
        <v>-6771</v>
      </c>
      <c r="Q17" s="246">
        <v>18101</v>
      </c>
      <c r="R17" s="246">
        <v>11330</v>
      </c>
    </row>
    <row r="18" spans="2:18">
      <c r="B18" s="249" t="s">
        <v>245</v>
      </c>
      <c r="C18" s="248">
        <v>109769</v>
      </c>
      <c r="D18" s="248">
        <v>183334</v>
      </c>
      <c r="E18" s="246">
        <v>293103</v>
      </c>
      <c r="F18" s="246">
        <v>51473</v>
      </c>
      <c r="G18" s="246">
        <v>61271</v>
      </c>
      <c r="H18" s="246">
        <v>180359</v>
      </c>
      <c r="I18" s="246">
        <v>293103</v>
      </c>
      <c r="J18" s="246">
        <v>120650</v>
      </c>
      <c r="K18" s="246">
        <v>-73145</v>
      </c>
      <c r="L18" s="246">
        <v>47505</v>
      </c>
      <c r="M18" s="246">
        <v>41632</v>
      </c>
      <c r="N18" s="246">
        <v>35735</v>
      </c>
      <c r="O18" s="246">
        <v>-461</v>
      </c>
      <c r="P18" s="246">
        <v>35274</v>
      </c>
      <c r="Q18" s="246">
        <v>-12154</v>
      </c>
      <c r="R18" s="246">
        <v>23120</v>
      </c>
    </row>
    <row r="19" spans="2:18">
      <c r="B19" s="249" t="s">
        <v>246</v>
      </c>
      <c r="C19" s="248">
        <v>252053</v>
      </c>
      <c r="D19" s="248">
        <v>107132</v>
      </c>
      <c r="E19" s="246">
        <v>359185</v>
      </c>
      <c r="F19" s="246">
        <v>233162</v>
      </c>
      <c r="G19" s="246">
        <v>3932</v>
      </c>
      <c r="H19" s="246">
        <v>122091</v>
      </c>
      <c r="I19" s="246">
        <v>359185</v>
      </c>
      <c r="J19" s="246">
        <v>264776</v>
      </c>
      <c r="K19" s="246">
        <v>-200539</v>
      </c>
      <c r="L19" s="246">
        <v>64237</v>
      </c>
      <c r="M19" s="246">
        <v>57015</v>
      </c>
      <c r="N19" s="246">
        <v>53587</v>
      </c>
      <c r="O19" s="246">
        <v>1283</v>
      </c>
      <c r="P19" s="246">
        <v>54870</v>
      </c>
      <c r="Q19" s="246">
        <v>-18812</v>
      </c>
      <c r="R19" s="246">
        <v>36058</v>
      </c>
    </row>
    <row r="20" spans="2:18">
      <c r="B20" s="249" t="s">
        <v>287</v>
      </c>
      <c r="C20" s="248">
        <v>40706</v>
      </c>
      <c r="D20" s="248">
        <v>394570</v>
      </c>
      <c r="E20" s="246">
        <v>435276</v>
      </c>
      <c r="F20" s="246">
        <v>7234</v>
      </c>
      <c r="G20" s="246">
        <v>261857</v>
      </c>
      <c r="H20" s="246">
        <v>166185</v>
      </c>
      <c r="I20" s="246">
        <v>435276</v>
      </c>
      <c r="J20" s="246">
        <v>48085</v>
      </c>
      <c r="K20" s="246">
        <v>-5085</v>
      </c>
      <c r="L20" s="246">
        <v>43000</v>
      </c>
      <c r="M20" s="246">
        <v>42156</v>
      </c>
      <c r="N20" s="246">
        <v>42155</v>
      </c>
      <c r="O20" s="246">
        <v>-8720</v>
      </c>
      <c r="P20" s="246">
        <v>33435</v>
      </c>
      <c r="Q20" s="246">
        <v>-11364</v>
      </c>
      <c r="R20" s="246">
        <v>22071</v>
      </c>
    </row>
    <row r="21" spans="2:18">
      <c r="B21" s="249" t="s">
        <v>247</v>
      </c>
      <c r="C21" s="248">
        <v>62539</v>
      </c>
      <c r="D21" s="248">
        <v>227288</v>
      </c>
      <c r="E21" s="246">
        <v>289827</v>
      </c>
      <c r="F21" s="246">
        <v>8999</v>
      </c>
      <c r="G21" s="246">
        <v>27813</v>
      </c>
      <c r="H21" s="246">
        <v>253015</v>
      </c>
      <c r="I21" s="246">
        <v>289827</v>
      </c>
      <c r="J21" s="246">
        <v>42626</v>
      </c>
      <c r="K21" s="246">
        <v>-1014</v>
      </c>
      <c r="L21" s="246">
        <v>41612</v>
      </c>
      <c r="M21" s="246">
        <v>36178</v>
      </c>
      <c r="N21" s="246">
        <v>27753</v>
      </c>
      <c r="O21" s="246">
        <v>22791</v>
      </c>
      <c r="P21" s="246">
        <v>50544</v>
      </c>
      <c r="Q21" s="246">
        <v>-17260</v>
      </c>
      <c r="R21" s="246">
        <v>33284</v>
      </c>
    </row>
    <row r="22" spans="2:18">
      <c r="B22" s="249" t="s">
        <v>248</v>
      </c>
      <c r="C22" s="248">
        <v>11452</v>
      </c>
      <c r="D22" s="248">
        <v>499</v>
      </c>
      <c r="E22" s="246">
        <v>11951</v>
      </c>
      <c r="F22" s="246">
        <v>23415</v>
      </c>
      <c r="G22" s="246">
        <v>28125</v>
      </c>
      <c r="H22" s="246">
        <v>-39589</v>
      </c>
      <c r="I22" s="246">
        <v>11951</v>
      </c>
      <c r="J22" s="246">
        <v>742</v>
      </c>
      <c r="K22" s="246">
        <v>0</v>
      </c>
      <c r="L22" s="246">
        <v>742</v>
      </c>
      <c r="M22" s="246">
        <v>430</v>
      </c>
      <c r="N22" s="246">
        <v>381</v>
      </c>
      <c r="O22" s="246">
        <v>-25534</v>
      </c>
      <c r="P22" s="246">
        <v>-25153</v>
      </c>
      <c r="Q22" s="246">
        <v>0</v>
      </c>
      <c r="R22" s="246">
        <v>-25153</v>
      </c>
    </row>
    <row r="23" spans="2:18">
      <c r="B23" s="249" t="s">
        <v>249</v>
      </c>
      <c r="C23" s="248">
        <v>8911</v>
      </c>
      <c r="D23" s="248">
        <v>980</v>
      </c>
      <c r="E23" s="246">
        <v>9891</v>
      </c>
      <c r="F23" s="246">
        <v>24730</v>
      </c>
      <c r="G23" s="246">
        <v>28846</v>
      </c>
      <c r="H23" s="246">
        <v>-43685</v>
      </c>
      <c r="I23" s="246">
        <v>9891</v>
      </c>
      <c r="J23" s="246">
        <v>706</v>
      </c>
      <c r="K23" s="246">
        <v>0</v>
      </c>
      <c r="L23" s="246">
        <v>706</v>
      </c>
      <c r="M23" s="246">
        <v>287</v>
      </c>
      <c r="N23" s="246">
        <v>223</v>
      </c>
      <c r="O23" s="246">
        <v>-26847</v>
      </c>
      <c r="P23" s="246">
        <v>-26624</v>
      </c>
      <c r="Q23" s="246">
        <v>0</v>
      </c>
      <c r="R23" s="246">
        <v>-26624</v>
      </c>
    </row>
    <row r="24" spans="2:18">
      <c r="B24" s="249" t="s">
        <v>229</v>
      </c>
      <c r="C24" s="248">
        <v>676262</v>
      </c>
      <c r="D24" s="248">
        <v>1120292</v>
      </c>
      <c r="E24" s="246">
        <v>1796554</v>
      </c>
      <c r="F24" s="246">
        <v>591102</v>
      </c>
      <c r="G24" s="246">
        <v>457768</v>
      </c>
      <c r="H24" s="246">
        <v>747684</v>
      </c>
      <c r="I24" s="246">
        <v>1796554</v>
      </c>
      <c r="J24" s="246">
        <v>690092</v>
      </c>
      <c r="K24" s="246">
        <v>-500704</v>
      </c>
      <c r="L24" s="246">
        <v>189388</v>
      </c>
      <c r="M24" s="246">
        <v>101252</v>
      </c>
      <c r="N24" s="246">
        <v>65521</v>
      </c>
      <c r="O24" s="246">
        <v>-3635</v>
      </c>
      <c r="P24" s="246">
        <v>61887</v>
      </c>
      <c r="Q24" s="246">
        <v>-12968</v>
      </c>
      <c r="R24" s="246">
        <v>48919</v>
      </c>
    </row>
    <row r="25" spans="2:18">
      <c r="B25" s="249" t="s">
        <v>250</v>
      </c>
      <c r="C25" s="248">
        <v>766205</v>
      </c>
      <c r="D25" s="248">
        <v>1905640</v>
      </c>
      <c r="E25" s="246">
        <v>2671845</v>
      </c>
      <c r="F25" s="246">
        <v>712349</v>
      </c>
      <c r="G25" s="246">
        <v>1057629</v>
      </c>
      <c r="H25" s="246">
        <v>901867</v>
      </c>
      <c r="I25" s="246">
        <v>2671845</v>
      </c>
      <c r="J25" s="246">
        <v>778295</v>
      </c>
      <c r="K25" s="246">
        <v>-529723</v>
      </c>
      <c r="L25" s="246">
        <v>248572</v>
      </c>
      <c r="M25" s="246">
        <v>139976</v>
      </c>
      <c r="N25" s="246">
        <v>76208</v>
      </c>
      <c r="O25" s="246">
        <v>-48110</v>
      </c>
      <c r="P25" s="246">
        <v>28098</v>
      </c>
      <c r="Q25" s="246">
        <v>-11080</v>
      </c>
      <c r="R25" s="246">
        <v>17018</v>
      </c>
    </row>
    <row r="26" spans="2:18">
      <c r="B26" s="249" t="s">
        <v>288</v>
      </c>
      <c r="C26" s="248">
        <v>597179</v>
      </c>
      <c r="D26" s="248">
        <v>2190018</v>
      </c>
      <c r="E26" s="246">
        <v>2787197</v>
      </c>
      <c r="F26" s="246">
        <v>523541</v>
      </c>
      <c r="G26" s="246">
        <v>1253378</v>
      </c>
      <c r="H26" s="246">
        <v>1010278</v>
      </c>
      <c r="I26" s="246">
        <v>2787197</v>
      </c>
      <c r="J26" s="246">
        <v>760251</v>
      </c>
      <c r="K26" s="246">
        <v>-574887</v>
      </c>
      <c r="L26" s="246">
        <v>185364</v>
      </c>
      <c r="M26" s="246">
        <v>104026</v>
      </c>
      <c r="N26" s="246">
        <v>54173</v>
      </c>
      <c r="O26" s="246">
        <v>-22143</v>
      </c>
      <c r="P26" s="246">
        <v>32441</v>
      </c>
      <c r="Q26" s="246">
        <v>-3480</v>
      </c>
      <c r="R26" s="246">
        <v>28961</v>
      </c>
    </row>
    <row r="27" spans="2:18">
      <c r="B27" s="249" t="s">
        <v>289</v>
      </c>
      <c r="C27" s="248">
        <v>6944</v>
      </c>
      <c r="D27" s="248">
        <v>6597</v>
      </c>
      <c r="E27" s="246">
        <v>13541</v>
      </c>
      <c r="F27" s="246">
        <v>5527</v>
      </c>
      <c r="G27" s="246">
        <v>234</v>
      </c>
      <c r="H27" s="246">
        <v>7780</v>
      </c>
      <c r="I27" s="246">
        <v>13541</v>
      </c>
      <c r="J27" s="246">
        <v>7754</v>
      </c>
      <c r="K27" s="246">
        <v>-4941</v>
      </c>
      <c r="L27" s="246">
        <v>2813</v>
      </c>
      <c r="M27" s="246">
        <v>-2130</v>
      </c>
      <c r="N27" s="246">
        <v>-2128</v>
      </c>
      <c r="O27" s="246">
        <v>-23</v>
      </c>
      <c r="P27" s="246">
        <v>-2152</v>
      </c>
      <c r="Q27" s="246">
        <v>520</v>
      </c>
      <c r="R27" s="246">
        <v>-1632</v>
      </c>
    </row>
    <row r="28" spans="2:18">
      <c r="B28" s="249" t="s">
        <v>290</v>
      </c>
      <c r="C28" s="248">
        <v>1643362</v>
      </c>
      <c r="D28" s="248">
        <v>3031637</v>
      </c>
      <c r="E28" s="246">
        <v>4674999</v>
      </c>
      <c r="F28" s="246">
        <v>1864149</v>
      </c>
      <c r="G28" s="246">
        <v>2164272</v>
      </c>
      <c r="H28" s="246">
        <v>646578</v>
      </c>
      <c r="I28" s="246">
        <v>4674999</v>
      </c>
      <c r="J28" s="246">
        <v>374195</v>
      </c>
      <c r="K28" s="246">
        <v>-310471</v>
      </c>
      <c r="L28" s="246">
        <v>63724</v>
      </c>
      <c r="M28" s="246">
        <v>18493</v>
      </c>
      <c r="N28" s="246">
        <v>655</v>
      </c>
      <c r="O28" s="246">
        <v>-11286</v>
      </c>
      <c r="P28" s="246">
        <v>-10631</v>
      </c>
      <c r="Q28" s="246">
        <v>2934</v>
      </c>
      <c r="R28" s="246">
        <v>-7697</v>
      </c>
    </row>
    <row r="29" spans="2:18">
      <c r="B29" s="249" t="s">
        <v>251</v>
      </c>
      <c r="C29" s="248">
        <v>4844577</v>
      </c>
      <c r="D29" s="248">
        <v>10756286</v>
      </c>
      <c r="E29" s="246">
        <v>15600863</v>
      </c>
      <c r="F29" s="246">
        <v>5492915</v>
      </c>
      <c r="G29" s="246">
        <v>6831871</v>
      </c>
      <c r="H29" s="246">
        <v>3276077</v>
      </c>
      <c r="I29" s="246">
        <v>15600863</v>
      </c>
      <c r="J29" s="246">
        <v>2915614</v>
      </c>
      <c r="K29" s="246">
        <v>-2030240</v>
      </c>
      <c r="L29" s="246">
        <v>885374</v>
      </c>
      <c r="M29" s="246">
        <v>511561</v>
      </c>
      <c r="N29" s="246">
        <v>326464</v>
      </c>
      <c r="O29" s="246">
        <v>-182743</v>
      </c>
      <c r="P29" s="246">
        <v>144132</v>
      </c>
      <c r="Q29" s="246">
        <v>-65563</v>
      </c>
      <c r="R29" s="246">
        <v>78569</v>
      </c>
    </row>
    <row r="30" spans="2:18">
      <c r="B30" s="249" t="s">
        <v>252</v>
      </c>
      <c r="C30" s="248">
        <v>231930</v>
      </c>
      <c r="D30" s="248">
        <v>2718798</v>
      </c>
      <c r="E30" s="246">
        <v>2950728</v>
      </c>
      <c r="F30" s="246">
        <v>467875</v>
      </c>
      <c r="G30" s="246">
        <v>1217676</v>
      </c>
      <c r="H30" s="246">
        <v>1265177</v>
      </c>
      <c r="I30" s="246">
        <v>2950728</v>
      </c>
      <c r="J30" s="246">
        <v>620173</v>
      </c>
      <c r="K30" s="246">
        <v>-217384</v>
      </c>
      <c r="L30" s="246">
        <v>402789</v>
      </c>
      <c r="M30" s="246">
        <v>367516</v>
      </c>
      <c r="N30" s="246">
        <v>329466</v>
      </c>
      <c r="O30" s="246">
        <v>-53864</v>
      </c>
      <c r="P30" s="246">
        <v>275609</v>
      </c>
      <c r="Q30" s="246">
        <v>-98376</v>
      </c>
      <c r="R30" s="246">
        <v>177233</v>
      </c>
    </row>
    <row r="31" spans="2:18">
      <c r="B31" s="249" t="s">
        <v>253</v>
      </c>
      <c r="C31" s="248">
        <v>395461</v>
      </c>
      <c r="D31" s="248">
        <v>1751124</v>
      </c>
      <c r="E31" s="246">
        <v>2146585</v>
      </c>
      <c r="F31" s="246">
        <v>696415</v>
      </c>
      <c r="G31" s="246">
        <v>604260</v>
      </c>
      <c r="H31" s="246">
        <v>845910</v>
      </c>
      <c r="I31" s="246">
        <v>2146585</v>
      </c>
      <c r="J31" s="246">
        <v>847311</v>
      </c>
      <c r="K31" s="246">
        <v>-510079</v>
      </c>
      <c r="L31" s="246">
        <v>337232</v>
      </c>
      <c r="M31" s="246">
        <v>254283</v>
      </c>
      <c r="N31" s="246">
        <v>190759</v>
      </c>
      <c r="O31" s="246">
        <v>-28248</v>
      </c>
      <c r="P31" s="246">
        <v>162556</v>
      </c>
      <c r="Q31" s="246">
        <v>-60755</v>
      </c>
      <c r="R31" s="246">
        <v>101801</v>
      </c>
    </row>
    <row r="32" spans="2:18">
      <c r="B32" s="249" t="s">
        <v>254</v>
      </c>
      <c r="C32" s="248">
        <v>1</v>
      </c>
      <c r="D32" s="248">
        <v>0</v>
      </c>
      <c r="E32" s="246">
        <v>1</v>
      </c>
      <c r="F32" s="246">
        <v>0</v>
      </c>
      <c r="G32" s="246">
        <v>0</v>
      </c>
      <c r="H32" s="246">
        <v>1</v>
      </c>
      <c r="I32" s="246">
        <v>1</v>
      </c>
      <c r="J32" s="246">
        <v>0</v>
      </c>
      <c r="K32" s="246">
        <v>0</v>
      </c>
      <c r="L32" s="246">
        <v>0</v>
      </c>
      <c r="M32" s="246">
        <v>0</v>
      </c>
      <c r="N32" s="246">
        <v>0</v>
      </c>
      <c r="O32" s="246">
        <v>0</v>
      </c>
      <c r="P32" s="246">
        <v>0</v>
      </c>
      <c r="Q32" s="246">
        <v>0</v>
      </c>
      <c r="R32" s="246">
        <v>0</v>
      </c>
    </row>
    <row r="33" spans="2:18">
      <c r="B33" s="249" t="s">
        <v>255</v>
      </c>
      <c r="C33" s="248">
        <v>38222</v>
      </c>
      <c r="D33" s="248">
        <v>1432815</v>
      </c>
      <c r="E33" s="246">
        <v>1471037</v>
      </c>
      <c r="F33" s="246">
        <v>86801</v>
      </c>
      <c r="G33" s="246">
        <v>10792</v>
      </c>
      <c r="H33" s="246">
        <v>1373444</v>
      </c>
      <c r="I33" s="246">
        <v>1471037</v>
      </c>
      <c r="J33" s="246">
        <v>0</v>
      </c>
      <c r="K33" s="246">
        <v>0</v>
      </c>
      <c r="L33" s="246">
        <v>0</v>
      </c>
      <c r="M33" s="246">
        <v>-53</v>
      </c>
      <c r="N33" s="246">
        <v>-53</v>
      </c>
      <c r="O33" s="246">
        <v>-1902</v>
      </c>
      <c r="P33" s="246">
        <v>67344</v>
      </c>
      <c r="Q33" s="246">
        <v>0</v>
      </c>
      <c r="R33" s="246">
        <v>67344</v>
      </c>
    </row>
    <row r="34" spans="2:18">
      <c r="B34" s="249" t="s">
        <v>256</v>
      </c>
      <c r="C34" s="248">
        <v>414022</v>
      </c>
      <c r="D34" s="248">
        <v>906032</v>
      </c>
      <c r="E34" s="246">
        <v>1320054</v>
      </c>
      <c r="F34" s="246">
        <v>151970</v>
      </c>
      <c r="G34" s="246">
        <v>236849</v>
      </c>
      <c r="H34" s="246">
        <v>931235</v>
      </c>
      <c r="I34" s="246">
        <v>1320054</v>
      </c>
      <c r="J34" s="246">
        <v>314019</v>
      </c>
      <c r="K34" s="246">
        <v>-158833</v>
      </c>
      <c r="L34" s="246">
        <v>155186</v>
      </c>
      <c r="M34" s="246">
        <v>126125</v>
      </c>
      <c r="N34" s="246">
        <v>103351</v>
      </c>
      <c r="O34" s="246">
        <v>3617</v>
      </c>
      <c r="P34" s="246">
        <v>139007</v>
      </c>
      <c r="Q34" s="246">
        <v>-36192</v>
      </c>
      <c r="R34" s="246">
        <v>102815</v>
      </c>
    </row>
    <row r="35" spans="2:18">
      <c r="B35" s="249" t="s">
        <v>257</v>
      </c>
      <c r="C35" s="248">
        <v>10058</v>
      </c>
      <c r="D35" s="248">
        <v>141264</v>
      </c>
      <c r="E35" s="246">
        <v>151322</v>
      </c>
      <c r="F35" s="246">
        <v>12215</v>
      </c>
      <c r="G35" s="246">
        <v>24905</v>
      </c>
      <c r="H35" s="246">
        <v>114202</v>
      </c>
      <c r="I35" s="246">
        <v>151322</v>
      </c>
      <c r="J35" s="246">
        <v>27443</v>
      </c>
      <c r="K35" s="246">
        <v>-7143</v>
      </c>
      <c r="L35" s="246">
        <v>20300</v>
      </c>
      <c r="M35" s="246">
        <v>17177</v>
      </c>
      <c r="N35" s="246">
        <v>15015</v>
      </c>
      <c r="O35" s="246">
        <v>-144</v>
      </c>
      <c r="P35" s="246">
        <v>14872</v>
      </c>
      <c r="Q35" s="246">
        <v>-4399</v>
      </c>
      <c r="R35" s="246">
        <v>10473</v>
      </c>
    </row>
    <row r="36" spans="2:18">
      <c r="B36" s="249" t="s">
        <v>258</v>
      </c>
      <c r="C36" s="248">
        <v>81954</v>
      </c>
      <c r="D36" s="248">
        <v>182088</v>
      </c>
      <c r="E36" s="246">
        <v>264042</v>
      </c>
      <c r="F36" s="246">
        <v>50499</v>
      </c>
      <c r="G36" s="246">
        <v>76795</v>
      </c>
      <c r="H36" s="246">
        <v>136748</v>
      </c>
      <c r="I36" s="246">
        <v>264042</v>
      </c>
      <c r="J36" s="246">
        <v>40930</v>
      </c>
      <c r="K36" s="246">
        <v>-14970</v>
      </c>
      <c r="L36" s="246">
        <v>25960</v>
      </c>
      <c r="M36" s="246">
        <v>21358</v>
      </c>
      <c r="N36" s="246">
        <v>15125</v>
      </c>
      <c r="O36" s="246">
        <v>-2173</v>
      </c>
      <c r="P36" s="246">
        <v>12977</v>
      </c>
      <c r="Q36" s="246">
        <v>-3977</v>
      </c>
      <c r="R36" s="246">
        <v>9000</v>
      </c>
    </row>
    <row r="37" spans="2:18">
      <c r="B37" s="249" t="s">
        <v>259</v>
      </c>
      <c r="C37" s="248">
        <v>97826</v>
      </c>
      <c r="D37" s="248">
        <v>1172937</v>
      </c>
      <c r="E37" s="246">
        <v>1270763</v>
      </c>
      <c r="F37" s="246">
        <v>217313</v>
      </c>
      <c r="G37" s="246">
        <v>458037</v>
      </c>
      <c r="H37" s="246">
        <v>595413</v>
      </c>
      <c r="I37" s="246">
        <v>1270763</v>
      </c>
      <c r="J37" s="246">
        <v>463257</v>
      </c>
      <c r="K37" s="246">
        <v>-312421</v>
      </c>
      <c r="L37" s="246">
        <v>150836</v>
      </c>
      <c r="M37" s="246">
        <v>113125</v>
      </c>
      <c r="N37" s="246">
        <v>83971</v>
      </c>
      <c r="O37" s="246">
        <v>-9641</v>
      </c>
      <c r="P37" s="246">
        <v>74324</v>
      </c>
      <c r="Q37" s="246">
        <v>-22217</v>
      </c>
      <c r="R37" s="246">
        <v>52107</v>
      </c>
    </row>
    <row r="38" spans="2:18">
      <c r="B38" s="249" t="s">
        <v>260</v>
      </c>
      <c r="C38" s="248">
        <v>544606</v>
      </c>
      <c r="D38" s="248">
        <v>2368874</v>
      </c>
      <c r="E38" s="246">
        <v>2913480</v>
      </c>
      <c r="F38" s="246">
        <v>429393</v>
      </c>
      <c r="G38" s="246">
        <v>807379</v>
      </c>
      <c r="H38" s="246">
        <v>1676708</v>
      </c>
      <c r="I38" s="246">
        <v>2913480</v>
      </c>
      <c r="J38" s="246">
        <v>740609</v>
      </c>
      <c r="K38" s="246">
        <v>-388543</v>
      </c>
      <c r="L38" s="246">
        <v>352066</v>
      </c>
      <c r="M38" s="246">
        <v>277731</v>
      </c>
      <c r="N38" s="246">
        <v>217409</v>
      </c>
      <c r="O38" s="246">
        <v>-10369</v>
      </c>
      <c r="P38" s="246">
        <v>234355</v>
      </c>
      <c r="Q38" s="246">
        <v>-66785</v>
      </c>
      <c r="R38" s="246">
        <v>167570</v>
      </c>
    </row>
  </sheetData>
  <mergeCells count="2">
    <mergeCell ref="B3:R3"/>
    <mergeCell ref="C5:R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A206"/>
  <sheetViews>
    <sheetView workbookViewId="0">
      <selection activeCell="H160" sqref="H160"/>
    </sheetView>
  </sheetViews>
  <sheetFormatPr baseColWidth="10" defaultRowHeight="12.75"/>
  <cols>
    <col min="2" max="2" width="69.85546875" customWidth="1"/>
    <col min="3" max="3" width="15.140625" customWidth="1"/>
    <col min="4" max="4" width="16.42578125" customWidth="1"/>
    <col min="5" max="5" width="17.7109375" customWidth="1"/>
    <col min="6" max="6" width="13.7109375" customWidth="1"/>
    <col min="7" max="7" width="19.7109375" customWidth="1"/>
    <col min="8" max="8" width="18.85546875" customWidth="1"/>
    <col min="9" max="9" width="15.28515625" customWidth="1"/>
    <col min="10" max="10" width="17.7109375" customWidth="1"/>
    <col min="11" max="11" width="20.5703125" customWidth="1"/>
    <col min="12" max="12" width="20.28515625" customWidth="1"/>
    <col min="13" max="13" width="19.140625" customWidth="1"/>
    <col min="14" max="14" width="14.5703125" customWidth="1"/>
    <col min="15" max="15" width="18" customWidth="1"/>
    <col min="16" max="16" width="18.5703125" customWidth="1"/>
    <col min="17" max="183" width="11.42578125" style="394"/>
  </cols>
  <sheetData>
    <row r="1" spans="1:16">
      <c r="A1" s="513" t="s">
        <v>3</v>
      </c>
      <c r="B1" s="514"/>
      <c r="C1" s="515" t="s">
        <v>413</v>
      </c>
      <c r="D1" s="516"/>
      <c r="E1" s="515" t="s">
        <v>10</v>
      </c>
      <c r="F1" s="516"/>
      <c r="G1" s="515" t="s">
        <v>36</v>
      </c>
      <c r="H1" s="516"/>
      <c r="I1" s="515" t="s">
        <v>14</v>
      </c>
      <c r="J1" s="516"/>
      <c r="K1" s="515" t="s">
        <v>12</v>
      </c>
      <c r="L1" s="516"/>
      <c r="M1" s="515" t="s">
        <v>414</v>
      </c>
      <c r="N1" s="516"/>
      <c r="O1" s="515" t="s">
        <v>415</v>
      </c>
      <c r="P1" s="516"/>
    </row>
    <row r="2" spans="1:16">
      <c r="A2" s="517" t="s">
        <v>416</v>
      </c>
      <c r="B2" s="518"/>
      <c r="C2" s="412">
        <v>43281</v>
      </c>
      <c r="D2" s="413">
        <v>43100</v>
      </c>
      <c r="E2" s="412">
        <v>43281</v>
      </c>
      <c r="F2" s="413">
        <v>43100</v>
      </c>
      <c r="G2" s="412">
        <v>43281</v>
      </c>
      <c r="H2" s="413">
        <v>43100</v>
      </c>
      <c r="I2" s="412">
        <v>43281</v>
      </c>
      <c r="J2" s="413">
        <v>43100</v>
      </c>
      <c r="K2" s="412">
        <v>43281</v>
      </c>
      <c r="L2" s="413">
        <v>43100</v>
      </c>
      <c r="M2" s="412">
        <v>43281</v>
      </c>
      <c r="N2" s="413">
        <v>43100</v>
      </c>
      <c r="O2" s="412">
        <v>43281</v>
      </c>
      <c r="P2" s="413">
        <v>43100</v>
      </c>
    </row>
    <row r="3" spans="1:16">
      <c r="A3" s="519"/>
      <c r="B3" s="520"/>
      <c r="C3" s="414" t="s">
        <v>406</v>
      </c>
      <c r="D3" s="415" t="s">
        <v>406</v>
      </c>
      <c r="E3" s="414" t="s">
        <v>406</v>
      </c>
      <c r="F3" s="415" t="s">
        <v>406</v>
      </c>
      <c r="G3" s="414" t="s">
        <v>406</v>
      </c>
      <c r="H3" s="415" t="s">
        <v>406</v>
      </c>
      <c r="I3" s="414" t="s">
        <v>406</v>
      </c>
      <c r="J3" s="415" t="s">
        <v>406</v>
      </c>
      <c r="K3" s="414" t="s">
        <v>406</v>
      </c>
      <c r="L3" s="415" t="s">
        <v>406</v>
      </c>
      <c r="M3" s="414" t="s">
        <v>406</v>
      </c>
      <c r="N3" s="415" t="s">
        <v>406</v>
      </c>
      <c r="O3" s="414" t="s">
        <v>406</v>
      </c>
      <c r="P3" s="415" t="s">
        <v>406</v>
      </c>
    </row>
    <row r="4" spans="1:16">
      <c r="A4" s="407" t="s">
        <v>417</v>
      </c>
      <c r="B4" s="396"/>
      <c r="C4" s="416">
        <v>429389</v>
      </c>
      <c r="D4" s="419">
        <v>265002</v>
      </c>
      <c r="E4" s="416">
        <v>630600</v>
      </c>
      <c r="F4" s="419">
        <v>711201</v>
      </c>
      <c r="G4" s="416">
        <v>4871684</v>
      </c>
      <c r="H4" s="419">
        <v>2519659</v>
      </c>
      <c r="I4" s="416">
        <v>619230</v>
      </c>
      <c r="J4" s="419">
        <v>725442</v>
      </c>
      <c r="K4" s="416">
        <v>544596</v>
      </c>
      <c r="L4" s="419">
        <v>458183</v>
      </c>
      <c r="M4" s="416">
        <v>-240279</v>
      </c>
      <c r="N4" s="419">
        <v>-134066</v>
      </c>
      <c r="O4" s="416">
        <v>6855220</v>
      </c>
      <c r="P4" s="423">
        <v>4545421</v>
      </c>
    </row>
    <row r="5" spans="1:16">
      <c r="A5" s="406"/>
      <c r="B5" s="396" t="s">
        <v>418</v>
      </c>
      <c r="C5" s="416">
        <v>238471</v>
      </c>
      <c r="D5" s="432">
        <v>184157</v>
      </c>
      <c r="E5" s="416">
        <v>180816</v>
      </c>
      <c r="F5" s="432">
        <v>242072</v>
      </c>
      <c r="G5" s="416">
        <v>1432677</v>
      </c>
      <c r="H5" s="432">
        <v>470361</v>
      </c>
      <c r="I5" s="416">
        <v>224170</v>
      </c>
      <c r="J5" s="432">
        <v>354110</v>
      </c>
      <c r="K5" s="416">
        <v>300057</v>
      </c>
      <c r="L5" s="432">
        <v>222063</v>
      </c>
      <c r="M5" s="416">
        <v>0</v>
      </c>
      <c r="N5" s="432">
        <v>0</v>
      </c>
      <c r="O5" s="420">
        <v>2376191</v>
      </c>
      <c r="P5" s="423">
        <v>1472763</v>
      </c>
    </row>
    <row r="6" spans="1:16">
      <c r="A6" s="406"/>
      <c r="B6" s="396" t="s">
        <v>419</v>
      </c>
      <c r="C6" s="416">
        <v>8357</v>
      </c>
      <c r="D6" s="432">
        <v>127</v>
      </c>
      <c r="E6" s="416">
        <v>0</v>
      </c>
      <c r="F6" s="432">
        <v>412</v>
      </c>
      <c r="G6" s="416">
        <v>118607</v>
      </c>
      <c r="H6" s="432">
        <v>64924</v>
      </c>
      <c r="I6" s="416">
        <v>27971</v>
      </c>
      <c r="J6" s="432">
        <v>44889</v>
      </c>
      <c r="K6" s="416">
        <v>0</v>
      </c>
      <c r="L6" s="432">
        <v>0</v>
      </c>
      <c r="M6" s="416">
        <v>0</v>
      </c>
      <c r="N6" s="432">
        <v>0</v>
      </c>
      <c r="O6" s="420">
        <v>154935</v>
      </c>
      <c r="P6" s="423">
        <v>110352</v>
      </c>
    </row>
    <row r="7" spans="1:16">
      <c r="A7" s="406"/>
      <c r="B7" s="396" t="s">
        <v>420</v>
      </c>
      <c r="C7" s="416">
        <v>1368</v>
      </c>
      <c r="D7" s="432">
        <v>577</v>
      </c>
      <c r="E7" s="416">
        <v>9272</v>
      </c>
      <c r="F7" s="432">
        <v>17260</v>
      </c>
      <c r="G7" s="416">
        <v>218427</v>
      </c>
      <c r="H7" s="432">
        <v>154367</v>
      </c>
      <c r="I7" s="416">
        <v>12402</v>
      </c>
      <c r="J7" s="432">
        <v>7750</v>
      </c>
      <c r="K7" s="416">
        <v>39375</v>
      </c>
      <c r="L7" s="432">
        <v>15562</v>
      </c>
      <c r="M7" s="416">
        <v>0</v>
      </c>
      <c r="N7" s="432">
        <v>0</v>
      </c>
      <c r="O7" s="420">
        <v>280844</v>
      </c>
      <c r="P7" s="423">
        <v>195516</v>
      </c>
    </row>
    <row r="8" spans="1:16">
      <c r="A8" s="406"/>
      <c r="B8" s="396" t="s">
        <v>421</v>
      </c>
      <c r="C8" s="416">
        <v>3881</v>
      </c>
      <c r="D8" s="432">
        <v>3592</v>
      </c>
      <c r="E8" s="416">
        <v>400161</v>
      </c>
      <c r="F8" s="432">
        <v>401460</v>
      </c>
      <c r="G8" s="416">
        <v>2788957</v>
      </c>
      <c r="H8" s="432">
        <v>1616673</v>
      </c>
      <c r="I8" s="416">
        <v>294563</v>
      </c>
      <c r="J8" s="432">
        <v>268651</v>
      </c>
      <c r="K8" s="416">
        <v>154808</v>
      </c>
      <c r="L8" s="432">
        <v>175124</v>
      </c>
      <c r="M8" s="416">
        <v>873</v>
      </c>
      <c r="N8" s="432">
        <v>405</v>
      </c>
      <c r="O8" s="420">
        <v>3643243</v>
      </c>
      <c r="P8" s="423">
        <v>2465905</v>
      </c>
    </row>
    <row r="9" spans="1:16">
      <c r="A9" s="406"/>
      <c r="B9" s="396" t="s">
        <v>422</v>
      </c>
      <c r="C9" s="416">
        <v>177301</v>
      </c>
      <c r="D9" s="432">
        <v>68433</v>
      </c>
      <c r="E9" s="416">
        <v>21525</v>
      </c>
      <c r="F9" s="432">
        <v>28732</v>
      </c>
      <c r="G9" s="416">
        <v>47664</v>
      </c>
      <c r="H9" s="432">
        <v>43040</v>
      </c>
      <c r="I9" s="416">
        <v>1317</v>
      </c>
      <c r="J9" s="432">
        <v>1612</v>
      </c>
      <c r="K9" s="416">
        <v>937</v>
      </c>
      <c r="L9" s="432">
        <v>57</v>
      </c>
      <c r="M9" s="416">
        <v>-241152</v>
      </c>
      <c r="N9" s="432">
        <v>-134471</v>
      </c>
      <c r="O9" s="420">
        <v>7592</v>
      </c>
      <c r="P9" s="423">
        <v>7403</v>
      </c>
    </row>
    <row r="10" spans="1:16">
      <c r="A10" s="406"/>
      <c r="B10" s="396" t="s">
        <v>423</v>
      </c>
      <c r="C10" s="416">
        <v>0</v>
      </c>
      <c r="D10" s="432">
        <v>0</v>
      </c>
      <c r="E10" s="416">
        <v>18555</v>
      </c>
      <c r="F10" s="432">
        <v>20813</v>
      </c>
      <c r="G10" s="416">
        <v>221330</v>
      </c>
      <c r="H10" s="432">
        <v>134991</v>
      </c>
      <c r="I10" s="416">
        <v>58804</v>
      </c>
      <c r="J10" s="432">
        <v>48424</v>
      </c>
      <c r="K10" s="416">
        <v>45378</v>
      </c>
      <c r="L10" s="432">
        <v>41861</v>
      </c>
      <c r="M10" s="416">
        <v>0</v>
      </c>
      <c r="N10" s="432">
        <v>0</v>
      </c>
      <c r="O10" s="420">
        <v>344067</v>
      </c>
      <c r="P10" s="423">
        <v>246089</v>
      </c>
    </row>
    <row r="11" spans="1:16">
      <c r="A11" s="406"/>
      <c r="B11" s="396"/>
      <c r="C11" s="416">
        <v>0</v>
      </c>
      <c r="D11" s="432">
        <v>0</v>
      </c>
      <c r="E11" s="416">
        <v>0</v>
      </c>
      <c r="F11" s="432">
        <v>0</v>
      </c>
      <c r="G11" s="416">
        <v>0</v>
      </c>
      <c r="H11" s="432">
        <v>0</v>
      </c>
      <c r="I11" s="416">
        <v>0</v>
      </c>
      <c r="J11" s="432">
        <v>0</v>
      </c>
      <c r="K11" s="416">
        <v>0</v>
      </c>
      <c r="L11" s="432">
        <v>0</v>
      </c>
      <c r="M11" s="416">
        <v>0</v>
      </c>
      <c r="N11" s="432">
        <v>0</v>
      </c>
      <c r="O11" s="420"/>
      <c r="P11" s="423"/>
    </row>
    <row r="12" spans="1:16">
      <c r="A12" s="406"/>
      <c r="B12" s="396" t="s">
        <v>424</v>
      </c>
      <c r="C12" s="416">
        <v>11</v>
      </c>
      <c r="D12" s="432">
        <v>8116</v>
      </c>
      <c r="E12" s="416">
        <v>271</v>
      </c>
      <c r="F12" s="432">
        <v>452</v>
      </c>
      <c r="G12" s="416">
        <v>44022</v>
      </c>
      <c r="H12" s="432">
        <v>35303</v>
      </c>
      <c r="I12" s="416">
        <v>3</v>
      </c>
      <c r="J12" s="432">
        <v>6</v>
      </c>
      <c r="K12" s="416">
        <v>4041</v>
      </c>
      <c r="L12" s="432">
        <v>3516</v>
      </c>
      <c r="M12" s="416">
        <v>0</v>
      </c>
      <c r="N12" s="432">
        <v>0</v>
      </c>
      <c r="O12" s="420">
        <v>48348</v>
      </c>
      <c r="P12" s="423">
        <v>47393</v>
      </c>
    </row>
    <row r="13" spans="1:16">
      <c r="A13" s="397"/>
      <c r="B13" s="397"/>
      <c r="C13" s="401"/>
      <c r="D13" s="453"/>
      <c r="E13" s="401"/>
      <c r="F13" s="453"/>
      <c r="G13" s="401"/>
      <c r="H13" s="453"/>
      <c r="I13" s="401"/>
      <c r="J13" s="453"/>
      <c r="K13" s="401"/>
      <c r="L13" s="453"/>
      <c r="M13" s="401"/>
      <c r="N13" s="453"/>
      <c r="O13" s="401"/>
      <c r="P13" s="430"/>
    </row>
    <row r="14" spans="1:16" ht="24">
      <c r="A14" s="406"/>
      <c r="B14" s="398" t="s">
        <v>425</v>
      </c>
      <c r="C14" s="416">
        <v>0</v>
      </c>
      <c r="D14" s="432">
        <v>0</v>
      </c>
      <c r="E14" s="416">
        <v>0</v>
      </c>
      <c r="F14" s="432">
        <v>0</v>
      </c>
      <c r="G14" s="416">
        <v>0</v>
      </c>
      <c r="H14" s="432">
        <v>0</v>
      </c>
      <c r="I14" s="416">
        <v>0</v>
      </c>
      <c r="J14" s="432">
        <v>0</v>
      </c>
      <c r="K14" s="416">
        <v>0</v>
      </c>
      <c r="L14" s="432">
        <v>0</v>
      </c>
      <c r="M14" s="416">
        <v>0</v>
      </c>
      <c r="N14" s="432">
        <v>0</v>
      </c>
      <c r="O14" s="420">
        <v>0</v>
      </c>
      <c r="P14" s="423">
        <v>0</v>
      </c>
    </row>
    <row r="15" spans="1:16">
      <c r="A15" s="397"/>
      <c r="B15" s="397"/>
      <c r="C15" s="401"/>
      <c r="D15" s="453"/>
      <c r="E15" s="401"/>
      <c r="F15" s="453"/>
      <c r="G15" s="401"/>
      <c r="H15" s="453"/>
      <c r="I15" s="401"/>
      <c r="J15" s="453"/>
      <c r="K15" s="401"/>
      <c r="L15" s="453"/>
      <c r="M15" s="401"/>
      <c r="N15" s="453"/>
      <c r="O15" s="401"/>
      <c r="P15" s="430"/>
    </row>
    <row r="16" spans="1:16">
      <c r="A16" s="407" t="s">
        <v>426</v>
      </c>
      <c r="B16" s="396"/>
      <c r="C16" s="416">
        <v>7492175</v>
      </c>
      <c r="D16" s="419">
        <v>7410770</v>
      </c>
      <c r="E16" s="416">
        <v>1271147</v>
      </c>
      <c r="F16" s="419">
        <v>1516003</v>
      </c>
      <c r="G16" s="416">
        <v>10810994</v>
      </c>
      <c r="H16" s="419">
        <v>6861342</v>
      </c>
      <c r="I16" s="416">
        <v>4475382</v>
      </c>
      <c r="J16" s="419">
        <v>4372366</v>
      </c>
      <c r="K16" s="416">
        <v>3852868</v>
      </c>
      <c r="L16" s="419">
        <v>3908055</v>
      </c>
      <c r="M16" s="416">
        <v>-8537838</v>
      </c>
      <c r="N16" s="419">
        <v>-8444967</v>
      </c>
      <c r="O16" s="420">
        <v>19364728</v>
      </c>
      <c r="P16" s="423">
        <v>15623569</v>
      </c>
    </row>
    <row r="17" spans="1:16">
      <c r="A17" s="406"/>
      <c r="B17" s="396" t="s">
        <v>427</v>
      </c>
      <c r="C17" s="416">
        <v>0</v>
      </c>
      <c r="D17" s="432">
        <v>0</v>
      </c>
      <c r="E17" s="416">
        <v>19</v>
      </c>
      <c r="F17" s="432">
        <v>27</v>
      </c>
      <c r="G17" s="416">
        <v>2595182</v>
      </c>
      <c r="H17" s="432">
        <v>1751137</v>
      </c>
      <c r="I17" s="416">
        <v>773</v>
      </c>
      <c r="J17" s="432">
        <v>1103</v>
      </c>
      <c r="K17" s="416">
        <v>0</v>
      </c>
      <c r="L17" s="432">
        <v>0</v>
      </c>
      <c r="M17" s="416">
        <v>0</v>
      </c>
      <c r="N17" s="432">
        <v>0</v>
      </c>
      <c r="O17" s="420">
        <v>2595974</v>
      </c>
      <c r="P17" s="423">
        <v>1752267</v>
      </c>
    </row>
    <row r="18" spans="1:16">
      <c r="A18" s="406"/>
      <c r="B18" s="396" t="s">
        <v>428</v>
      </c>
      <c r="C18" s="416">
        <v>3847</v>
      </c>
      <c r="D18" s="432">
        <v>2403</v>
      </c>
      <c r="E18" s="416">
        <v>3032</v>
      </c>
      <c r="F18" s="432">
        <v>4429</v>
      </c>
      <c r="G18" s="416">
        <v>638652</v>
      </c>
      <c r="H18" s="432">
        <v>448886</v>
      </c>
      <c r="I18" s="416">
        <v>7463</v>
      </c>
      <c r="J18" s="432">
        <v>7158</v>
      </c>
      <c r="K18" s="416">
        <v>0</v>
      </c>
      <c r="L18" s="432">
        <v>0</v>
      </c>
      <c r="M18" s="416">
        <v>-693</v>
      </c>
      <c r="N18" s="432">
        <v>1625</v>
      </c>
      <c r="O18" s="420">
        <v>652301</v>
      </c>
      <c r="P18" s="423">
        <v>464501</v>
      </c>
    </row>
    <row r="19" spans="1:16">
      <c r="A19" s="406"/>
      <c r="B19" s="396" t="s">
        <v>429</v>
      </c>
      <c r="C19" s="416">
        <v>85</v>
      </c>
      <c r="D19" s="432">
        <v>124</v>
      </c>
      <c r="E19" s="416">
        <v>414788</v>
      </c>
      <c r="F19" s="432">
        <v>401725</v>
      </c>
      <c r="G19" s="416">
        <v>447497</v>
      </c>
      <c r="H19" s="432">
        <v>273768</v>
      </c>
      <c r="I19" s="416">
        <v>41495</v>
      </c>
      <c r="J19" s="432">
        <v>37100</v>
      </c>
      <c r="K19" s="416">
        <v>0</v>
      </c>
      <c r="L19" s="432">
        <v>0</v>
      </c>
      <c r="M19" s="416">
        <v>0</v>
      </c>
      <c r="N19" s="432">
        <v>0</v>
      </c>
      <c r="O19" s="420">
        <v>903865</v>
      </c>
      <c r="P19" s="423">
        <v>712717</v>
      </c>
    </row>
    <row r="20" spans="1:16">
      <c r="A20" s="406"/>
      <c r="B20" s="396" t="s">
        <v>430</v>
      </c>
      <c r="C20" s="416">
        <v>375000</v>
      </c>
      <c r="D20" s="432">
        <v>375000</v>
      </c>
      <c r="E20" s="416">
        <v>159</v>
      </c>
      <c r="F20" s="432">
        <v>255</v>
      </c>
      <c r="G20" s="416">
        <v>57419</v>
      </c>
      <c r="H20" s="432">
        <v>57512</v>
      </c>
      <c r="I20" s="416">
        <v>0</v>
      </c>
      <c r="J20" s="432">
        <v>0</v>
      </c>
      <c r="K20" s="416">
        <v>0</v>
      </c>
      <c r="L20" s="432">
        <v>0</v>
      </c>
      <c r="M20" s="416">
        <v>-430492</v>
      </c>
      <c r="N20" s="432">
        <v>-429922</v>
      </c>
      <c r="O20" s="420">
        <v>2086</v>
      </c>
      <c r="P20" s="423">
        <v>2845</v>
      </c>
    </row>
    <row r="21" spans="1:16">
      <c r="A21" s="406"/>
      <c r="B21" s="396" t="s">
        <v>431</v>
      </c>
      <c r="C21" s="416">
        <v>7113243</v>
      </c>
      <c r="D21" s="432">
        <v>7033243</v>
      </c>
      <c r="E21" s="416">
        <v>33037</v>
      </c>
      <c r="F21" s="432">
        <v>35641</v>
      </c>
      <c r="G21" s="416">
        <v>0</v>
      </c>
      <c r="H21" s="432">
        <v>0</v>
      </c>
      <c r="I21" s="416">
        <v>11</v>
      </c>
      <c r="J21" s="432">
        <v>10</v>
      </c>
      <c r="K21" s="416">
        <v>1486027</v>
      </c>
      <c r="L21" s="432">
        <v>1527055</v>
      </c>
      <c r="M21" s="416">
        <v>-8630610</v>
      </c>
      <c r="N21" s="432">
        <v>-8593202</v>
      </c>
      <c r="O21" s="420">
        <v>1708</v>
      </c>
      <c r="P21" s="423">
        <v>2747</v>
      </c>
    </row>
    <row r="22" spans="1:16">
      <c r="A22" s="406"/>
      <c r="B22" s="396" t="s">
        <v>432</v>
      </c>
      <c r="C22" s="416">
        <v>0</v>
      </c>
      <c r="D22" s="432">
        <v>0</v>
      </c>
      <c r="E22" s="416">
        <v>13167</v>
      </c>
      <c r="F22" s="432">
        <v>17628</v>
      </c>
      <c r="G22" s="416">
        <v>4341633</v>
      </c>
      <c r="H22" s="432">
        <v>3546462</v>
      </c>
      <c r="I22" s="416">
        <v>88183</v>
      </c>
      <c r="J22" s="432">
        <v>77886</v>
      </c>
      <c r="K22" s="416">
        <v>42076</v>
      </c>
      <c r="L22" s="432">
        <v>40503</v>
      </c>
      <c r="M22" s="416">
        <v>0</v>
      </c>
      <c r="N22" s="432">
        <v>0</v>
      </c>
      <c r="O22" s="420">
        <v>4485059</v>
      </c>
      <c r="P22" s="423">
        <v>3682479</v>
      </c>
    </row>
    <row r="23" spans="1:16">
      <c r="A23" s="406"/>
      <c r="B23" s="396" t="s">
        <v>433</v>
      </c>
      <c r="C23" s="416">
        <v>0</v>
      </c>
      <c r="D23" s="432">
        <v>0</v>
      </c>
      <c r="E23" s="416">
        <v>696</v>
      </c>
      <c r="F23" s="432">
        <v>1022</v>
      </c>
      <c r="G23" s="416">
        <v>1624149</v>
      </c>
      <c r="H23" s="432">
        <v>129200</v>
      </c>
      <c r="I23" s="416">
        <v>6500</v>
      </c>
      <c r="J23" s="432">
        <v>6421</v>
      </c>
      <c r="K23" s="416">
        <v>0</v>
      </c>
      <c r="L23" s="432">
        <v>0</v>
      </c>
      <c r="M23" s="416">
        <v>523957</v>
      </c>
      <c r="N23" s="432">
        <v>576532</v>
      </c>
      <c r="O23" s="420">
        <v>2155302</v>
      </c>
      <c r="P23" s="423">
        <v>713175</v>
      </c>
    </row>
    <row r="24" spans="1:16">
      <c r="A24" s="406"/>
      <c r="B24" s="396" t="s">
        <v>434</v>
      </c>
      <c r="C24" s="416">
        <v>0</v>
      </c>
      <c r="D24" s="432">
        <v>0</v>
      </c>
      <c r="E24" s="416">
        <v>757611</v>
      </c>
      <c r="F24" s="432">
        <v>1004634</v>
      </c>
      <c r="G24" s="416">
        <v>438141</v>
      </c>
      <c r="H24" s="432">
        <v>504650</v>
      </c>
      <c r="I24" s="416">
        <v>4330954</v>
      </c>
      <c r="J24" s="432">
        <v>4242686</v>
      </c>
      <c r="K24" s="416">
        <v>2324203</v>
      </c>
      <c r="L24" s="432">
        <v>2340497</v>
      </c>
      <c r="M24" s="416">
        <v>0</v>
      </c>
      <c r="N24" s="432">
        <v>0</v>
      </c>
      <c r="O24" s="420">
        <v>7850909</v>
      </c>
      <c r="P24" s="423">
        <v>8092467</v>
      </c>
    </row>
    <row r="25" spans="1:16">
      <c r="A25" s="406"/>
      <c r="B25" s="396"/>
      <c r="C25" s="416">
        <v>0</v>
      </c>
      <c r="D25" s="432">
        <v>0</v>
      </c>
      <c r="E25" s="416">
        <v>0</v>
      </c>
      <c r="F25" s="432">
        <v>0</v>
      </c>
      <c r="G25" s="416">
        <v>0</v>
      </c>
      <c r="H25" s="432">
        <v>0</v>
      </c>
      <c r="I25" s="416">
        <v>0</v>
      </c>
      <c r="J25" s="432">
        <v>0</v>
      </c>
      <c r="K25" s="416">
        <v>0</v>
      </c>
      <c r="L25" s="432">
        <v>0</v>
      </c>
      <c r="M25" s="416">
        <v>0</v>
      </c>
      <c r="N25" s="432">
        <v>0</v>
      </c>
      <c r="O25" s="420"/>
      <c r="P25" s="423"/>
    </row>
    <row r="26" spans="1:16">
      <c r="A26" s="406"/>
      <c r="B26" s="396" t="s">
        <v>435</v>
      </c>
      <c r="C26" s="416">
        <v>0</v>
      </c>
      <c r="D26" s="432">
        <v>0</v>
      </c>
      <c r="E26" s="416">
        <v>0</v>
      </c>
      <c r="F26" s="432">
        <v>0</v>
      </c>
      <c r="G26" s="416">
        <v>11443</v>
      </c>
      <c r="H26" s="432">
        <v>0</v>
      </c>
      <c r="I26" s="416">
        <v>0</v>
      </c>
      <c r="J26" s="432">
        <v>0</v>
      </c>
      <c r="K26" s="416">
        <v>0</v>
      </c>
      <c r="L26" s="432">
        <v>0</v>
      </c>
      <c r="M26" s="416">
        <v>0</v>
      </c>
      <c r="N26" s="432">
        <v>0</v>
      </c>
      <c r="O26" s="420">
        <v>11443</v>
      </c>
      <c r="P26" s="423">
        <v>0</v>
      </c>
    </row>
    <row r="27" spans="1:16">
      <c r="A27" s="406"/>
      <c r="B27" s="396" t="s">
        <v>436</v>
      </c>
      <c r="C27" s="416">
        <v>0</v>
      </c>
      <c r="D27" s="432">
        <v>0</v>
      </c>
      <c r="E27" s="416">
        <v>48638</v>
      </c>
      <c r="F27" s="432">
        <v>50642</v>
      </c>
      <c r="G27" s="416">
        <v>656878</v>
      </c>
      <c r="H27" s="432">
        <v>149727</v>
      </c>
      <c r="I27" s="416">
        <v>3</v>
      </c>
      <c r="J27" s="432">
        <v>2</v>
      </c>
      <c r="K27" s="416">
        <v>562</v>
      </c>
      <c r="L27" s="432">
        <v>0</v>
      </c>
      <c r="M27" s="416">
        <v>0</v>
      </c>
      <c r="N27" s="432">
        <v>0</v>
      </c>
      <c r="O27" s="420">
        <v>706081</v>
      </c>
      <c r="P27" s="423">
        <v>200371</v>
      </c>
    </row>
    <row r="28" spans="1:16">
      <c r="A28" s="397"/>
      <c r="B28" s="397"/>
      <c r="C28" s="401"/>
      <c r="D28" s="453"/>
      <c r="E28" s="401"/>
      <c r="F28" s="453"/>
      <c r="G28" s="401"/>
      <c r="H28" s="453"/>
      <c r="I28" s="401"/>
      <c r="J28" s="453"/>
      <c r="K28" s="401"/>
      <c r="L28" s="453"/>
      <c r="M28" s="401"/>
      <c r="N28" s="453"/>
      <c r="O28" s="401"/>
      <c r="P28" s="430"/>
    </row>
    <row r="29" spans="1:16">
      <c r="A29" s="405" t="s">
        <v>437</v>
      </c>
      <c r="B29" s="395"/>
      <c r="C29" s="420">
        <v>7921564</v>
      </c>
      <c r="D29" s="423">
        <v>7675772</v>
      </c>
      <c r="E29" s="420">
        <v>1901747</v>
      </c>
      <c r="F29" s="423">
        <v>2227204</v>
      </c>
      <c r="G29" s="420">
        <v>15682678</v>
      </c>
      <c r="H29" s="423">
        <v>9381001</v>
      </c>
      <c r="I29" s="420">
        <v>5094612</v>
      </c>
      <c r="J29" s="423">
        <v>5097808</v>
      </c>
      <c r="K29" s="420">
        <v>4397464</v>
      </c>
      <c r="L29" s="423">
        <v>4366238</v>
      </c>
      <c r="M29" s="420">
        <v>-8778117</v>
      </c>
      <c r="N29" s="423">
        <v>-8579033</v>
      </c>
      <c r="O29" s="420">
        <v>26219948</v>
      </c>
      <c r="P29" s="423">
        <v>20168990</v>
      </c>
    </row>
    <row r="30" spans="1:16">
      <c r="A30" s="397"/>
      <c r="B30" s="397"/>
      <c r="C30" s="397"/>
      <c r="D30" s="452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</row>
    <row r="31" spans="1:16">
      <c r="A31" s="397"/>
      <c r="B31" s="397"/>
      <c r="C31" s="397"/>
      <c r="D31" s="452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397"/>
      <c r="P31" s="397"/>
    </row>
    <row r="32" spans="1:16">
      <c r="A32" s="397"/>
      <c r="B32" s="397"/>
      <c r="C32" s="397"/>
      <c r="D32" s="452"/>
      <c r="E32" s="397"/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</row>
    <row r="33" spans="1:16">
      <c r="A33" s="397"/>
      <c r="B33" s="397"/>
      <c r="C33" s="397"/>
      <c r="D33" s="452"/>
      <c r="E33" s="397"/>
      <c r="F33" s="397"/>
      <c r="G33" s="397"/>
      <c r="H33" s="397"/>
      <c r="I33" s="397"/>
      <c r="J33" s="397"/>
      <c r="K33" s="397"/>
      <c r="L33" s="397"/>
      <c r="M33" s="397"/>
      <c r="N33" s="397"/>
      <c r="O33" s="397"/>
      <c r="P33" s="397"/>
    </row>
    <row r="34" spans="1:16">
      <c r="A34" s="513" t="s">
        <v>3</v>
      </c>
      <c r="B34" s="514"/>
      <c r="C34" s="515" t="s">
        <v>413</v>
      </c>
      <c r="D34" s="516"/>
      <c r="E34" s="515" t="s">
        <v>10</v>
      </c>
      <c r="F34" s="516"/>
      <c r="G34" s="515" t="s">
        <v>36</v>
      </c>
      <c r="H34" s="516"/>
      <c r="I34" s="515" t="s">
        <v>14</v>
      </c>
      <c r="J34" s="516"/>
      <c r="K34" s="515" t="s">
        <v>12</v>
      </c>
      <c r="L34" s="516"/>
      <c r="M34" s="515" t="s">
        <v>414</v>
      </c>
      <c r="N34" s="516"/>
      <c r="O34" s="515" t="s">
        <v>415</v>
      </c>
      <c r="P34" s="516"/>
    </row>
    <row r="35" spans="1:16">
      <c r="A35" s="521" t="s">
        <v>438</v>
      </c>
      <c r="B35" s="522"/>
      <c r="C35" s="412">
        <v>43281</v>
      </c>
      <c r="D35" s="413">
        <v>43100</v>
      </c>
      <c r="E35" s="412">
        <v>43281</v>
      </c>
      <c r="F35" s="413">
        <v>43100</v>
      </c>
      <c r="G35" s="412">
        <v>43281</v>
      </c>
      <c r="H35" s="413">
        <v>43100</v>
      </c>
      <c r="I35" s="412">
        <v>43281</v>
      </c>
      <c r="J35" s="413">
        <v>43100</v>
      </c>
      <c r="K35" s="412">
        <v>43281</v>
      </c>
      <c r="L35" s="413">
        <v>43100</v>
      </c>
      <c r="M35" s="412">
        <v>43281</v>
      </c>
      <c r="N35" s="413">
        <v>43100</v>
      </c>
      <c r="O35" s="412">
        <v>43281</v>
      </c>
      <c r="P35" s="413">
        <v>43100</v>
      </c>
    </row>
    <row r="36" spans="1:16">
      <c r="A36" s="523"/>
      <c r="B36" s="524"/>
      <c r="C36" s="414" t="s">
        <v>406</v>
      </c>
      <c r="D36" s="415" t="s">
        <v>406</v>
      </c>
      <c r="E36" s="414" t="s">
        <v>406</v>
      </c>
      <c r="F36" s="415" t="s">
        <v>406</v>
      </c>
      <c r="G36" s="414" t="s">
        <v>406</v>
      </c>
      <c r="H36" s="415" t="s">
        <v>406</v>
      </c>
      <c r="I36" s="414" t="s">
        <v>406</v>
      </c>
      <c r="J36" s="415" t="s">
        <v>406</v>
      </c>
      <c r="K36" s="414" t="s">
        <v>406</v>
      </c>
      <c r="L36" s="415" t="s">
        <v>406</v>
      </c>
      <c r="M36" s="414" t="s">
        <v>406</v>
      </c>
      <c r="N36" s="415" t="s">
        <v>406</v>
      </c>
      <c r="O36" s="414" t="s">
        <v>406</v>
      </c>
      <c r="P36" s="415" t="s">
        <v>406</v>
      </c>
    </row>
    <row r="37" spans="1:16">
      <c r="A37" s="407" t="s">
        <v>439</v>
      </c>
      <c r="B37" s="396"/>
      <c r="C37" s="416">
        <v>403489</v>
      </c>
      <c r="D37" s="454">
        <v>85879</v>
      </c>
      <c r="E37" s="416">
        <v>1005578</v>
      </c>
      <c r="F37" s="454">
        <v>1211390</v>
      </c>
      <c r="G37" s="416">
        <v>5490473</v>
      </c>
      <c r="H37" s="454">
        <v>2157536</v>
      </c>
      <c r="I37" s="416">
        <v>1154887</v>
      </c>
      <c r="J37" s="454">
        <v>942967</v>
      </c>
      <c r="K37" s="455">
        <v>429383</v>
      </c>
      <c r="L37" s="454">
        <v>487036</v>
      </c>
      <c r="M37" s="455">
        <v>-219411</v>
      </c>
      <c r="N37" s="454">
        <v>49527</v>
      </c>
      <c r="O37" s="420">
        <v>8264399</v>
      </c>
      <c r="P37" s="423">
        <v>4934335</v>
      </c>
    </row>
    <row r="38" spans="1:16">
      <c r="A38" s="406"/>
      <c r="B38" s="396" t="s">
        <v>440</v>
      </c>
      <c r="C38" s="416">
        <v>381498</v>
      </c>
      <c r="D38" s="456">
        <v>11791</v>
      </c>
      <c r="E38" s="416">
        <v>10714</v>
      </c>
      <c r="F38" s="456">
        <v>2938</v>
      </c>
      <c r="G38" s="416">
        <v>2017331</v>
      </c>
      <c r="H38" s="456">
        <v>305468</v>
      </c>
      <c r="I38" s="416">
        <v>449638</v>
      </c>
      <c r="J38" s="456">
        <v>267116</v>
      </c>
      <c r="K38" s="455">
        <v>107778</v>
      </c>
      <c r="L38" s="456">
        <v>102455</v>
      </c>
      <c r="M38" s="455">
        <v>0</v>
      </c>
      <c r="N38" s="456">
        <v>0</v>
      </c>
      <c r="O38" s="420">
        <v>2966959</v>
      </c>
      <c r="P38" s="423">
        <v>689768</v>
      </c>
    </row>
    <row r="39" spans="1:16">
      <c r="A39" s="406"/>
      <c r="B39" s="396" t="s">
        <v>441</v>
      </c>
      <c r="C39" s="416">
        <v>5406</v>
      </c>
      <c r="D39" s="456">
        <v>35418</v>
      </c>
      <c r="E39" s="416">
        <v>747160</v>
      </c>
      <c r="F39" s="456">
        <v>956435</v>
      </c>
      <c r="G39" s="416">
        <v>3196700</v>
      </c>
      <c r="H39" s="456">
        <v>1715279</v>
      </c>
      <c r="I39" s="416">
        <v>515381</v>
      </c>
      <c r="J39" s="456">
        <v>506528</v>
      </c>
      <c r="K39" s="455">
        <v>206750</v>
      </c>
      <c r="L39" s="456">
        <v>265913</v>
      </c>
      <c r="M39" s="455">
        <v>2185</v>
      </c>
      <c r="N39" s="456">
        <v>74346</v>
      </c>
      <c r="O39" s="420">
        <v>4673582</v>
      </c>
      <c r="P39" s="423">
        <v>3553919</v>
      </c>
    </row>
    <row r="40" spans="1:16">
      <c r="A40" s="406"/>
      <c r="B40" s="396" t="s">
        <v>442</v>
      </c>
      <c r="C40" s="416">
        <v>9007</v>
      </c>
      <c r="D40" s="456">
        <v>37377</v>
      </c>
      <c r="E40" s="416">
        <v>56082</v>
      </c>
      <c r="F40" s="456">
        <v>50329</v>
      </c>
      <c r="G40" s="416">
        <v>136538</v>
      </c>
      <c r="H40" s="456">
        <v>90778</v>
      </c>
      <c r="I40" s="416">
        <v>122255</v>
      </c>
      <c r="J40" s="456">
        <v>50746</v>
      </c>
      <c r="K40" s="455">
        <v>24530</v>
      </c>
      <c r="L40" s="456">
        <v>20616</v>
      </c>
      <c r="M40" s="455">
        <v>-221596</v>
      </c>
      <c r="N40" s="456">
        <v>-24819</v>
      </c>
      <c r="O40" s="420">
        <v>126816</v>
      </c>
      <c r="P40" s="423">
        <v>225027</v>
      </c>
    </row>
    <row r="41" spans="1:16">
      <c r="A41" s="406"/>
      <c r="B41" s="396" t="s">
        <v>443</v>
      </c>
      <c r="C41" s="416">
        <v>1206</v>
      </c>
      <c r="D41" s="456">
        <v>1239</v>
      </c>
      <c r="E41" s="416">
        <v>130611</v>
      </c>
      <c r="F41" s="456">
        <v>150497</v>
      </c>
      <c r="G41" s="416">
        <v>129955</v>
      </c>
      <c r="H41" s="456">
        <v>10594</v>
      </c>
      <c r="I41" s="416">
        <v>40942</v>
      </c>
      <c r="J41" s="456">
        <v>33779</v>
      </c>
      <c r="K41" s="455">
        <v>65769</v>
      </c>
      <c r="L41" s="456">
        <v>73857</v>
      </c>
      <c r="M41" s="455">
        <v>0</v>
      </c>
      <c r="N41" s="456">
        <v>0</v>
      </c>
      <c r="O41" s="420">
        <v>368483</v>
      </c>
      <c r="P41" s="423">
        <v>269966</v>
      </c>
    </row>
    <row r="42" spans="1:16">
      <c r="A42" s="406"/>
      <c r="B42" s="396" t="s">
        <v>444</v>
      </c>
      <c r="C42" s="416">
        <v>6372</v>
      </c>
      <c r="D42" s="456">
        <v>54</v>
      </c>
      <c r="E42" s="416">
        <v>61011</v>
      </c>
      <c r="F42" s="456">
        <v>51191</v>
      </c>
      <c r="G42" s="416">
        <v>9914</v>
      </c>
      <c r="H42" s="456">
        <v>32399</v>
      </c>
      <c r="I42" s="416">
        <v>5329</v>
      </c>
      <c r="J42" s="456">
        <v>84650</v>
      </c>
      <c r="K42" s="455">
        <v>6882</v>
      </c>
      <c r="L42" s="456">
        <v>4344</v>
      </c>
      <c r="M42" s="455">
        <v>0</v>
      </c>
      <c r="N42" s="456">
        <v>0</v>
      </c>
      <c r="O42" s="420">
        <v>89508</v>
      </c>
      <c r="P42" s="423">
        <v>172638</v>
      </c>
    </row>
    <row r="43" spans="1:16">
      <c r="A43" s="406"/>
      <c r="B43" s="396" t="s">
        <v>445</v>
      </c>
      <c r="C43" s="416">
        <v>0</v>
      </c>
      <c r="D43" s="456">
        <v>0</v>
      </c>
      <c r="E43" s="416">
        <v>0</v>
      </c>
      <c r="F43" s="456">
        <v>0</v>
      </c>
      <c r="G43" s="416">
        <v>0</v>
      </c>
      <c r="H43" s="456">
        <v>0</v>
      </c>
      <c r="I43" s="416">
        <v>0</v>
      </c>
      <c r="J43" s="456">
        <v>0</v>
      </c>
      <c r="K43" s="455">
        <v>0</v>
      </c>
      <c r="L43" s="456">
        <v>0</v>
      </c>
      <c r="M43" s="455">
        <v>0</v>
      </c>
      <c r="N43" s="456">
        <v>0</v>
      </c>
      <c r="O43" s="420">
        <v>0</v>
      </c>
      <c r="P43" s="423">
        <v>0</v>
      </c>
    </row>
    <row r="44" spans="1:16">
      <c r="A44" s="406"/>
      <c r="B44" s="396" t="s">
        <v>446</v>
      </c>
      <c r="C44" s="416">
        <v>0</v>
      </c>
      <c r="D44" s="456">
        <v>0</v>
      </c>
      <c r="E44" s="416">
        <v>0</v>
      </c>
      <c r="F44" s="456">
        <v>0</v>
      </c>
      <c r="G44" s="416">
        <v>35</v>
      </c>
      <c r="H44" s="456">
        <v>3018</v>
      </c>
      <c r="I44" s="416">
        <v>21342</v>
      </c>
      <c r="J44" s="456">
        <v>148</v>
      </c>
      <c r="K44" s="455">
        <v>17674</v>
      </c>
      <c r="L44" s="456">
        <v>19851</v>
      </c>
      <c r="M44" s="455">
        <v>0</v>
      </c>
      <c r="N44" s="456">
        <v>0</v>
      </c>
      <c r="O44" s="420">
        <v>39051</v>
      </c>
      <c r="P44" s="423">
        <v>23017</v>
      </c>
    </row>
    <row r="45" spans="1:16">
      <c r="A45" s="397"/>
      <c r="B45" s="397"/>
      <c r="C45" s="397"/>
      <c r="D45" s="457"/>
      <c r="E45" s="397"/>
      <c r="F45" s="457"/>
      <c r="G45" s="397"/>
      <c r="H45" s="457"/>
      <c r="I45" s="397"/>
      <c r="J45" s="457"/>
      <c r="K45" s="458"/>
      <c r="L45" s="457"/>
      <c r="M45" s="458"/>
      <c r="N45" s="457"/>
      <c r="O45" s="397"/>
      <c r="P45" s="430"/>
    </row>
    <row r="46" spans="1:16" ht="24">
      <c r="A46" s="406"/>
      <c r="B46" s="398" t="s">
        <v>447</v>
      </c>
      <c r="C46" s="416">
        <v>0</v>
      </c>
      <c r="D46" s="456">
        <v>0</v>
      </c>
      <c r="E46" s="416">
        <v>0</v>
      </c>
      <c r="F46" s="456">
        <v>0</v>
      </c>
      <c r="G46" s="416">
        <v>0</v>
      </c>
      <c r="H46" s="456">
        <v>0</v>
      </c>
      <c r="I46" s="416">
        <v>0</v>
      </c>
      <c r="J46" s="456">
        <v>0</v>
      </c>
      <c r="K46" s="455">
        <v>0</v>
      </c>
      <c r="L46" s="456">
        <v>0</v>
      </c>
      <c r="M46" s="455">
        <v>0</v>
      </c>
      <c r="N46" s="456">
        <v>0</v>
      </c>
      <c r="O46" s="420">
        <v>0</v>
      </c>
      <c r="P46" s="423">
        <v>0</v>
      </c>
    </row>
    <row r="47" spans="1:16">
      <c r="A47" s="397"/>
      <c r="B47" s="397"/>
      <c r="C47" s="397"/>
      <c r="D47" s="457"/>
      <c r="E47" s="397"/>
      <c r="F47" s="457"/>
      <c r="G47" s="397"/>
      <c r="H47" s="457"/>
      <c r="I47" s="397"/>
      <c r="J47" s="457"/>
      <c r="K47" s="458"/>
      <c r="L47" s="457"/>
      <c r="M47" s="458"/>
      <c r="N47" s="457"/>
      <c r="O47" s="397"/>
      <c r="P47" s="430"/>
    </row>
    <row r="48" spans="1:16">
      <c r="A48" s="407" t="s">
        <v>448</v>
      </c>
      <c r="B48" s="396"/>
      <c r="C48" s="416">
        <v>592798</v>
      </c>
      <c r="D48" s="454">
        <v>618499</v>
      </c>
      <c r="E48" s="416">
        <v>503485</v>
      </c>
      <c r="F48" s="454">
        <v>610568</v>
      </c>
      <c r="G48" s="416">
        <v>6832853</v>
      </c>
      <c r="H48" s="454">
        <v>3399497</v>
      </c>
      <c r="I48" s="416">
        <v>1821936</v>
      </c>
      <c r="J48" s="456">
        <v>1971990</v>
      </c>
      <c r="K48" s="455">
        <v>807378</v>
      </c>
      <c r="L48" s="456">
        <v>812356</v>
      </c>
      <c r="M48" s="455">
        <v>-452051</v>
      </c>
      <c r="N48" s="456">
        <v>-456762</v>
      </c>
      <c r="O48" s="420">
        <v>10106399</v>
      </c>
      <c r="P48" s="423">
        <v>6956148</v>
      </c>
    </row>
    <row r="49" spans="1:16">
      <c r="A49" s="406"/>
      <c r="B49" s="396" t="s">
        <v>449</v>
      </c>
      <c r="C49" s="416">
        <v>583535</v>
      </c>
      <c r="D49" s="456">
        <v>607512</v>
      </c>
      <c r="E49" s="416">
        <v>49256</v>
      </c>
      <c r="F49" s="456">
        <v>48913</v>
      </c>
      <c r="G49" s="416">
        <v>3491877</v>
      </c>
      <c r="H49" s="456">
        <v>1442737</v>
      </c>
      <c r="I49" s="416">
        <v>1600279</v>
      </c>
      <c r="J49" s="456">
        <v>1750429</v>
      </c>
      <c r="K49" s="455">
        <v>498828</v>
      </c>
      <c r="L49" s="456">
        <v>499924</v>
      </c>
      <c r="M49" s="455">
        <v>0</v>
      </c>
      <c r="N49" s="456">
        <v>0</v>
      </c>
      <c r="O49" s="420">
        <v>6223775</v>
      </c>
      <c r="P49" s="423">
        <v>4349515</v>
      </c>
    </row>
    <row r="50" spans="1:16">
      <c r="A50" s="406"/>
      <c r="B50" s="396" t="s">
        <v>450</v>
      </c>
      <c r="C50" s="416">
        <v>0</v>
      </c>
      <c r="D50" s="456">
        <v>15</v>
      </c>
      <c r="E50" s="416">
        <v>321004</v>
      </c>
      <c r="F50" s="456">
        <v>419106</v>
      </c>
      <c r="G50" s="416">
        <v>697997</v>
      </c>
      <c r="H50" s="456">
        <v>630011</v>
      </c>
      <c r="I50" s="416">
        <v>0</v>
      </c>
      <c r="J50" s="456">
        <v>0</v>
      </c>
      <c r="K50" s="455">
        <v>10803</v>
      </c>
      <c r="L50" s="456">
        <v>11206</v>
      </c>
      <c r="M50" s="455">
        <v>0</v>
      </c>
      <c r="N50" s="456">
        <v>0</v>
      </c>
      <c r="O50" s="420">
        <v>1029804</v>
      </c>
      <c r="P50" s="423">
        <v>1060338</v>
      </c>
    </row>
    <row r="51" spans="1:16">
      <c r="A51" s="406"/>
      <c r="B51" s="396" t="s">
        <v>451</v>
      </c>
      <c r="C51" s="416">
        <v>0</v>
      </c>
      <c r="D51" s="456">
        <v>0</v>
      </c>
      <c r="E51" s="416">
        <v>56971</v>
      </c>
      <c r="F51" s="456">
        <v>53642</v>
      </c>
      <c r="G51" s="416">
        <v>395080</v>
      </c>
      <c r="H51" s="456">
        <v>403120</v>
      </c>
      <c r="I51" s="416">
        <v>0</v>
      </c>
      <c r="J51" s="456">
        <v>0</v>
      </c>
      <c r="K51" s="455">
        <v>0</v>
      </c>
      <c r="L51" s="456">
        <v>0</v>
      </c>
      <c r="M51" s="455">
        <v>-452051</v>
      </c>
      <c r="N51" s="456">
        <v>-456762</v>
      </c>
      <c r="O51" s="420">
        <v>0</v>
      </c>
      <c r="P51" s="423">
        <v>0</v>
      </c>
    </row>
    <row r="52" spans="1:16">
      <c r="A52" s="406"/>
      <c r="B52" s="396" t="s">
        <v>452</v>
      </c>
      <c r="C52" s="416">
        <v>0</v>
      </c>
      <c r="D52" s="456">
        <v>0</v>
      </c>
      <c r="E52" s="416">
        <v>20125</v>
      </c>
      <c r="F52" s="456">
        <v>21826</v>
      </c>
      <c r="G52" s="416">
        <v>1001456</v>
      </c>
      <c r="H52" s="456">
        <v>565565</v>
      </c>
      <c r="I52" s="416">
        <v>55705</v>
      </c>
      <c r="J52" s="456">
        <v>64904</v>
      </c>
      <c r="K52" s="455">
        <v>8102</v>
      </c>
      <c r="L52" s="456">
        <v>8010</v>
      </c>
      <c r="M52" s="455">
        <v>0</v>
      </c>
      <c r="N52" s="456">
        <v>0</v>
      </c>
      <c r="O52" s="420">
        <v>1085388</v>
      </c>
      <c r="P52" s="423">
        <v>660305</v>
      </c>
    </row>
    <row r="53" spans="1:16">
      <c r="A53" s="406"/>
      <c r="B53" s="396" t="s">
        <v>453</v>
      </c>
      <c r="C53" s="416">
        <v>6457</v>
      </c>
      <c r="D53" s="456">
        <v>8140</v>
      </c>
      <c r="E53" s="416">
        <v>35096</v>
      </c>
      <c r="F53" s="456">
        <v>37724</v>
      </c>
      <c r="G53" s="416">
        <v>103471</v>
      </c>
      <c r="H53" s="456">
        <v>130381</v>
      </c>
      <c r="I53" s="416">
        <v>28716</v>
      </c>
      <c r="J53" s="456">
        <v>18010</v>
      </c>
      <c r="K53" s="455">
        <v>258355</v>
      </c>
      <c r="L53" s="456">
        <v>261056</v>
      </c>
      <c r="M53" s="455">
        <v>0</v>
      </c>
      <c r="N53" s="456">
        <v>0</v>
      </c>
      <c r="O53" s="420">
        <v>432095</v>
      </c>
      <c r="P53" s="423">
        <v>455311</v>
      </c>
    </row>
    <row r="54" spans="1:16">
      <c r="A54" s="406"/>
      <c r="B54" s="396" t="s">
        <v>454</v>
      </c>
      <c r="C54" s="416">
        <v>2806</v>
      </c>
      <c r="D54" s="456">
        <v>2832</v>
      </c>
      <c r="E54" s="416">
        <v>19423</v>
      </c>
      <c r="F54" s="456">
        <v>26960</v>
      </c>
      <c r="G54" s="416">
        <v>1140166</v>
      </c>
      <c r="H54" s="456">
        <v>227048</v>
      </c>
      <c r="I54" s="416">
        <v>126668</v>
      </c>
      <c r="J54" s="456">
        <v>127565</v>
      </c>
      <c r="K54" s="455">
        <v>4460</v>
      </c>
      <c r="L54" s="456">
        <v>4526</v>
      </c>
      <c r="M54" s="455">
        <v>0</v>
      </c>
      <c r="N54" s="456">
        <v>0</v>
      </c>
      <c r="O54" s="420">
        <v>1293523</v>
      </c>
      <c r="P54" s="423">
        <v>388931</v>
      </c>
    </row>
    <row r="55" spans="1:16">
      <c r="A55" s="406"/>
      <c r="B55" s="396" t="s">
        <v>455</v>
      </c>
      <c r="C55" s="416">
        <v>0</v>
      </c>
      <c r="D55" s="456">
        <v>0</v>
      </c>
      <c r="E55" s="416">
        <v>1610</v>
      </c>
      <c r="F55" s="456">
        <v>2397</v>
      </c>
      <c r="G55" s="416">
        <v>2806</v>
      </c>
      <c r="H55" s="456">
        <v>635</v>
      </c>
      <c r="I55" s="416">
        <v>10568</v>
      </c>
      <c r="J55" s="456">
        <v>11082</v>
      </c>
      <c r="K55" s="455">
        <v>26830</v>
      </c>
      <c r="L55" s="456">
        <v>27634</v>
      </c>
      <c r="M55" s="455">
        <v>0</v>
      </c>
      <c r="N55" s="456">
        <v>0</v>
      </c>
      <c r="O55" s="420">
        <v>41814</v>
      </c>
      <c r="P55" s="423">
        <v>41748</v>
      </c>
    </row>
    <row r="56" spans="1:16">
      <c r="A56" s="397"/>
      <c r="B56" s="397"/>
      <c r="C56" s="397"/>
      <c r="D56" s="457"/>
      <c r="E56" s="397"/>
      <c r="F56" s="457"/>
      <c r="G56" s="397"/>
      <c r="H56" s="457"/>
      <c r="I56" s="397"/>
      <c r="J56" s="456"/>
      <c r="K56" s="458"/>
      <c r="L56" s="456"/>
      <c r="M56" s="458"/>
      <c r="N56" s="456"/>
      <c r="O56" s="397"/>
      <c r="P56" s="430"/>
    </row>
    <row r="57" spans="1:16">
      <c r="A57" s="407" t="s">
        <v>456</v>
      </c>
      <c r="B57" s="396"/>
      <c r="C57" s="416">
        <v>6925277</v>
      </c>
      <c r="D57" s="456">
        <v>6971394</v>
      </c>
      <c r="E57" s="416">
        <v>392684</v>
      </c>
      <c r="F57" s="456">
        <v>405246</v>
      </c>
      <c r="G57" s="416">
        <v>3359352</v>
      </c>
      <c r="H57" s="456">
        <v>3823968</v>
      </c>
      <c r="I57" s="416">
        <v>2117789</v>
      </c>
      <c r="J57" s="456">
        <v>2182851</v>
      </c>
      <c r="K57" s="455">
        <v>3160703</v>
      </c>
      <c r="L57" s="456">
        <v>3066846</v>
      </c>
      <c r="M57" s="455">
        <v>-8106655</v>
      </c>
      <c r="N57" s="456">
        <v>-8171798</v>
      </c>
      <c r="O57" s="420">
        <v>7849150</v>
      </c>
      <c r="P57" s="423">
        <v>8278507</v>
      </c>
    </row>
    <row r="58" spans="1:16">
      <c r="A58" s="459" t="s">
        <v>457</v>
      </c>
      <c r="B58" s="460"/>
      <c r="C58" s="455">
        <v>6925277</v>
      </c>
      <c r="D58" s="454">
        <v>6971394</v>
      </c>
      <c r="E58" s="455">
        <v>392684</v>
      </c>
      <c r="F58" s="454">
        <v>405246</v>
      </c>
      <c r="G58" s="455">
        <v>3359352</v>
      </c>
      <c r="H58" s="454">
        <v>3823968</v>
      </c>
      <c r="I58" s="455">
        <v>2117789</v>
      </c>
      <c r="J58" s="456">
        <v>2182851</v>
      </c>
      <c r="K58" s="455">
        <v>3160703</v>
      </c>
      <c r="L58" s="456">
        <v>3066846</v>
      </c>
      <c r="M58" s="455">
        <v>-8106655</v>
      </c>
      <c r="N58" s="456">
        <v>-8171798</v>
      </c>
      <c r="O58" s="461">
        <v>6105892</v>
      </c>
      <c r="P58" s="423">
        <v>6480471</v>
      </c>
    </row>
    <row r="59" spans="1:16">
      <c r="A59" s="406"/>
      <c r="B59" s="396" t="s">
        <v>458</v>
      </c>
      <c r="C59" s="416">
        <v>6763204</v>
      </c>
      <c r="D59" s="456">
        <v>6763204</v>
      </c>
      <c r="E59" s="416">
        <v>159520</v>
      </c>
      <c r="F59" s="456">
        <v>234050</v>
      </c>
      <c r="G59" s="416">
        <v>1762620</v>
      </c>
      <c r="H59" s="456">
        <v>2048181</v>
      </c>
      <c r="I59" s="416">
        <v>226783</v>
      </c>
      <c r="J59" s="456">
        <v>224006</v>
      </c>
      <c r="K59" s="455">
        <v>2757611</v>
      </c>
      <c r="L59" s="456">
        <v>1657365</v>
      </c>
      <c r="M59" s="455">
        <v>-4906534</v>
      </c>
      <c r="N59" s="456">
        <v>-4163602</v>
      </c>
      <c r="O59" s="420">
        <v>6763204</v>
      </c>
      <c r="P59" s="423">
        <v>6763204</v>
      </c>
    </row>
    <row r="60" spans="1:16">
      <c r="A60" s="462"/>
      <c r="B60" s="463" t="s">
        <v>459</v>
      </c>
      <c r="C60" s="464">
        <v>3403687</v>
      </c>
      <c r="D60" s="465">
        <v>3449803</v>
      </c>
      <c r="E60" s="464">
        <v>241603</v>
      </c>
      <c r="F60" s="465">
        <v>274033</v>
      </c>
      <c r="G60" s="464">
        <v>156499</v>
      </c>
      <c r="H60" s="465">
        <v>414775</v>
      </c>
      <c r="I60" s="464">
        <v>392657</v>
      </c>
      <c r="J60" s="456">
        <v>484805</v>
      </c>
      <c r="K60" s="455">
        <v>436970</v>
      </c>
      <c r="L60" s="456">
        <v>148516</v>
      </c>
      <c r="M60" s="455">
        <v>-783293</v>
      </c>
      <c r="N60" s="456">
        <v>-1188101</v>
      </c>
      <c r="O60" s="466">
        <v>3848123</v>
      </c>
      <c r="P60" s="423">
        <v>3583831</v>
      </c>
    </row>
    <row r="61" spans="1:16">
      <c r="A61" s="406"/>
      <c r="B61" s="396" t="s">
        <v>460</v>
      </c>
      <c r="C61" s="416">
        <v>0</v>
      </c>
      <c r="D61" s="456">
        <v>0</v>
      </c>
      <c r="E61" s="416">
        <v>0</v>
      </c>
      <c r="F61" s="456">
        <v>0</v>
      </c>
      <c r="G61" s="416">
        <v>776328</v>
      </c>
      <c r="H61" s="456">
        <v>902102</v>
      </c>
      <c r="I61" s="416">
        <v>103032</v>
      </c>
      <c r="J61" s="456">
        <v>101771</v>
      </c>
      <c r="K61" s="455">
        <v>6244</v>
      </c>
      <c r="L61" s="456">
        <v>1874</v>
      </c>
      <c r="M61" s="455">
        <v>-885604</v>
      </c>
      <c r="N61" s="456">
        <v>-1005747</v>
      </c>
      <c r="O61" s="420">
        <v>0</v>
      </c>
      <c r="P61" s="423">
        <v>0</v>
      </c>
    </row>
    <row r="62" spans="1:16">
      <c r="A62" s="406"/>
      <c r="B62" s="396" t="s">
        <v>461</v>
      </c>
      <c r="C62" s="416">
        <v>0</v>
      </c>
      <c r="D62" s="456">
        <v>0</v>
      </c>
      <c r="E62" s="416">
        <v>0</v>
      </c>
      <c r="F62" s="456">
        <v>0</v>
      </c>
      <c r="G62" s="416">
        <v>0</v>
      </c>
      <c r="H62" s="456">
        <v>0</v>
      </c>
      <c r="I62" s="416">
        <v>0</v>
      </c>
      <c r="J62" s="456">
        <v>0</v>
      </c>
      <c r="K62" s="455">
        <v>0</v>
      </c>
      <c r="L62" s="456">
        <v>0</v>
      </c>
      <c r="M62" s="455">
        <v>0</v>
      </c>
      <c r="N62" s="456">
        <v>0</v>
      </c>
      <c r="O62" s="420">
        <v>0</v>
      </c>
      <c r="P62" s="423">
        <v>0</v>
      </c>
    </row>
    <row r="63" spans="1:16">
      <c r="A63" s="406"/>
      <c r="B63" s="396" t="s">
        <v>462</v>
      </c>
      <c r="C63" s="416">
        <v>0</v>
      </c>
      <c r="D63" s="456">
        <v>0</v>
      </c>
      <c r="E63" s="416">
        <v>0</v>
      </c>
      <c r="F63" s="456">
        <v>0</v>
      </c>
      <c r="G63" s="416">
        <v>0</v>
      </c>
      <c r="H63" s="456">
        <v>0</v>
      </c>
      <c r="I63" s="416">
        <v>0</v>
      </c>
      <c r="J63" s="456">
        <v>0</v>
      </c>
      <c r="K63" s="455">
        <v>0</v>
      </c>
      <c r="L63" s="456">
        <v>0</v>
      </c>
      <c r="M63" s="455">
        <v>0</v>
      </c>
      <c r="N63" s="456">
        <v>0</v>
      </c>
      <c r="O63" s="420">
        <v>0</v>
      </c>
      <c r="P63" s="423">
        <v>0</v>
      </c>
    </row>
    <row r="64" spans="1:16">
      <c r="A64" s="406"/>
      <c r="B64" s="396" t="s">
        <v>463</v>
      </c>
      <c r="C64" s="416">
        <v>-3241614</v>
      </c>
      <c r="D64" s="456">
        <v>-3241613</v>
      </c>
      <c r="E64" s="416">
        <v>-8439</v>
      </c>
      <c r="F64" s="456">
        <v>-102837</v>
      </c>
      <c r="G64" s="416">
        <v>663905</v>
      </c>
      <c r="H64" s="456">
        <v>458910</v>
      </c>
      <c r="I64" s="416">
        <v>1395317</v>
      </c>
      <c r="J64" s="456">
        <v>1372269</v>
      </c>
      <c r="K64" s="455">
        <v>-40122</v>
      </c>
      <c r="L64" s="456">
        <v>1259091</v>
      </c>
      <c r="M64" s="455">
        <v>-1531224</v>
      </c>
      <c r="N64" s="456">
        <v>-1814348</v>
      </c>
      <c r="O64" s="420">
        <v>-4505435</v>
      </c>
      <c r="P64" s="423">
        <v>-3866564</v>
      </c>
    </row>
    <row r="65" spans="1:16">
      <c r="A65" s="397"/>
      <c r="B65" s="397"/>
      <c r="C65" s="397"/>
      <c r="D65" s="457"/>
      <c r="E65" s="397"/>
      <c r="F65" s="457"/>
      <c r="G65" s="397"/>
      <c r="H65" s="457"/>
      <c r="I65" s="397"/>
      <c r="J65" s="457"/>
      <c r="K65" s="458"/>
      <c r="L65" s="456"/>
      <c r="M65" s="458"/>
      <c r="N65" s="456"/>
      <c r="O65" s="397"/>
      <c r="P65" s="430"/>
    </row>
    <row r="66" spans="1:16">
      <c r="A66" s="405" t="s">
        <v>464</v>
      </c>
      <c r="B66" s="396"/>
      <c r="C66" s="416">
        <v>0</v>
      </c>
      <c r="D66" s="454">
        <v>0</v>
      </c>
      <c r="E66" s="416">
        <v>0</v>
      </c>
      <c r="F66" s="454">
        <v>0</v>
      </c>
      <c r="G66" s="416">
        <v>0</v>
      </c>
      <c r="H66" s="454">
        <v>0</v>
      </c>
      <c r="I66" s="416">
        <v>0</v>
      </c>
      <c r="J66" s="454">
        <v>0</v>
      </c>
      <c r="K66" s="455">
        <v>0</v>
      </c>
      <c r="L66" s="456">
        <v>0</v>
      </c>
      <c r="M66" s="455">
        <v>0</v>
      </c>
      <c r="N66" s="456">
        <v>0</v>
      </c>
      <c r="O66" s="420">
        <v>1743258</v>
      </c>
      <c r="P66" s="423">
        <v>1798036</v>
      </c>
    </row>
    <row r="67" spans="1:16">
      <c r="A67" s="397"/>
      <c r="B67" s="397"/>
      <c r="C67" s="397"/>
      <c r="D67" s="457"/>
      <c r="E67" s="397"/>
      <c r="F67" s="457"/>
      <c r="G67" s="397"/>
      <c r="H67" s="457"/>
      <c r="I67" s="397"/>
      <c r="J67" s="457"/>
      <c r="K67" s="397"/>
      <c r="L67" s="457"/>
      <c r="M67" s="397"/>
      <c r="N67" s="457"/>
      <c r="O67" s="397"/>
      <c r="P67" s="430"/>
    </row>
    <row r="68" spans="1:16">
      <c r="A68" s="407" t="s">
        <v>465</v>
      </c>
      <c r="B68" s="395"/>
      <c r="C68" s="420">
        <v>7921564</v>
      </c>
      <c r="D68" s="446">
        <v>7675772</v>
      </c>
      <c r="E68" s="420">
        <v>1901747</v>
      </c>
      <c r="F68" s="467">
        <v>2227204</v>
      </c>
      <c r="G68" s="420">
        <v>15682678</v>
      </c>
      <c r="H68" s="467">
        <v>9381001</v>
      </c>
      <c r="I68" s="420">
        <v>5094612</v>
      </c>
      <c r="J68" s="423">
        <v>5097808</v>
      </c>
      <c r="K68" s="420">
        <v>4397464</v>
      </c>
      <c r="L68" s="423">
        <v>4366238</v>
      </c>
      <c r="M68" s="420">
        <v>-8778117</v>
      </c>
      <c r="N68" s="446">
        <v>-8579033</v>
      </c>
      <c r="O68" s="420">
        <v>26219948</v>
      </c>
      <c r="P68" s="423">
        <v>20168990</v>
      </c>
    </row>
    <row r="69" spans="1:16">
      <c r="A69" s="397"/>
      <c r="B69" s="397"/>
      <c r="C69" s="401">
        <v>0</v>
      </c>
      <c r="D69" s="452">
        <v>0</v>
      </c>
      <c r="E69" s="452">
        <v>0</v>
      </c>
      <c r="F69" s="452">
        <v>0</v>
      </c>
      <c r="G69" s="452">
        <v>0</v>
      </c>
      <c r="H69" s="452">
        <v>0</v>
      </c>
      <c r="I69" s="452">
        <v>0</v>
      </c>
      <c r="J69" s="452">
        <v>0</v>
      </c>
      <c r="K69" s="452">
        <v>0</v>
      </c>
      <c r="L69" s="452">
        <v>0</v>
      </c>
      <c r="M69" s="452">
        <v>0</v>
      </c>
      <c r="N69" s="452">
        <v>0</v>
      </c>
      <c r="O69" s="452">
        <v>0</v>
      </c>
      <c r="P69" s="452">
        <v>0</v>
      </c>
    </row>
    <row r="70" spans="1:16">
      <c r="A70" s="397"/>
      <c r="B70" s="397"/>
      <c r="C70" s="401"/>
      <c r="D70" s="452"/>
      <c r="E70" s="452"/>
      <c r="F70" s="452"/>
      <c r="G70" s="452"/>
      <c r="H70" s="401"/>
      <c r="I70" s="401"/>
      <c r="J70" s="401"/>
      <c r="K70" s="401"/>
      <c r="L70" s="401"/>
      <c r="M70" s="401"/>
      <c r="N70" s="401"/>
      <c r="O70" s="401"/>
      <c r="P70" s="401"/>
    </row>
    <row r="71" spans="1:16">
      <c r="A71" s="397"/>
      <c r="B71" s="397"/>
      <c r="C71" s="397"/>
      <c r="D71" s="452"/>
      <c r="E71" s="452"/>
      <c r="F71" s="452"/>
      <c r="G71" s="452"/>
      <c r="H71" s="397"/>
      <c r="I71" s="397"/>
      <c r="J71" s="397"/>
      <c r="K71" s="397"/>
      <c r="L71" s="397"/>
      <c r="M71" s="397"/>
      <c r="N71" s="397"/>
      <c r="O71" s="397"/>
      <c r="P71" s="397"/>
    </row>
    <row r="72" spans="1:16">
      <c r="A72" s="513" t="s">
        <v>3</v>
      </c>
      <c r="B72" s="514"/>
      <c r="C72" s="525" t="s">
        <v>413</v>
      </c>
      <c r="D72" s="526"/>
      <c r="E72" s="525" t="s">
        <v>10</v>
      </c>
      <c r="F72" s="526"/>
      <c r="G72" s="525" t="s">
        <v>36</v>
      </c>
      <c r="H72" s="526"/>
      <c r="I72" s="525" t="s">
        <v>14</v>
      </c>
      <c r="J72" s="526"/>
      <c r="K72" s="525" t="s">
        <v>12</v>
      </c>
      <c r="L72" s="526"/>
      <c r="M72" s="525" t="s">
        <v>414</v>
      </c>
      <c r="N72" s="526"/>
      <c r="O72" s="525" t="s">
        <v>415</v>
      </c>
      <c r="P72" s="526"/>
    </row>
    <row r="73" spans="1:16">
      <c r="A73" s="521" t="s">
        <v>466</v>
      </c>
      <c r="B73" s="522"/>
      <c r="C73" s="412">
        <v>43281</v>
      </c>
      <c r="D73" s="413">
        <v>42916</v>
      </c>
      <c r="E73" s="412">
        <v>43281</v>
      </c>
      <c r="F73" s="413">
        <v>42916</v>
      </c>
      <c r="G73" s="412">
        <v>43281</v>
      </c>
      <c r="H73" s="413">
        <v>42916</v>
      </c>
      <c r="I73" s="412">
        <v>43281</v>
      </c>
      <c r="J73" s="413">
        <v>42916</v>
      </c>
      <c r="K73" s="412">
        <v>43281</v>
      </c>
      <c r="L73" s="413">
        <v>42916</v>
      </c>
      <c r="M73" s="412">
        <v>43281</v>
      </c>
      <c r="N73" s="413">
        <v>42916</v>
      </c>
      <c r="O73" s="412">
        <v>43281</v>
      </c>
      <c r="P73" s="413">
        <v>42916</v>
      </c>
    </row>
    <row r="74" spans="1:16">
      <c r="A74" s="523"/>
      <c r="B74" s="524"/>
      <c r="C74" s="414" t="s">
        <v>406</v>
      </c>
      <c r="D74" s="415" t="s">
        <v>406</v>
      </c>
      <c r="E74" s="414" t="s">
        <v>406</v>
      </c>
      <c r="F74" s="415" t="s">
        <v>406</v>
      </c>
      <c r="G74" s="414" t="s">
        <v>406</v>
      </c>
      <c r="H74" s="415" t="s">
        <v>406</v>
      </c>
      <c r="I74" s="414" t="s">
        <v>406</v>
      </c>
      <c r="J74" s="415" t="s">
        <v>406</v>
      </c>
      <c r="K74" s="414" t="s">
        <v>406</v>
      </c>
      <c r="L74" s="415" t="s">
        <v>406</v>
      </c>
      <c r="M74" s="414" t="s">
        <v>406</v>
      </c>
      <c r="N74" s="415" t="s">
        <v>406</v>
      </c>
      <c r="O74" s="414" t="s">
        <v>406</v>
      </c>
      <c r="P74" s="415" t="s">
        <v>406</v>
      </c>
    </row>
    <row r="75" spans="1:16">
      <c r="A75" s="407" t="s">
        <v>467</v>
      </c>
      <c r="B75" s="434"/>
      <c r="C75" s="424">
        <v>1382</v>
      </c>
      <c r="D75" s="425">
        <v>522</v>
      </c>
      <c r="E75" s="424">
        <v>964997</v>
      </c>
      <c r="F75" s="428">
        <v>700766</v>
      </c>
      <c r="G75" s="424">
        <v>2914167</v>
      </c>
      <c r="H75" s="428">
        <v>2282987</v>
      </c>
      <c r="I75" s="424">
        <v>1326606</v>
      </c>
      <c r="J75" s="428">
        <v>1156254</v>
      </c>
      <c r="K75" s="424">
        <v>740621</v>
      </c>
      <c r="L75" s="428">
        <v>679741</v>
      </c>
      <c r="M75" s="424">
        <v>0</v>
      </c>
      <c r="N75" s="425">
        <v>0</v>
      </c>
      <c r="O75" s="424">
        <v>5947773</v>
      </c>
      <c r="P75" s="425">
        <v>4820270</v>
      </c>
    </row>
    <row r="76" spans="1:16">
      <c r="A76" s="408"/>
      <c r="B76" s="398" t="s">
        <v>468</v>
      </c>
      <c r="C76" s="424">
        <v>0</v>
      </c>
      <c r="D76" s="425">
        <v>520</v>
      </c>
      <c r="E76" s="424">
        <v>955023</v>
      </c>
      <c r="F76" s="428">
        <v>690371</v>
      </c>
      <c r="G76" s="424">
        <v>2558005</v>
      </c>
      <c r="H76" s="428">
        <v>1899471</v>
      </c>
      <c r="I76" s="424">
        <v>1305037</v>
      </c>
      <c r="J76" s="428">
        <v>1145361</v>
      </c>
      <c r="K76" s="424">
        <v>728117</v>
      </c>
      <c r="L76" s="428">
        <v>666729</v>
      </c>
      <c r="M76" s="424">
        <v>0</v>
      </c>
      <c r="N76" s="425">
        <v>0</v>
      </c>
      <c r="O76" s="424">
        <v>5546182</v>
      </c>
      <c r="P76" s="425">
        <v>4402452</v>
      </c>
    </row>
    <row r="77" spans="1:16">
      <c r="A77" s="408"/>
      <c r="B77" s="404" t="s">
        <v>469</v>
      </c>
      <c r="C77" s="426">
        <v>0</v>
      </c>
      <c r="D77" s="448">
        <v>0</v>
      </c>
      <c r="E77" s="426">
        <v>925195</v>
      </c>
      <c r="F77" s="472">
        <v>660477</v>
      </c>
      <c r="G77" s="426">
        <v>2313123</v>
      </c>
      <c r="H77" s="472">
        <v>1700138</v>
      </c>
      <c r="I77" s="426">
        <v>1180980</v>
      </c>
      <c r="J77" s="472">
        <v>1030770</v>
      </c>
      <c r="K77" s="426">
        <v>607691</v>
      </c>
      <c r="L77" s="474">
        <v>580177</v>
      </c>
      <c r="M77" s="426">
        <v>0</v>
      </c>
      <c r="N77" s="447">
        <v>0</v>
      </c>
      <c r="O77" s="426">
        <v>5026989</v>
      </c>
      <c r="P77" s="427">
        <v>3971562</v>
      </c>
    </row>
    <row r="78" spans="1:16">
      <c r="A78" s="408"/>
      <c r="B78" s="404" t="s">
        <v>470</v>
      </c>
      <c r="C78" s="426">
        <v>0</v>
      </c>
      <c r="D78" s="448">
        <v>0</v>
      </c>
      <c r="E78" s="426">
        <v>61</v>
      </c>
      <c r="F78" s="472">
        <v>69</v>
      </c>
      <c r="G78" s="426">
        <v>1763</v>
      </c>
      <c r="H78" s="472">
        <v>1002</v>
      </c>
      <c r="I78" s="426">
        <v>10920</v>
      </c>
      <c r="J78" s="472">
        <v>9998</v>
      </c>
      <c r="K78" s="426">
        <v>9870</v>
      </c>
      <c r="L78" s="474">
        <v>10112</v>
      </c>
      <c r="M78" s="426">
        <v>0</v>
      </c>
      <c r="N78" s="447">
        <v>0</v>
      </c>
      <c r="O78" s="426">
        <v>22614</v>
      </c>
      <c r="P78" s="427">
        <v>21181</v>
      </c>
    </row>
    <row r="79" spans="1:16">
      <c r="A79" s="408"/>
      <c r="B79" s="404" t="s">
        <v>471</v>
      </c>
      <c r="C79" s="426">
        <v>0</v>
      </c>
      <c r="D79" s="448">
        <v>520</v>
      </c>
      <c r="E79" s="426">
        <v>29767</v>
      </c>
      <c r="F79" s="472">
        <v>29825</v>
      </c>
      <c r="G79" s="426">
        <v>243119</v>
      </c>
      <c r="H79" s="472">
        <v>198331</v>
      </c>
      <c r="I79" s="426">
        <v>113137</v>
      </c>
      <c r="J79" s="472">
        <v>104593</v>
      </c>
      <c r="K79" s="426">
        <v>110556</v>
      </c>
      <c r="L79" s="474">
        <v>76440</v>
      </c>
      <c r="M79" s="426">
        <v>0</v>
      </c>
      <c r="N79" s="447">
        <v>0</v>
      </c>
      <c r="O79" s="426">
        <v>496579</v>
      </c>
      <c r="P79" s="427">
        <v>409709</v>
      </c>
    </row>
    <row r="80" spans="1:16">
      <c r="A80" s="408"/>
      <c r="B80" s="404"/>
      <c r="C80" s="426"/>
      <c r="D80" s="448"/>
      <c r="E80" s="426"/>
      <c r="F80" s="472"/>
      <c r="G80" s="426">
        <v>0</v>
      </c>
      <c r="H80" s="472">
        <v>0</v>
      </c>
      <c r="I80" s="426">
        <v>0</v>
      </c>
      <c r="J80" s="472">
        <v>0</v>
      </c>
      <c r="K80" s="426"/>
      <c r="L80" s="474"/>
      <c r="M80" s="426">
        <v>0</v>
      </c>
      <c r="N80" s="447">
        <v>0</v>
      </c>
      <c r="O80" s="426"/>
      <c r="P80" s="427"/>
    </row>
    <row r="81" spans="1:16">
      <c r="A81" s="408"/>
      <c r="B81" s="398" t="s">
        <v>472</v>
      </c>
      <c r="C81" s="426">
        <v>1382</v>
      </c>
      <c r="D81" s="448">
        <v>2</v>
      </c>
      <c r="E81" s="426">
        <v>9974</v>
      </c>
      <c r="F81" s="472">
        <v>10395</v>
      </c>
      <c r="G81" s="426">
        <v>356162</v>
      </c>
      <c r="H81" s="472">
        <v>383516</v>
      </c>
      <c r="I81" s="426">
        <v>21569</v>
      </c>
      <c r="J81" s="472">
        <v>10893</v>
      </c>
      <c r="K81" s="426">
        <v>12504</v>
      </c>
      <c r="L81" s="474">
        <v>13012</v>
      </c>
      <c r="M81" s="426">
        <v>0</v>
      </c>
      <c r="N81" s="447">
        <v>0</v>
      </c>
      <c r="O81" s="426">
        <v>401591</v>
      </c>
      <c r="P81" s="427">
        <v>417818</v>
      </c>
    </row>
    <row r="82" spans="1:16">
      <c r="A82" s="397"/>
      <c r="B82" s="397"/>
      <c r="C82" s="401"/>
      <c r="D82" s="401"/>
      <c r="E82" s="401"/>
      <c r="F82" s="473"/>
      <c r="G82" s="401"/>
      <c r="H82" s="473"/>
      <c r="I82" s="401"/>
      <c r="J82" s="473"/>
      <c r="K82" s="401"/>
      <c r="L82" s="475"/>
      <c r="M82" s="401"/>
      <c r="N82" s="449"/>
      <c r="O82" s="401"/>
      <c r="P82" s="401"/>
    </row>
    <row r="83" spans="1:16">
      <c r="A83" s="407" t="s">
        <v>473</v>
      </c>
      <c r="B83" s="437"/>
      <c r="C83" s="424">
        <v>0</v>
      </c>
      <c r="D83" s="425">
        <v>0</v>
      </c>
      <c r="E83" s="424">
        <v>-476796</v>
      </c>
      <c r="F83" s="428">
        <v>-345988</v>
      </c>
      <c r="G83" s="424">
        <v>-2030240</v>
      </c>
      <c r="H83" s="428">
        <v>-1485356</v>
      </c>
      <c r="I83" s="424">
        <v>-586693</v>
      </c>
      <c r="J83" s="428">
        <v>-451439</v>
      </c>
      <c r="K83" s="424">
        <v>-388529</v>
      </c>
      <c r="L83" s="428">
        <v>-345113</v>
      </c>
      <c r="M83" s="424">
        <v>-31</v>
      </c>
      <c r="N83" s="425">
        <v>0</v>
      </c>
      <c r="O83" s="424">
        <v>-3482289</v>
      </c>
      <c r="P83" s="425">
        <v>-2627896</v>
      </c>
    </row>
    <row r="84" spans="1:16">
      <c r="A84" s="408"/>
      <c r="B84" s="404" t="s">
        <v>474</v>
      </c>
      <c r="C84" s="426">
        <v>0</v>
      </c>
      <c r="D84" s="448">
        <v>0</v>
      </c>
      <c r="E84" s="426">
        <v>-414415</v>
      </c>
      <c r="F84" s="472">
        <v>-305450</v>
      </c>
      <c r="G84" s="426">
        <v>-1421828</v>
      </c>
      <c r="H84" s="472">
        <v>-1004134</v>
      </c>
      <c r="I84" s="426">
        <v>-352870</v>
      </c>
      <c r="J84" s="472">
        <v>-244656</v>
      </c>
      <c r="K84" s="426">
        <v>-246887</v>
      </c>
      <c r="L84" s="474">
        <v>-216119</v>
      </c>
      <c r="M84" s="426">
        <v>997</v>
      </c>
      <c r="N84" s="447">
        <v>1390</v>
      </c>
      <c r="O84" s="426">
        <v>-2435003</v>
      </c>
      <c r="P84" s="427">
        <v>-1768969</v>
      </c>
    </row>
    <row r="85" spans="1:16">
      <c r="A85" s="408"/>
      <c r="B85" s="404" t="s">
        <v>475</v>
      </c>
      <c r="C85" s="426">
        <v>0</v>
      </c>
      <c r="D85" s="448">
        <v>0</v>
      </c>
      <c r="E85" s="426">
        <v>-1218</v>
      </c>
      <c r="F85" s="472">
        <v>-2734</v>
      </c>
      <c r="G85" s="426">
        <v>-19436</v>
      </c>
      <c r="H85" s="472">
        <v>-39169</v>
      </c>
      <c r="I85" s="426">
        <v>-25736</v>
      </c>
      <c r="J85" s="472">
        <v>-17538</v>
      </c>
      <c r="K85" s="426">
        <v>-66440</v>
      </c>
      <c r="L85" s="474">
        <v>-52775</v>
      </c>
      <c r="M85" s="426">
        <v>0</v>
      </c>
      <c r="N85" s="447">
        <v>0</v>
      </c>
      <c r="O85" s="426">
        <v>-112830</v>
      </c>
      <c r="P85" s="427">
        <v>-112216</v>
      </c>
    </row>
    <row r="86" spans="1:16">
      <c r="A86" s="408"/>
      <c r="B86" s="404" t="s">
        <v>476</v>
      </c>
      <c r="C86" s="426">
        <v>0</v>
      </c>
      <c r="D86" s="448">
        <v>0</v>
      </c>
      <c r="E86" s="426">
        <v>-23617</v>
      </c>
      <c r="F86" s="472">
        <v>-4924</v>
      </c>
      <c r="G86" s="426">
        <v>-260636</v>
      </c>
      <c r="H86" s="472">
        <v>-91295</v>
      </c>
      <c r="I86" s="426">
        <v>-134379</v>
      </c>
      <c r="J86" s="472">
        <v>-118849</v>
      </c>
      <c r="K86" s="426">
        <v>-57432</v>
      </c>
      <c r="L86" s="474">
        <v>-43816</v>
      </c>
      <c r="M86" s="426">
        <v>-1028</v>
      </c>
      <c r="N86" s="447">
        <v>-1390</v>
      </c>
      <c r="O86" s="426">
        <v>-477092</v>
      </c>
      <c r="P86" s="427">
        <v>-260274</v>
      </c>
    </row>
    <row r="87" spans="1:16">
      <c r="A87" s="408"/>
      <c r="B87" s="404" t="s">
        <v>477</v>
      </c>
      <c r="C87" s="426">
        <v>0</v>
      </c>
      <c r="D87" s="448">
        <v>0</v>
      </c>
      <c r="E87" s="426">
        <v>-37546</v>
      </c>
      <c r="F87" s="472">
        <v>-32880</v>
      </c>
      <c r="G87" s="426">
        <v>-328340</v>
      </c>
      <c r="H87" s="472">
        <v>-350758</v>
      </c>
      <c r="I87" s="426">
        <v>-73708</v>
      </c>
      <c r="J87" s="472">
        <v>-70396</v>
      </c>
      <c r="K87" s="426">
        <v>-17770</v>
      </c>
      <c r="L87" s="474">
        <v>-32403</v>
      </c>
      <c r="M87" s="426">
        <v>0</v>
      </c>
      <c r="N87" s="447">
        <v>0</v>
      </c>
      <c r="O87" s="426">
        <v>-457364</v>
      </c>
      <c r="P87" s="427">
        <v>-486437</v>
      </c>
    </row>
    <row r="88" spans="1:16">
      <c r="A88" s="397"/>
      <c r="B88" s="397"/>
      <c r="C88" s="401"/>
      <c r="D88" s="401"/>
      <c r="E88" s="401"/>
      <c r="F88" s="473"/>
      <c r="G88" s="401"/>
      <c r="H88" s="473"/>
      <c r="I88" s="401"/>
      <c r="J88" s="473"/>
      <c r="K88" s="401"/>
      <c r="L88" s="475"/>
      <c r="M88" s="401"/>
      <c r="N88" s="449"/>
      <c r="O88" s="401"/>
      <c r="P88" s="401"/>
    </row>
    <row r="89" spans="1:16">
      <c r="A89" s="407" t="s">
        <v>478</v>
      </c>
      <c r="B89" s="437"/>
      <c r="C89" s="424">
        <v>1382</v>
      </c>
      <c r="D89" s="425">
        <v>522</v>
      </c>
      <c r="E89" s="424">
        <v>488201</v>
      </c>
      <c r="F89" s="428">
        <v>354778</v>
      </c>
      <c r="G89" s="424">
        <v>883927</v>
      </c>
      <c r="H89" s="428">
        <v>797631</v>
      </c>
      <c r="I89" s="424">
        <v>739913</v>
      </c>
      <c r="J89" s="425">
        <v>704815</v>
      </c>
      <c r="K89" s="424">
        <v>352092</v>
      </c>
      <c r="L89" s="428">
        <v>334628</v>
      </c>
      <c r="M89" s="424">
        <v>-31</v>
      </c>
      <c r="N89" s="425">
        <v>0</v>
      </c>
      <c r="O89" s="424">
        <v>2465484</v>
      </c>
      <c r="P89" s="425">
        <v>2192374</v>
      </c>
    </row>
    <row r="90" spans="1:16">
      <c r="A90" s="397"/>
      <c r="B90" s="397"/>
      <c r="C90" s="401"/>
      <c r="D90" s="401"/>
      <c r="E90" s="401"/>
      <c r="F90" s="473"/>
      <c r="G90" s="401"/>
      <c r="H90" s="473"/>
      <c r="I90" s="401"/>
      <c r="J90" s="401"/>
      <c r="K90" s="401"/>
      <c r="L90" s="475"/>
      <c r="M90" s="401"/>
      <c r="N90" s="449"/>
      <c r="O90" s="401"/>
      <c r="P90" s="401"/>
    </row>
    <row r="91" spans="1:16">
      <c r="A91" s="406"/>
      <c r="B91" s="398" t="s">
        <v>479</v>
      </c>
      <c r="C91" s="426">
        <v>0</v>
      </c>
      <c r="D91" s="448">
        <v>0</v>
      </c>
      <c r="E91" s="426">
        <v>32184</v>
      </c>
      <c r="F91" s="448">
        <v>27398</v>
      </c>
      <c r="G91" s="426">
        <v>35235</v>
      </c>
      <c r="H91" s="448">
        <v>33315</v>
      </c>
      <c r="I91" s="426">
        <v>13232</v>
      </c>
      <c r="J91" s="448">
        <v>9280</v>
      </c>
      <c r="K91" s="426">
        <v>4760</v>
      </c>
      <c r="L91" s="447">
        <v>3591</v>
      </c>
      <c r="M91" s="426">
        <v>0</v>
      </c>
      <c r="N91" s="447">
        <v>0</v>
      </c>
      <c r="O91" s="426">
        <v>85411</v>
      </c>
      <c r="P91" s="427">
        <v>73584</v>
      </c>
    </row>
    <row r="92" spans="1:16">
      <c r="A92" s="406"/>
      <c r="B92" s="398" t="s">
        <v>480</v>
      </c>
      <c r="C92" s="426">
        <v>-3416</v>
      </c>
      <c r="D92" s="448">
        <v>-3779</v>
      </c>
      <c r="E92" s="426">
        <v>-183503</v>
      </c>
      <c r="F92" s="448">
        <v>-176220</v>
      </c>
      <c r="G92" s="426">
        <v>-148019</v>
      </c>
      <c r="H92" s="448">
        <v>-176407</v>
      </c>
      <c r="I92" s="426">
        <v>-52633</v>
      </c>
      <c r="J92" s="448">
        <v>-45781</v>
      </c>
      <c r="K92" s="426">
        <v>-32268</v>
      </c>
      <c r="L92" s="447">
        <v>-33317</v>
      </c>
      <c r="M92" s="426">
        <v>0</v>
      </c>
      <c r="N92" s="447">
        <v>0</v>
      </c>
      <c r="O92" s="426">
        <v>-419839</v>
      </c>
      <c r="P92" s="427">
        <v>-435504</v>
      </c>
    </row>
    <row r="93" spans="1:16">
      <c r="A93" s="406"/>
      <c r="B93" s="398" t="s">
        <v>481</v>
      </c>
      <c r="C93" s="426">
        <v>-9355</v>
      </c>
      <c r="D93" s="448">
        <v>-10078</v>
      </c>
      <c r="E93" s="426">
        <v>-83681</v>
      </c>
      <c r="F93" s="448">
        <v>-100398</v>
      </c>
      <c r="G93" s="426">
        <v>-260300</v>
      </c>
      <c r="H93" s="448">
        <v>-219675</v>
      </c>
      <c r="I93" s="426">
        <v>-78621</v>
      </c>
      <c r="J93" s="448">
        <v>-73621</v>
      </c>
      <c r="K93" s="426">
        <v>-46824</v>
      </c>
      <c r="L93" s="447">
        <v>-41426</v>
      </c>
      <c r="M93" s="426">
        <v>-18</v>
      </c>
      <c r="N93" s="447">
        <v>0</v>
      </c>
      <c r="O93" s="426">
        <v>-478799</v>
      </c>
      <c r="P93" s="427">
        <v>-445198</v>
      </c>
    </row>
    <row r="94" spans="1:16">
      <c r="A94" s="397"/>
      <c r="B94" s="397"/>
      <c r="C94" s="401"/>
      <c r="D94" s="401"/>
      <c r="E94" s="401"/>
      <c r="F94" s="401"/>
      <c r="G94" s="401"/>
      <c r="H94" s="401"/>
      <c r="I94" s="401"/>
      <c r="J94" s="401"/>
      <c r="K94" s="401"/>
      <c r="L94" s="449"/>
      <c r="M94" s="401"/>
      <c r="N94" s="449"/>
      <c r="O94" s="401"/>
      <c r="P94" s="401"/>
    </row>
    <row r="95" spans="1:16">
      <c r="A95" s="407" t="s">
        <v>482</v>
      </c>
      <c r="B95" s="437"/>
      <c r="C95" s="424">
        <v>-11389</v>
      </c>
      <c r="D95" s="425">
        <v>-13335</v>
      </c>
      <c r="E95" s="424">
        <v>253201</v>
      </c>
      <c r="F95" s="425">
        <v>105558</v>
      </c>
      <c r="G95" s="424">
        <v>510843</v>
      </c>
      <c r="H95" s="425">
        <v>434864</v>
      </c>
      <c r="I95" s="424">
        <v>621891</v>
      </c>
      <c r="J95" s="425">
        <v>594693</v>
      </c>
      <c r="K95" s="424">
        <v>277760</v>
      </c>
      <c r="L95" s="436">
        <v>263476</v>
      </c>
      <c r="M95" s="424">
        <v>-49</v>
      </c>
      <c r="N95" s="436">
        <v>0</v>
      </c>
      <c r="O95" s="424">
        <v>1652257</v>
      </c>
      <c r="P95" s="427">
        <v>1385256</v>
      </c>
    </row>
    <row r="96" spans="1:16">
      <c r="A96" s="397"/>
      <c r="B96" s="397"/>
      <c r="C96" s="401"/>
      <c r="D96" s="401"/>
      <c r="E96" s="401"/>
      <c r="F96" s="401"/>
      <c r="G96" s="401"/>
      <c r="H96" s="401"/>
      <c r="I96" s="401"/>
      <c r="J96" s="401"/>
      <c r="K96" s="401"/>
      <c r="L96" s="449"/>
      <c r="M96" s="401"/>
      <c r="N96" s="449"/>
      <c r="O96" s="401"/>
      <c r="P96" s="401"/>
    </row>
    <row r="97" spans="1:16">
      <c r="A97" s="408"/>
      <c r="B97" s="398" t="s">
        <v>483</v>
      </c>
      <c r="C97" s="426">
        <v>0</v>
      </c>
      <c r="D97" s="448">
        <v>0</v>
      </c>
      <c r="E97" s="426">
        <v>-31890</v>
      </c>
      <c r="F97" s="448">
        <v>-40134</v>
      </c>
      <c r="G97" s="426">
        <v>-149824</v>
      </c>
      <c r="H97" s="448">
        <v>-124793</v>
      </c>
      <c r="I97" s="426">
        <v>-97776</v>
      </c>
      <c r="J97" s="448">
        <v>-87125</v>
      </c>
      <c r="K97" s="426">
        <v>-60762</v>
      </c>
      <c r="L97" s="447">
        <v>-58834</v>
      </c>
      <c r="M97" s="426">
        <v>0</v>
      </c>
      <c r="N97" s="447">
        <v>0</v>
      </c>
      <c r="O97" s="426">
        <v>-340252</v>
      </c>
      <c r="P97" s="427">
        <v>-310886</v>
      </c>
    </row>
    <row r="98" spans="1:16" ht="24">
      <c r="A98" s="408"/>
      <c r="B98" s="398" t="s">
        <v>484</v>
      </c>
      <c r="C98" s="426">
        <v>0</v>
      </c>
      <c r="D98" s="448">
        <v>0</v>
      </c>
      <c r="E98" s="426">
        <v>-25411</v>
      </c>
      <c r="F98" s="448">
        <v>-15388</v>
      </c>
      <c r="G98" s="426">
        <v>-35161</v>
      </c>
      <c r="H98" s="448">
        <v>-59764</v>
      </c>
      <c r="I98" s="426">
        <v>-3833</v>
      </c>
      <c r="J98" s="448">
        <v>-2302</v>
      </c>
      <c r="K98" s="426">
        <v>903</v>
      </c>
      <c r="L98" s="447">
        <v>-12922</v>
      </c>
      <c r="M98" s="426"/>
      <c r="N98" s="447"/>
      <c r="O98" s="426">
        <v>-63502</v>
      </c>
      <c r="P98" s="427">
        <v>-90376</v>
      </c>
    </row>
    <row r="99" spans="1:16">
      <c r="A99" s="397"/>
      <c r="B99" s="397"/>
      <c r="C99" s="401"/>
      <c r="D99" s="401"/>
      <c r="E99" s="401"/>
      <c r="F99" s="401"/>
      <c r="G99" s="401"/>
      <c r="H99" s="401"/>
      <c r="I99" s="401"/>
      <c r="J99" s="401"/>
      <c r="K99" s="401"/>
      <c r="L99" s="449"/>
      <c r="M99" s="401"/>
      <c r="N99" s="449"/>
      <c r="O99" s="401"/>
      <c r="P99" s="401"/>
    </row>
    <row r="100" spans="1:16">
      <c r="A100" s="407" t="s">
        <v>485</v>
      </c>
      <c r="B100" s="437"/>
      <c r="C100" s="424">
        <v>-11389</v>
      </c>
      <c r="D100" s="425">
        <v>-13335</v>
      </c>
      <c r="E100" s="424">
        <v>195900</v>
      </c>
      <c r="F100" s="425">
        <v>50036</v>
      </c>
      <c r="G100" s="424">
        <v>325858</v>
      </c>
      <c r="H100" s="425">
        <v>250307</v>
      </c>
      <c r="I100" s="424">
        <v>520282</v>
      </c>
      <c r="J100" s="425">
        <v>505266</v>
      </c>
      <c r="K100" s="424">
        <v>217901</v>
      </c>
      <c r="L100" s="436">
        <v>191720</v>
      </c>
      <c r="M100" s="424">
        <v>-49</v>
      </c>
      <c r="N100" s="436">
        <v>0</v>
      </c>
      <c r="O100" s="424">
        <v>1248503</v>
      </c>
      <c r="P100" s="468">
        <v>983994</v>
      </c>
    </row>
    <row r="101" spans="1:16">
      <c r="A101" s="469"/>
      <c r="B101" s="470"/>
      <c r="C101" s="401"/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49"/>
      <c r="O101" s="401"/>
      <c r="P101" s="401"/>
    </row>
    <row r="102" spans="1:16">
      <c r="A102" s="407" t="s">
        <v>486</v>
      </c>
      <c r="B102" s="437"/>
      <c r="C102" s="424">
        <v>-14261</v>
      </c>
      <c r="D102" s="425">
        <v>6557</v>
      </c>
      <c r="E102" s="424">
        <v>20613</v>
      </c>
      <c r="F102" s="425">
        <v>-91263</v>
      </c>
      <c r="G102" s="424">
        <v>-130361</v>
      </c>
      <c r="H102" s="401">
        <v>-153051</v>
      </c>
      <c r="I102" s="424">
        <v>-82125</v>
      </c>
      <c r="J102" s="401">
        <v>-85060</v>
      </c>
      <c r="K102" s="424">
        <v>-10369</v>
      </c>
      <c r="L102" s="425">
        <v>-18907</v>
      </c>
      <c r="M102" s="424">
        <v>0</v>
      </c>
      <c r="N102" s="401">
        <v>0</v>
      </c>
      <c r="O102" s="424">
        <v>-216503</v>
      </c>
      <c r="P102" s="425">
        <v>-341724</v>
      </c>
    </row>
    <row r="103" spans="1:16">
      <c r="A103" s="407"/>
      <c r="B103" s="437" t="s">
        <v>487</v>
      </c>
      <c r="C103" s="424">
        <v>17488</v>
      </c>
      <c r="D103" s="450">
        <v>14476</v>
      </c>
      <c r="E103" s="424">
        <v>47559</v>
      </c>
      <c r="F103" s="450">
        <v>32813</v>
      </c>
      <c r="G103" s="424">
        <v>101664</v>
      </c>
      <c r="H103" s="425">
        <v>64146</v>
      </c>
      <c r="I103" s="424">
        <v>11477</v>
      </c>
      <c r="J103" s="425">
        <v>10727</v>
      </c>
      <c r="K103" s="424">
        <v>3695</v>
      </c>
      <c r="L103" s="450">
        <v>5234</v>
      </c>
      <c r="M103" s="424">
        <v>-19009</v>
      </c>
      <c r="N103" s="425">
        <v>-13819</v>
      </c>
      <c r="O103" s="424">
        <v>162874</v>
      </c>
      <c r="P103" s="425">
        <v>113577</v>
      </c>
    </row>
    <row r="104" spans="1:16">
      <c r="A104" s="408"/>
      <c r="B104" s="404" t="s">
        <v>488</v>
      </c>
      <c r="C104" s="426">
        <v>2562</v>
      </c>
      <c r="D104" s="448">
        <v>5144</v>
      </c>
      <c r="E104" s="426">
        <v>33216</v>
      </c>
      <c r="F104" s="448">
        <v>26242</v>
      </c>
      <c r="G104" s="426">
        <v>12070</v>
      </c>
      <c r="H104" s="427">
        <v>25157</v>
      </c>
      <c r="I104" s="426">
        <v>6715</v>
      </c>
      <c r="J104" s="427">
        <v>8690</v>
      </c>
      <c r="K104" s="426">
        <v>2080</v>
      </c>
      <c r="L104" s="448">
        <v>2737</v>
      </c>
      <c r="M104" s="426">
        <v>0</v>
      </c>
      <c r="N104" s="427">
        <v>0</v>
      </c>
      <c r="O104" s="426">
        <v>56643</v>
      </c>
      <c r="P104" s="427">
        <v>67970</v>
      </c>
    </row>
    <row r="105" spans="1:16">
      <c r="A105" s="408"/>
      <c r="B105" s="404" t="s">
        <v>489</v>
      </c>
      <c r="C105" s="426">
        <v>14926</v>
      </c>
      <c r="D105" s="448">
        <v>9332</v>
      </c>
      <c r="E105" s="426">
        <v>14343</v>
      </c>
      <c r="F105" s="448">
        <v>6571</v>
      </c>
      <c r="G105" s="426">
        <v>89594</v>
      </c>
      <c r="H105" s="427">
        <v>38989</v>
      </c>
      <c r="I105" s="426">
        <v>4762</v>
      </c>
      <c r="J105" s="427">
        <v>2037</v>
      </c>
      <c r="K105" s="426">
        <v>1615</v>
      </c>
      <c r="L105" s="448">
        <v>2497</v>
      </c>
      <c r="M105" s="426">
        <v>-19009</v>
      </c>
      <c r="N105" s="427">
        <v>-13819</v>
      </c>
      <c r="O105" s="426">
        <v>106231</v>
      </c>
      <c r="P105" s="427">
        <v>45607</v>
      </c>
    </row>
    <row r="106" spans="1:16">
      <c r="A106" s="407"/>
      <c r="B106" s="437" t="s">
        <v>490</v>
      </c>
      <c r="C106" s="424">
        <v>-27877</v>
      </c>
      <c r="D106" s="450">
        <v>-19448</v>
      </c>
      <c r="E106" s="424">
        <v>-124733</v>
      </c>
      <c r="F106" s="450">
        <v>-133215</v>
      </c>
      <c r="G106" s="424">
        <v>-254583</v>
      </c>
      <c r="H106" s="450">
        <v>-190837</v>
      </c>
      <c r="I106" s="424">
        <v>-93457</v>
      </c>
      <c r="J106" s="450">
        <v>-95290</v>
      </c>
      <c r="K106" s="424">
        <v>-15199</v>
      </c>
      <c r="L106" s="450">
        <v>-22528</v>
      </c>
      <c r="M106" s="424">
        <v>19009</v>
      </c>
      <c r="N106" s="450">
        <v>13819</v>
      </c>
      <c r="O106" s="424">
        <v>-496840</v>
      </c>
      <c r="P106" s="425">
        <v>-447499</v>
      </c>
    </row>
    <row r="107" spans="1:16">
      <c r="A107" s="408"/>
      <c r="B107" s="404" t="s">
        <v>491</v>
      </c>
      <c r="C107" s="426">
        <v>-2243</v>
      </c>
      <c r="D107" s="448">
        <v>0</v>
      </c>
      <c r="E107" s="426">
        <v>-49</v>
      </c>
      <c r="F107" s="448">
        <v>-157</v>
      </c>
      <c r="G107" s="426">
        <v>-101373</v>
      </c>
      <c r="H107" s="427">
        <v>-41461</v>
      </c>
      <c r="I107" s="426">
        <v>-11856</v>
      </c>
      <c r="J107" s="427">
        <v>-14479</v>
      </c>
      <c r="K107" s="426">
        <v>-1537</v>
      </c>
      <c r="L107" s="448">
        <v>-4118</v>
      </c>
      <c r="M107" s="426">
        <v>0</v>
      </c>
      <c r="N107" s="427">
        <v>0</v>
      </c>
      <c r="O107" s="426">
        <v>-117058</v>
      </c>
      <c r="P107" s="427">
        <v>-60215</v>
      </c>
    </row>
    <row r="108" spans="1:16">
      <c r="A108" s="408"/>
      <c r="B108" s="404" t="s">
        <v>492</v>
      </c>
      <c r="C108" s="426">
        <v>-12828</v>
      </c>
      <c r="D108" s="448">
        <v>-12944</v>
      </c>
      <c r="E108" s="426">
        <v>0</v>
      </c>
      <c r="F108" s="448">
        <v>0</v>
      </c>
      <c r="G108" s="426">
        <v>-20638</v>
      </c>
      <c r="H108" s="427">
        <v>-20829</v>
      </c>
      <c r="I108" s="426">
        <v>-69170</v>
      </c>
      <c r="J108" s="427">
        <v>-69619</v>
      </c>
      <c r="K108" s="426">
        <v>-13900</v>
      </c>
      <c r="L108" s="448">
        <v>-13626</v>
      </c>
      <c r="M108" s="426">
        <v>0</v>
      </c>
      <c r="N108" s="427">
        <v>0</v>
      </c>
      <c r="O108" s="426">
        <v>-116536</v>
      </c>
      <c r="P108" s="427">
        <v>-117018</v>
      </c>
    </row>
    <row r="109" spans="1:16">
      <c r="A109" s="408"/>
      <c r="B109" s="404" t="s">
        <v>493</v>
      </c>
      <c r="C109" s="426">
        <v>-12806</v>
      </c>
      <c r="D109" s="448">
        <v>-6504</v>
      </c>
      <c r="E109" s="426">
        <v>-124684</v>
      </c>
      <c r="F109" s="448">
        <v>-133058</v>
      </c>
      <c r="G109" s="426">
        <v>-132572</v>
      </c>
      <c r="H109" s="427">
        <v>-128547</v>
      </c>
      <c r="I109" s="426">
        <v>-12431</v>
      </c>
      <c r="J109" s="427">
        <v>-11192</v>
      </c>
      <c r="K109" s="426">
        <v>238</v>
      </c>
      <c r="L109" s="448">
        <v>-4784</v>
      </c>
      <c r="M109" s="426">
        <v>19009</v>
      </c>
      <c r="N109" s="427">
        <v>13819</v>
      </c>
      <c r="O109" s="426">
        <v>-263246</v>
      </c>
      <c r="P109" s="427">
        <v>-270266</v>
      </c>
    </row>
    <row r="110" spans="1:16">
      <c r="A110" s="408"/>
      <c r="B110" s="398" t="s">
        <v>494</v>
      </c>
      <c r="C110" s="426">
        <v>0</v>
      </c>
      <c r="D110" s="448">
        <v>0</v>
      </c>
      <c r="E110" s="426">
        <v>0</v>
      </c>
      <c r="F110" s="448">
        <v>0</v>
      </c>
      <c r="G110" s="426">
        <v>0</v>
      </c>
      <c r="H110" s="448">
        <v>0</v>
      </c>
      <c r="I110" s="426">
        <v>0</v>
      </c>
      <c r="J110" s="448">
        <v>0</v>
      </c>
      <c r="K110" s="426">
        <v>0</v>
      </c>
      <c r="L110" s="448">
        <v>0</v>
      </c>
      <c r="M110" s="426">
        <v>0</v>
      </c>
      <c r="N110" s="448">
        <v>0</v>
      </c>
      <c r="O110" s="426">
        <v>0</v>
      </c>
      <c r="P110" s="427">
        <v>0</v>
      </c>
    </row>
    <row r="111" spans="1:16">
      <c r="A111" s="408"/>
      <c r="B111" s="398" t="s">
        <v>495</v>
      </c>
      <c r="C111" s="424">
        <v>-3872</v>
      </c>
      <c r="D111" s="425">
        <v>11529</v>
      </c>
      <c r="E111" s="424">
        <v>97787</v>
      </c>
      <c r="F111" s="425">
        <v>9139</v>
      </c>
      <c r="G111" s="424">
        <v>22558</v>
      </c>
      <c r="H111" s="450">
        <v>-26360</v>
      </c>
      <c r="I111" s="424">
        <v>-145</v>
      </c>
      <c r="J111" s="450">
        <v>-497</v>
      </c>
      <c r="K111" s="424">
        <v>1135</v>
      </c>
      <c r="L111" s="425">
        <v>-1613</v>
      </c>
      <c r="M111" s="424">
        <v>0</v>
      </c>
      <c r="N111" s="450">
        <v>0</v>
      </c>
      <c r="O111" s="424">
        <v>117463</v>
      </c>
      <c r="P111" s="425">
        <v>-7802</v>
      </c>
    </row>
    <row r="112" spans="1:16">
      <c r="A112" s="408"/>
      <c r="B112" s="404" t="s">
        <v>496</v>
      </c>
      <c r="C112" s="426">
        <v>20689</v>
      </c>
      <c r="D112" s="448">
        <v>72700</v>
      </c>
      <c r="E112" s="426">
        <v>226530</v>
      </c>
      <c r="F112" s="448">
        <v>20273</v>
      </c>
      <c r="G112" s="426">
        <v>241550</v>
      </c>
      <c r="H112" s="427">
        <v>20488</v>
      </c>
      <c r="I112" s="426">
        <v>5617</v>
      </c>
      <c r="J112" s="427">
        <v>3746</v>
      </c>
      <c r="K112" s="426">
        <v>10716</v>
      </c>
      <c r="L112" s="448">
        <v>9331</v>
      </c>
      <c r="M112" s="426">
        <v>-111027</v>
      </c>
      <c r="N112" s="427">
        <v>-13107</v>
      </c>
      <c r="O112" s="426">
        <v>394075</v>
      </c>
      <c r="P112" s="427">
        <v>113431</v>
      </c>
    </row>
    <row r="113" spans="1:16">
      <c r="A113" s="408"/>
      <c r="B113" s="404" t="s">
        <v>497</v>
      </c>
      <c r="C113" s="426">
        <v>-24561</v>
      </c>
      <c r="D113" s="448">
        <v>-61171</v>
      </c>
      <c r="E113" s="426">
        <v>-128743</v>
      </c>
      <c r="F113" s="448">
        <v>-11134</v>
      </c>
      <c r="G113" s="426">
        <v>-218992</v>
      </c>
      <c r="H113" s="448">
        <v>-46848</v>
      </c>
      <c r="I113" s="426">
        <v>-5762</v>
      </c>
      <c r="J113" s="448">
        <v>-4243</v>
      </c>
      <c r="K113" s="426">
        <v>-9581</v>
      </c>
      <c r="L113" s="448">
        <v>-10944</v>
      </c>
      <c r="M113" s="426">
        <v>111027</v>
      </c>
      <c r="N113" s="448">
        <v>13107</v>
      </c>
      <c r="O113" s="426">
        <v>-276612</v>
      </c>
      <c r="P113" s="427">
        <v>-121233</v>
      </c>
    </row>
    <row r="114" spans="1:16">
      <c r="A114" s="397"/>
      <c r="B114" s="397"/>
      <c r="C114" s="401"/>
      <c r="D114" s="401"/>
      <c r="E114" s="401"/>
      <c r="F114" s="401"/>
      <c r="G114" s="401"/>
      <c r="H114" s="448"/>
      <c r="I114" s="401"/>
      <c r="J114" s="448"/>
      <c r="K114" s="401"/>
      <c r="L114" s="401"/>
      <c r="M114" s="401"/>
      <c r="N114" s="448"/>
      <c r="O114" s="401"/>
      <c r="P114" s="401"/>
    </row>
    <row r="115" spans="1:16" ht="24">
      <c r="A115" s="410"/>
      <c r="B115" s="398" t="s">
        <v>498</v>
      </c>
      <c r="C115" s="426">
        <v>434</v>
      </c>
      <c r="D115" s="448">
        <v>734</v>
      </c>
      <c r="E115" s="426">
        <v>1005</v>
      </c>
      <c r="F115" s="448">
        <v>2776</v>
      </c>
      <c r="G115" s="426">
        <v>0</v>
      </c>
      <c r="H115" s="401">
        <v>0</v>
      </c>
      <c r="I115" s="426">
        <v>0</v>
      </c>
      <c r="J115" s="401">
        <v>0</v>
      </c>
      <c r="K115" s="426">
        <v>0</v>
      </c>
      <c r="L115" s="448">
        <v>0</v>
      </c>
      <c r="M115" s="426">
        <v>0</v>
      </c>
      <c r="N115" s="401">
        <v>0</v>
      </c>
      <c r="O115" s="426">
        <v>1439</v>
      </c>
      <c r="P115" s="427">
        <v>3510</v>
      </c>
    </row>
    <row r="116" spans="1:16">
      <c r="A116" s="411"/>
      <c r="B116" s="398" t="s">
        <v>499</v>
      </c>
      <c r="C116" s="424">
        <v>0</v>
      </c>
      <c r="D116" s="423">
        <v>0</v>
      </c>
      <c r="E116" s="424">
        <v>200</v>
      </c>
      <c r="F116" s="423">
        <v>145</v>
      </c>
      <c r="G116" s="424">
        <v>412</v>
      </c>
      <c r="H116" s="448">
        <v>0</v>
      </c>
      <c r="I116" s="424">
        <v>53</v>
      </c>
      <c r="J116" s="448">
        <v>238</v>
      </c>
      <c r="K116" s="424">
        <v>19</v>
      </c>
      <c r="L116" s="423">
        <v>735</v>
      </c>
      <c r="M116" s="424">
        <v>0</v>
      </c>
      <c r="N116" s="448">
        <v>0</v>
      </c>
      <c r="O116" s="424">
        <v>684</v>
      </c>
      <c r="P116" s="423">
        <v>1118</v>
      </c>
    </row>
    <row r="117" spans="1:16">
      <c r="A117" s="407"/>
      <c r="B117" s="404" t="s">
        <v>500</v>
      </c>
      <c r="C117" s="426">
        <v>0</v>
      </c>
      <c r="D117" s="448">
        <v>0</v>
      </c>
      <c r="E117" s="426">
        <v>180</v>
      </c>
      <c r="F117" s="448">
        <v>86</v>
      </c>
      <c r="G117" s="426">
        <v>0</v>
      </c>
      <c r="H117" s="423">
        <v>0</v>
      </c>
      <c r="I117" s="426">
        <v>0</v>
      </c>
      <c r="J117" s="423">
        <v>0</v>
      </c>
      <c r="K117" s="426">
        <v>0</v>
      </c>
      <c r="L117" s="448">
        <v>17</v>
      </c>
      <c r="M117" s="426">
        <v>0</v>
      </c>
      <c r="N117" s="423">
        <v>0</v>
      </c>
      <c r="O117" s="426">
        <v>180</v>
      </c>
      <c r="P117" s="427">
        <v>103</v>
      </c>
    </row>
    <row r="118" spans="1:16">
      <c r="A118" s="407"/>
      <c r="B118" s="404" t="s">
        <v>501</v>
      </c>
      <c r="C118" s="426">
        <v>0</v>
      </c>
      <c r="D118" s="448">
        <v>0</v>
      </c>
      <c r="E118" s="426">
        <v>20</v>
      </c>
      <c r="F118" s="448">
        <v>59</v>
      </c>
      <c r="G118" s="426">
        <v>412</v>
      </c>
      <c r="H118" s="448">
        <v>0</v>
      </c>
      <c r="I118" s="426">
        <v>53</v>
      </c>
      <c r="J118" s="448">
        <v>238</v>
      </c>
      <c r="K118" s="426">
        <v>19</v>
      </c>
      <c r="L118" s="448">
        <v>718</v>
      </c>
      <c r="M118" s="426">
        <v>0</v>
      </c>
      <c r="N118" s="448">
        <v>0</v>
      </c>
      <c r="O118" s="426">
        <v>504</v>
      </c>
      <c r="P118" s="427">
        <v>1015</v>
      </c>
    </row>
    <row r="119" spans="1:16">
      <c r="A119" s="397"/>
      <c r="B119" s="397"/>
      <c r="C119" s="401"/>
      <c r="D119" s="401"/>
      <c r="E119" s="401"/>
      <c r="F119" s="401"/>
      <c r="G119" s="401"/>
      <c r="H119" s="448"/>
      <c r="I119" s="401"/>
      <c r="J119" s="448"/>
      <c r="K119" s="401"/>
      <c r="L119" s="401"/>
      <c r="M119" s="401"/>
      <c r="N119" s="448"/>
      <c r="O119" s="401"/>
      <c r="P119" s="401"/>
    </row>
    <row r="120" spans="1:16">
      <c r="A120" s="407" t="s">
        <v>502</v>
      </c>
      <c r="B120" s="437"/>
      <c r="C120" s="424">
        <v>-25216</v>
      </c>
      <c r="D120" s="423">
        <v>-6044</v>
      </c>
      <c r="E120" s="424">
        <v>217718</v>
      </c>
      <c r="F120" s="423">
        <v>-38306</v>
      </c>
      <c r="G120" s="424">
        <v>195909</v>
      </c>
      <c r="H120" s="401">
        <v>97256</v>
      </c>
      <c r="I120" s="424">
        <v>438210</v>
      </c>
      <c r="J120" s="401">
        <v>420444</v>
      </c>
      <c r="K120" s="424">
        <v>207551</v>
      </c>
      <c r="L120" s="423">
        <v>173548</v>
      </c>
      <c r="M120" s="424">
        <v>-49</v>
      </c>
      <c r="N120" s="401">
        <v>0</v>
      </c>
      <c r="O120" s="424">
        <v>1034123</v>
      </c>
      <c r="P120" s="423">
        <v>646898</v>
      </c>
    </row>
    <row r="121" spans="1:16">
      <c r="A121" s="397"/>
      <c r="B121" s="397"/>
      <c r="C121" s="401"/>
      <c r="D121" s="401"/>
      <c r="E121" s="401"/>
      <c r="F121" s="401"/>
      <c r="G121" s="401"/>
      <c r="H121" s="423"/>
      <c r="I121" s="401"/>
      <c r="J121" s="423"/>
      <c r="K121" s="401"/>
      <c r="L121" s="401"/>
      <c r="M121" s="401"/>
      <c r="N121" s="423"/>
      <c r="O121" s="401"/>
      <c r="P121" s="401"/>
    </row>
    <row r="122" spans="1:16">
      <c r="A122" s="408"/>
      <c r="B122" s="398" t="s">
        <v>503</v>
      </c>
      <c r="C122" s="426">
        <v>-11721</v>
      </c>
      <c r="D122" s="448">
        <v>-14209</v>
      </c>
      <c r="E122" s="426">
        <v>-70435</v>
      </c>
      <c r="F122" s="448">
        <v>-1598</v>
      </c>
      <c r="G122" s="426">
        <v>-65562</v>
      </c>
      <c r="H122" s="401">
        <v>-32549</v>
      </c>
      <c r="I122" s="426">
        <v>-159140</v>
      </c>
      <c r="J122" s="401">
        <v>-170693</v>
      </c>
      <c r="K122" s="426">
        <v>-66785</v>
      </c>
      <c r="L122" s="448">
        <v>-54065</v>
      </c>
      <c r="M122" s="426">
        <v>0</v>
      </c>
      <c r="N122" s="401">
        <v>0</v>
      </c>
      <c r="O122" s="426">
        <v>-373643</v>
      </c>
      <c r="P122" s="427">
        <v>-273114</v>
      </c>
    </row>
    <row r="123" spans="1:16">
      <c r="A123" s="397"/>
      <c r="B123" s="397"/>
      <c r="C123" s="401"/>
      <c r="D123" s="401"/>
      <c r="E123" s="401"/>
      <c r="F123" s="401"/>
      <c r="G123" s="401"/>
      <c r="H123" s="448"/>
      <c r="I123" s="401"/>
      <c r="J123" s="448"/>
      <c r="K123" s="401"/>
      <c r="L123" s="401"/>
      <c r="M123" s="401"/>
      <c r="N123" s="448"/>
      <c r="O123" s="401"/>
      <c r="P123" s="401"/>
    </row>
    <row r="124" spans="1:16">
      <c r="A124" s="407" t="s">
        <v>504</v>
      </c>
      <c r="B124" s="437"/>
      <c r="C124" s="424">
        <v>-36937</v>
      </c>
      <c r="D124" s="425">
        <v>-20253</v>
      </c>
      <c r="E124" s="424">
        <v>147283</v>
      </c>
      <c r="F124" s="425">
        <v>-39904</v>
      </c>
      <c r="G124" s="424">
        <v>130347</v>
      </c>
      <c r="H124" s="401">
        <v>64707</v>
      </c>
      <c r="I124" s="424">
        <v>279070</v>
      </c>
      <c r="J124" s="401">
        <v>249751</v>
      </c>
      <c r="K124" s="424">
        <v>140766</v>
      </c>
      <c r="L124" s="425">
        <v>119483</v>
      </c>
      <c r="M124" s="424">
        <v>-49</v>
      </c>
      <c r="N124" s="401">
        <v>0</v>
      </c>
      <c r="O124" s="424">
        <v>660480</v>
      </c>
      <c r="P124" s="425">
        <v>373784</v>
      </c>
    </row>
    <row r="125" spans="1:16">
      <c r="A125" s="408"/>
      <c r="B125" s="398" t="s">
        <v>505</v>
      </c>
      <c r="C125" s="426">
        <v>0</v>
      </c>
      <c r="D125" s="448">
        <v>0</v>
      </c>
      <c r="E125" s="426"/>
      <c r="F125" s="448"/>
      <c r="G125" s="426">
        <v>0</v>
      </c>
      <c r="H125" s="425">
        <v>0</v>
      </c>
      <c r="I125" s="426">
        <v>0</v>
      </c>
      <c r="J125" s="425">
        <v>0</v>
      </c>
      <c r="K125" s="426">
        <v>0</v>
      </c>
      <c r="L125" s="448">
        <v>0</v>
      </c>
      <c r="M125" s="426">
        <v>0</v>
      </c>
      <c r="N125" s="425">
        <v>0</v>
      </c>
      <c r="O125" s="426">
        <v>0</v>
      </c>
      <c r="P125" s="427">
        <v>0</v>
      </c>
    </row>
    <row r="126" spans="1:16">
      <c r="A126" s="407" t="s">
        <v>506</v>
      </c>
      <c r="B126" s="398"/>
      <c r="C126" s="424">
        <v>-36937</v>
      </c>
      <c r="D126" s="425">
        <v>-20253</v>
      </c>
      <c r="E126" s="424">
        <v>147283</v>
      </c>
      <c r="F126" s="425">
        <v>-39904</v>
      </c>
      <c r="G126" s="424">
        <v>130347</v>
      </c>
      <c r="H126" s="448">
        <v>64707</v>
      </c>
      <c r="I126" s="424">
        <v>279070</v>
      </c>
      <c r="J126" s="448">
        <v>249751</v>
      </c>
      <c r="K126" s="424">
        <v>140766</v>
      </c>
      <c r="L126" s="425">
        <v>119483</v>
      </c>
      <c r="M126" s="424">
        <v>-49</v>
      </c>
      <c r="N126" s="448">
        <v>0</v>
      </c>
      <c r="O126" s="424">
        <v>660480</v>
      </c>
      <c r="P126" s="425">
        <v>373784</v>
      </c>
    </row>
    <row r="127" spans="1:16">
      <c r="A127" s="397"/>
      <c r="B127" s="397"/>
      <c r="C127" s="401"/>
      <c r="D127" s="425"/>
      <c r="E127" s="401"/>
      <c r="F127" s="425"/>
      <c r="G127" s="401"/>
      <c r="H127" s="425"/>
      <c r="I127" s="401"/>
      <c r="J127" s="425"/>
      <c r="K127" s="401"/>
      <c r="L127" s="436"/>
      <c r="M127" s="401"/>
      <c r="N127" s="425"/>
      <c r="O127" s="401"/>
      <c r="P127" s="401"/>
    </row>
    <row r="128" spans="1:16">
      <c r="A128" s="408"/>
      <c r="B128" s="398" t="s">
        <v>507</v>
      </c>
      <c r="C128" s="424">
        <v>-36937</v>
      </c>
      <c r="D128" s="425">
        <v>-20253</v>
      </c>
      <c r="E128" s="424">
        <v>147283</v>
      </c>
      <c r="F128" s="425">
        <v>-39904</v>
      </c>
      <c r="G128" s="424">
        <v>130347</v>
      </c>
      <c r="H128" s="425"/>
      <c r="I128" s="424">
        <v>279070</v>
      </c>
      <c r="J128" s="425">
        <v>249751</v>
      </c>
      <c r="K128" s="424">
        <v>140766</v>
      </c>
      <c r="L128" s="436">
        <v>119483</v>
      </c>
      <c r="M128" s="424">
        <v>-49</v>
      </c>
      <c r="N128" s="436">
        <v>0</v>
      </c>
      <c r="O128" s="435">
        <v>660480</v>
      </c>
      <c r="P128" s="425">
        <v>373784</v>
      </c>
    </row>
    <row r="129" spans="1:16">
      <c r="A129" s="408"/>
      <c r="B129" s="437" t="s">
        <v>508</v>
      </c>
      <c r="C129" s="424"/>
      <c r="D129" s="425"/>
      <c r="E129" s="424"/>
      <c r="F129" s="425"/>
      <c r="G129" s="424"/>
      <c r="H129" s="425"/>
      <c r="I129" s="424"/>
      <c r="J129" s="425"/>
      <c r="K129" s="424"/>
      <c r="L129" s="425"/>
      <c r="M129" s="424"/>
      <c r="N129" s="425"/>
      <c r="O129" s="424">
        <v>402767</v>
      </c>
      <c r="P129" s="425">
        <v>205715</v>
      </c>
    </row>
    <row r="130" spans="1:16">
      <c r="A130" s="408"/>
      <c r="B130" s="437" t="s">
        <v>509</v>
      </c>
      <c r="C130" s="424"/>
      <c r="D130" s="425"/>
      <c r="E130" s="424"/>
      <c r="F130" s="425"/>
      <c r="G130" s="424"/>
      <c r="H130" s="425"/>
      <c r="I130" s="424"/>
      <c r="J130" s="425"/>
      <c r="K130" s="424"/>
      <c r="L130" s="425"/>
      <c r="M130" s="424"/>
      <c r="N130" s="425"/>
      <c r="O130" s="424">
        <v>257713</v>
      </c>
      <c r="P130" s="425">
        <v>168069</v>
      </c>
    </row>
    <row r="131" spans="1:16">
      <c r="A131" s="397"/>
      <c r="B131" s="397"/>
      <c r="C131" s="397"/>
      <c r="D131" s="401"/>
      <c r="E131" s="397"/>
      <c r="F131" s="401"/>
      <c r="G131" s="397"/>
      <c r="H131" s="397"/>
      <c r="I131" s="397"/>
      <c r="J131" s="397"/>
      <c r="K131" s="397"/>
      <c r="L131" s="397"/>
      <c r="M131" s="397"/>
      <c r="N131" s="397"/>
      <c r="O131" s="397"/>
      <c r="P131" s="397"/>
    </row>
    <row r="132" spans="1:16">
      <c r="A132" s="397"/>
      <c r="B132" s="397"/>
      <c r="C132" s="397"/>
      <c r="D132" s="452"/>
      <c r="E132" s="452"/>
      <c r="F132" s="452"/>
      <c r="G132" s="397"/>
      <c r="H132" s="397"/>
      <c r="I132" s="397"/>
      <c r="J132" s="397"/>
      <c r="K132" s="397"/>
      <c r="L132" s="397"/>
      <c r="M132" s="397"/>
      <c r="N132" s="397"/>
      <c r="O132" s="471"/>
      <c r="P132" s="401"/>
    </row>
    <row r="133" spans="1:16">
      <c r="A133" s="397"/>
      <c r="B133" s="397"/>
      <c r="C133" s="397"/>
      <c r="D133" s="452"/>
      <c r="E133" s="452"/>
      <c r="F133" s="452"/>
      <c r="G133" s="452"/>
      <c r="H133" s="452"/>
      <c r="I133" s="452"/>
      <c r="J133" s="452"/>
      <c r="K133" s="452"/>
      <c r="L133" s="452"/>
      <c r="M133" s="452"/>
      <c r="N133" s="452"/>
      <c r="O133" s="452"/>
      <c r="P133" s="397"/>
    </row>
    <row r="134" spans="1:16">
      <c r="A134" s="397"/>
      <c r="B134" s="397"/>
      <c r="C134" s="429"/>
      <c r="D134" s="452"/>
      <c r="E134" s="452"/>
      <c r="F134" s="397"/>
      <c r="G134" s="397"/>
      <c r="H134" s="397"/>
      <c r="I134" s="397"/>
      <c r="J134" s="397"/>
      <c r="K134" s="397"/>
      <c r="L134" s="397"/>
      <c r="M134" s="397"/>
      <c r="N134" s="397"/>
      <c r="O134" s="397"/>
      <c r="P134" s="397"/>
    </row>
    <row r="135" spans="1:16">
      <c r="A135" s="397"/>
      <c r="B135" s="397"/>
      <c r="C135" s="397"/>
      <c r="D135" s="452"/>
      <c r="E135" s="452"/>
      <c r="F135" s="397"/>
      <c r="G135" s="397"/>
      <c r="H135" s="397"/>
      <c r="I135" s="397"/>
      <c r="J135" s="397"/>
      <c r="K135" s="397"/>
      <c r="L135" s="397"/>
      <c r="M135" s="397"/>
      <c r="N135" s="397"/>
      <c r="O135" s="397"/>
      <c r="P135" s="397"/>
    </row>
    <row r="136" spans="1:16">
      <c r="A136" s="513" t="s">
        <v>3</v>
      </c>
      <c r="B136" s="514"/>
      <c r="C136" s="525" t="s">
        <v>413</v>
      </c>
      <c r="D136" s="526"/>
      <c r="E136" s="525" t="s">
        <v>10</v>
      </c>
      <c r="F136" s="526"/>
      <c r="G136" s="525" t="s">
        <v>36</v>
      </c>
      <c r="H136" s="526"/>
      <c r="I136" s="525" t="s">
        <v>14</v>
      </c>
      <c r="J136" s="526"/>
      <c r="K136" s="525" t="s">
        <v>12</v>
      </c>
      <c r="L136" s="526"/>
      <c r="M136" s="525" t="s">
        <v>414</v>
      </c>
      <c r="N136" s="526"/>
      <c r="O136" s="525" t="s">
        <v>415</v>
      </c>
      <c r="P136" s="526"/>
    </row>
    <row r="137" spans="1:16">
      <c r="A137" s="521" t="s">
        <v>510</v>
      </c>
      <c r="B137" s="527"/>
      <c r="C137" s="412">
        <v>43281</v>
      </c>
      <c r="D137" s="413">
        <v>42916</v>
      </c>
      <c r="E137" s="412">
        <v>43281</v>
      </c>
      <c r="F137" s="413">
        <v>42916</v>
      </c>
      <c r="G137" s="412">
        <v>43281</v>
      </c>
      <c r="H137" s="413">
        <v>42916</v>
      </c>
      <c r="I137" s="412">
        <v>43281</v>
      </c>
      <c r="J137" s="413">
        <v>42916</v>
      </c>
      <c r="K137" s="412">
        <v>43281</v>
      </c>
      <c r="L137" s="413">
        <v>42916</v>
      </c>
      <c r="M137" s="412">
        <v>43281</v>
      </c>
      <c r="N137" s="413">
        <v>42916</v>
      </c>
      <c r="O137" s="412">
        <v>43281</v>
      </c>
      <c r="P137" s="413">
        <v>42916</v>
      </c>
    </row>
    <row r="138" spans="1:16">
      <c r="A138" s="528"/>
      <c r="B138" s="529"/>
      <c r="C138" s="414" t="s">
        <v>406</v>
      </c>
      <c r="D138" s="415" t="s">
        <v>406</v>
      </c>
      <c r="E138" s="414" t="s">
        <v>406</v>
      </c>
      <c r="F138" s="415" t="s">
        <v>406</v>
      </c>
      <c r="G138" s="414" t="s">
        <v>406</v>
      </c>
      <c r="H138" s="415" t="s">
        <v>406</v>
      </c>
      <c r="I138" s="414" t="s">
        <v>406</v>
      </c>
      <c r="J138" s="415" t="s">
        <v>406</v>
      </c>
      <c r="K138" s="414" t="s">
        <v>406</v>
      </c>
      <c r="L138" s="415" t="s">
        <v>406</v>
      </c>
      <c r="M138" s="414" t="s">
        <v>406</v>
      </c>
      <c r="N138" s="415" t="s">
        <v>406</v>
      </c>
      <c r="O138" s="414" t="s">
        <v>406</v>
      </c>
      <c r="P138" s="415" t="s">
        <v>406</v>
      </c>
    </row>
    <row r="139" spans="1:16">
      <c r="A139" s="397"/>
      <c r="B139" s="397"/>
      <c r="C139" s="397"/>
      <c r="D139" s="397"/>
      <c r="E139" s="397"/>
      <c r="F139" s="397"/>
      <c r="G139" s="397"/>
      <c r="H139" s="397"/>
      <c r="I139" s="397"/>
      <c r="J139" s="397"/>
      <c r="K139" s="397"/>
      <c r="L139" s="417"/>
      <c r="M139" s="397"/>
      <c r="N139" s="397"/>
      <c r="O139" s="397"/>
      <c r="P139" s="397"/>
    </row>
    <row r="140" spans="1:16">
      <c r="A140" s="407"/>
      <c r="B140" s="404" t="s">
        <v>511</v>
      </c>
      <c r="C140" s="426">
        <v>-17641</v>
      </c>
      <c r="D140" s="448">
        <v>24530</v>
      </c>
      <c r="E140" s="426">
        <v>83209</v>
      </c>
      <c r="F140" s="448">
        <v>17406</v>
      </c>
      <c r="G140" s="426">
        <v>-40269</v>
      </c>
      <c r="H140" s="448">
        <v>149182</v>
      </c>
      <c r="I140" s="426">
        <v>346252</v>
      </c>
      <c r="J140" s="448">
        <v>312114</v>
      </c>
      <c r="K140" s="426">
        <v>150147</v>
      </c>
      <c r="L140" s="448">
        <v>143828</v>
      </c>
      <c r="M140" s="426">
        <v>-27</v>
      </c>
      <c r="N140" s="448">
        <v>14270</v>
      </c>
      <c r="O140" s="426">
        <v>521671</v>
      </c>
      <c r="P140" s="417">
        <v>661330</v>
      </c>
    </row>
    <row r="141" spans="1:16">
      <c r="A141" s="407"/>
      <c r="B141" s="404" t="s">
        <v>512</v>
      </c>
      <c r="C141" s="426">
        <v>101921</v>
      </c>
      <c r="D141" s="448">
        <v>-737087</v>
      </c>
      <c r="E141" s="426">
        <v>-68903</v>
      </c>
      <c r="F141" s="448">
        <v>-46077</v>
      </c>
      <c r="G141" s="426">
        <v>-1575828</v>
      </c>
      <c r="H141" s="448">
        <v>-959265</v>
      </c>
      <c r="I141" s="426">
        <v>-190455</v>
      </c>
      <c r="J141" s="448">
        <v>-182397</v>
      </c>
      <c r="K141" s="426">
        <v>15829</v>
      </c>
      <c r="L141" s="448">
        <v>-71471</v>
      </c>
      <c r="M141" s="426">
        <v>-179083</v>
      </c>
      <c r="N141" s="448">
        <v>787763</v>
      </c>
      <c r="O141" s="426">
        <v>-1896519</v>
      </c>
      <c r="P141" s="417">
        <v>-1208534</v>
      </c>
    </row>
    <row r="142" spans="1:16">
      <c r="A142" s="407"/>
      <c r="B142" s="404" t="s">
        <v>513</v>
      </c>
      <c r="C142" s="426">
        <v>-28818</v>
      </c>
      <c r="D142" s="448">
        <v>-303157</v>
      </c>
      <c r="E142" s="426">
        <v>-7397</v>
      </c>
      <c r="F142" s="448">
        <v>-3094</v>
      </c>
      <c r="G142" s="426">
        <v>2658735</v>
      </c>
      <c r="H142" s="448">
        <v>771556</v>
      </c>
      <c r="I142" s="426">
        <v>-293303</v>
      </c>
      <c r="J142" s="448">
        <v>-379232</v>
      </c>
      <c r="K142" s="426">
        <v>-85350</v>
      </c>
      <c r="L142" s="448">
        <v>-166541</v>
      </c>
      <c r="M142" s="426">
        <v>179032</v>
      </c>
      <c r="N142" s="448">
        <v>-802032</v>
      </c>
      <c r="O142" s="426">
        <v>2422899</v>
      </c>
      <c r="P142" s="417">
        <v>-882500</v>
      </c>
    </row>
    <row r="143" spans="1:16" s="394" customFormat="1"/>
    <row r="144" spans="1:16" s="394" customFormat="1"/>
    <row r="145" s="394" customFormat="1"/>
    <row r="146" s="394" customFormat="1"/>
    <row r="147" s="394" customFormat="1"/>
    <row r="148" s="394" customFormat="1"/>
    <row r="149" s="394" customFormat="1"/>
    <row r="150" s="394" customFormat="1"/>
    <row r="151" s="394" customFormat="1"/>
    <row r="152" s="394" customFormat="1"/>
    <row r="153" s="394" customFormat="1"/>
    <row r="154" s="394" customFormat="1"/>
    <row r="155" s="394" customFormat="1"/>
    <row r="156" s="394" customFormat="1"/>
    <row r="157" s="394" customFormat="1"/>
    <row r="158" s="394" customFormat="1"/>
    <row r="159" s="394" customFormat="1"/>
    <row r="160" s="394" customFormat="1"/>
    <row r="161" s="394" customFormat="1"/>
    <row r="162" s="394" customFormat="1"/>
    <row r="163" s="394" customFormat="1"/>
    <row r="164" s="394" customFormat="1"/>
    <row r="165" s="394" customFormat="1"/>
    <row r="166" s="394" customFormat="1"/>
    <row r="167" s="394" customFormat="1"/>
    <row r="168" s="394" customFormat="1"/>
    <row r="169" s="394" customFormat="1"/>
    <row r="170" s="394" customFormat="1"/>
    <row r="171" s="394" customFormat="1"/>
    <row r="172" s="394" customFormat="1"/>
    <row r="173" s="394" customFormat="1"/>
    <row r="174" s="394" customFormat="1"/>
    <row r="175" s="394" customFormat="1"/>
    <row r="176" s="394" customFormat="1"/>
    <row r="177" s="394" customFormat="1"/>
    <row r="178" s="394" customFormat="1"/>
    <row r="179" s="394" customFormat="1"/>
    <row r="180" s="394" customFormat="1"/>
    <row r="181" s="394" customFormat="1"/>
    <row r="182" s="394" customFormat="1"/>
    <row r="183" s="394" customFormat="1"/>
    <row r="184" s="394" customFormat="1"/>
    <row r="185" s="394" customFormat="1"/>
    <row r="186" s="394" customFormat="1"/>
    <row r="187" s="394" customFormat="1"/>
    <row r="188" s="394" customFormat="1"/>
    <row r="189" s="394" customFormat="1"/>
    <row r="190" s="394" customFormat="1"/>
    <row r="191" s="394" customFormat="1"/>
    <row r="192" s="394" customFormat="1"/>
    <row r="193" s="394" customFormat="1"/>
    <row r="194" s="394" customFormat="1"/>
    <row r="195" s="394" customFormat="1"/>
    <row r="196" s="394" customFormat="1"/>
    <row r="197" s="394" customFormat="1"/>
    <row r="198" s="394" customFormat="1"/>
    <row r="199" s="394" customFormat="1"/>
    <row r="200" s="394" customFormat="1"/>
    <row r="201" s="394" customFormat="1"/>
    <row r="202" s="394" customFormat="1"/>
    <row r="203" s="394" customFormat="1"/>
    <row r="204" s="394" customFormat="1"/>
    <row r="205" s="394" customFormat="1"/>
    <row r="206" s="394" customFormat="1"/>
  </sheetData>
  <mergeCells count="36">
    <mergeCell ref="K136:L136"/>
    <mergeCell ref="M136:N136"/>
    <mergeCell ref="O136:P136"/>
    <mergeCell ref="A137:B138"/>
    <mergeCell ref="A73:B74"/>
    <mergeCell ref="A136:B136"/>
    <mergeCell ref="C136:D136"/>
    <mergeCell ref="E136:F136"/>
    <mergeCell ref="G136:H136"/>
    <mergeCell ref="I136:J136"/>
    <mergeCell ref="O34:P34"/>
    <mergeCell ref="A35:B36"/>
    <mergeCell ref="A72:B72"/>
    <mergeCell ref="C72:D72"/>
    <mergeCell ref="E72:F72"/>
    <mergeCell ref="G72:H72"/>
    <mergeCell ref="I72:J72"/>
    <mergeCell ref="K72:L72"/>
    <mergeCell ref="M72:N72"/>
    <mergeCell ref="O72:P72"/>
    <mergeCell ref="M1:N1"/>
    <mergeCell ref="O1:P1"/>
    <mergeCell ref="A2:B3"/>
    <mergeCell ref="A34:B34"/>
    <mergeCell ref="C34:D34"/>
    <mergeCell ref="E34:F34"/>
    <mergeCell ref="G34:H34"/>
    <mergeCell ref="I34:J34"/>
    <mergeCell ref="K34:L34"/>
    <mergeCell ref="M34:N34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K144"/>
  <sheetViews>
    <sheetView topLeftCell="B133" workbookViewId="0">
      <selection activeCell="E120" sqref="E120"/>
    </sheetView>
  </sheetViews>
  <sheetFormatPr baseColWidth="10" defaultRowHeight="12.75"/>
  <cols>
    <col min="1" max="1" width="11.42578125" style="394"/>
    <col min="2" max="2" width="2.85546875" style="397" customWidth="1"/>
    <col min="3" max="3" width="70.140625" style="397" customWidth="1"/>
    <col min="4" max="11" width="16.85546875" style="397" customWidth="1"/>
    <col min="12" max="16384" width="11.42578125" style="394"/>
  </cols>
  <sheetData>
    <row r="3" spans="2:11">
      <c r="B3" s="513" t="s">
        <v>194</v>
      </c>
      <c r="C3" s="514"/>
      <c r="D3" s="515" t="s">
        <v>104</v>
      </c>
      <c r="E3" s="516"/>
      <c r="F3" s="515" t="s">
        <v>55</v>
      </c>
      <c r="G3" s="516"/>
      <c r="H3" s="515" t="s">
        <v>405</v>
      </c>
      <c r="I3" s="516"/>
      <c r="J3" s="515" t="s">
        <v>20</v>
      </c>
      <c r="K3" s="516"/>
    </row>
    <row r="4" spans="2:11">
      <c r="B4" s="517" t="s">
        <v>384</v>
      </c>
      <c r="C4" s="533"/>
      <c r="D4" s="412">
        <v>43281</v>
      </c>
      <c r="E4" s="413">
        <v>43100</v>
      </c>
      <c r="F4" s="412">
        <v>43281</v>
      </c>
      <c r="G4" s="413">
        <v>43100</v>
      </c>
      <c r="H4" s="412">
        <v>43281</v>
      </c>
      <c r="I4" s="413">
        <v>43100</v>
      </c>
      <c r="J4" s="412">
        <v>43281</v>
      </c>
      <c r="K4" s="413">
        <v>43100</v>
      </c>
    </row>
    <row r="5" spans="2:11">
      <c r="B5" s="534"/>
      <c r="C5" s="535"/>
      <c r="D5" s="414" t="s">
        <v>406</v>
      </c>
      <c r="E5" s="415" t="s">
        <v>406</v>
      </c>
      <c r="F5" s="414" t="s">
        <v>406</v>
      </c>
      <c r="G5" s="415" t="s">
        <v>406</v>
      </c>
      <c r="H5" s="414" t="s">
        <v>406</v>
      </c>
      <c r="I5" s="415" t="s">
        <v>406</v>
      </c>
      <c r="J5" s="414" t="s">
        <v>406</v>
      </c>
      <c r="K5" s="415" t="s">
        <v>406</v>
      </c>
    </row>
    <row r="6" spans="2:11">
      <c r="B6" s="405" t="s">
        <v>385</v>
      </c>
      <c r="C6" s="395"/>
      <c r="D6" s="416">
        <v>1387374</v>
      </c>
      <c r="E6" s="417">
        <v>1428414</v>
      </c>
      <c r="F6" s="416">
        <v>4548694</v>
      </c>
      <c r="G6" s="417">
        <v>2927495</v>
      </c>
      <c r="H6" s="416">
        <v>919152</v>
      </c>
      <c r="I6" s="417">
        <v>189512</v>
      </c>
      <c r="J6" s="416">
        <v>6855220</v>
      </c>
      <c r="K6" s="417">
        <v>4545421</v>
      </c>
    </row>
    <row r="7" spans="2:11">
      <c r="B7" s="406"/>
      <c r="C7" s="396" t="s">
        <v>320</v>
      </c>
      <c r="D7" s="416">
        <v>577593</v>
      </c>
      <c r="E7" s="418">
        <v>598586</v>
      </c>
      <c r="F7" s="416">
        <v>818957</v>
      </c>
      <c r="G7" s="418">
        <v>576614</v>
      </c>
      <c r="H7" s="416">
        <v>979641</v>
      </c>
      <c r="I7" s="418">
        <v>297563</v>
      </c>
      <c r="J7" s="416">
        <v>2376191</v>
      </c>
      <c r="K7" s="418">
        <v>1472763</v>
      </c>
    </row>
    <row r="8" spans="2:11">
      <c r="B8" s="406"/>
      <c r="C8" s="396" t="s">
        <v>321</v>
      </c>
      <c r="D8" s="416">
        <v>45742</v>
      </c>
      <c r="E8" s="418">
        <v>74249</v>
      </c>
      <c r="F8" s="416">
        <v>90036</v>
      </c>
      <c r="G8" s="418">
        <v>26175</v>
      </c>
      <c r="H8" s="416">
        <v>19157</v>
      </c>
      <c r="I8" s="418">
        <v>9928</v>
      </c>
      <c r="J8" s="416">
        <v>154935</v>
      </c>
      <c r="K8" s="418">
        <v>110352</v>
      </c>
    </row>
    <row r="9" spans="2:11">
      <c r="B9" s="406"/>
      <c r="C9" s="396" t="s">
        <v>322</v>
      </c>
      <c r="D9" s="416">
        <v>30706</v>
      </c>
      <c r="E9" s="418">
        <v>38310</v>
      </c>
      <c r="F9" s="416">
        <v>219593</v>
      </c>
      <c r="G9" s="418">
        <v>153932</v>
      </c>
      <c r="H9" s="416">
        <v>30545</v>
      </c>
      <c r="I9" s="418">
        <v>3274</v>
      </c>
      <c r="J9" s="416">
        <v>280844</v>
      </c>
      <c r="K9" s="418">
        <v>195516</v>
      </c>
    </row>
    <row r="10" spans="2:11">
      <c r="B10" s="406"/>
      <c r="C10" s="396" t="s">
        <v>323</v>
      </c>
      <c r="D10" s="416">
        <v>534480</v>
      </c>
      <c r="E10" s="418">
        <v>493110</v>
      </c>
      <c r="F10" s="416">
        <v>3095105</v>
      </c>
      <c r="G10" s="418">
        <v>1957233</v>
      </c>
      <c r="H10" s="416">
        <v>13658</v>
      </c>
      <c r="I10" s="418">
        <v>15562</v>
      </c>
      <c r="J10" s="416">
        <v>3643243</v>
      </c>
      <c r="K10" s="418">
        <v>2465905</v>
      </c>
    </row>
    <row r="11" spans="2:11">
      <c r="B11" s="406"/>
      <c r="C11" s="396" t="s">
        <v>324</v>
      </c>
      <c r="D11" s="416">
        <v>138811</v>
      </c>
      <c r="E11" s="418">
        <v>167243</v>
      </c>
      <c r="F11" s="416">
        <v>14931</v>
      </c>
      <c r="G11" s="418">
        <v>9542</v>
      </c>
      <c r="H11" s="416">
        <v>-146150</v>
      </c>
      <c r="I11" s="418">
        <v>-169382</v>
      </c>
      <c r="J11" s="416">
        <v>7592</v>
      </c>
      <c r="K11" s="418">
        <v>7403</v>
      </c>
    </row>
    <row r="12" spans="2:11">
      <c r="B12" s="406"/>
      <c r="C12" s="396" t="s">
        <v>325</v>
      </c>
      <c r="D12" s="416">
        <v>54891</v>
      </c>
      <c r="E12" s="418">
        <v>51928</v>
      </c>
      <c r="F12" s="416">
        <v>288863</v>
      </c>
      <c r="G12" s="418">
        <v>193708</v>
      </c>
      <c r="H12" s="416">
        <v>313</v>
      </c>
      <c r="I12" s="418">
        <v>453</v>
      </c>
      <c r="J12" s="416">
        <v>344067</v>
      </c>
      <c r="K12" s="418">
        <v>246089</v>
      </c>
    </row>
    <row r="13" spans="2:11">
      <c r="B13" s="406"/>
      <c r="C13" s="396"/>
      <c r="D13" s="416">
        <v>0</v>
      </c>
      <c r="E13" s="418">
        <v>0</v>
      </c>
      <c r="F13" s="416">
        <v>0</v>
      </c>
      <c r="G13" s="418">
        <v>0</v>
      </c>
      <c r="H13" s="416">
        <v>0</v>
      </c>
      <c r="I13" s="418">
        <v>0</v>
      </c>
      <c r="J13" s="416"/>
      <c r="K13" s="418"/>
    </row>
    <row r="14" spans="2:11">
      <c r="B14" s="406"/>
      <c r="C14" s="396" t="s">
        <v>326</v>
      </c>
      <c r="D14" s="416">
        <v>5151</v>
      </c>
      <c r="E14" s="418">
        <v>4988</v>
      </c>
      <c r="F14" s="416">
        <v>21209</v>
      </c>
      <c r="G14" s="418">
        <v>10291</v>
      </c>
      <c r="H14" s="416">
        <v>21988</v>
      </c>
      <c r="I14" s="418">
        <v>32114</v>
      </c>
      <c r="J14" s="416">
        <v>48348</v>
      </c>
      <c r="K14" s="418">
        <v>47393</v>
      </c>
    </row>
    <row r="15" spans="2:11">
      <c r="E15" s="401"/>
      <c r="F15" s="401"/>
      <c r="G15" s="401"/>
      <c r="H15" s="401"/>
      <c r="I15" s="401"/>
      <c r="J15" s="401"/>
      <c r="K15" s="401"/>
    </row>
    <row r="16" spans="2:11">
      <c r="B16" s="406"/>
      <c r="C16" s="398" t="s">
        <v>327</v>
      </c>
      <c r="D16" s="416">
        <v>0</v>
      </c>
      <c r="E16" s="418">
        <v>0</v>
      </c>
      <c r="F16" s="416">
        <v>0</v>
      </c>
      <c r="G16" s="418">
        <v>0</v>
      </c>
      <c r="H16" s="416">
        <v>0</v>
      </c>
      <c r="I16" s="418">
        <v>0</v>
      </c>
      <c r="J16" s="416">
        <v>0</v>
      </c>
      <c r="K16" s="418">
        <v>0</v>
      </c>
    </row>
    <row r="17" spans="2:11">
      <c r="E17" s="401"/>
      <c r="F17" s="401"/>
      <c r="G17" s="401"/>
      <c r="H17" s="401"/>
      <c r="I17" s="401"/>
      <c r="J17" s="401"/>
      <c r="K17" s="401"/>
    </row>
    <row r="18" spans="2:11">
      <c r="B18" s="405" t="s">
        <v>386</v>
      </c>
      <c r="C18" s="395"/>
      <c r="D18" s="416">
        <v>5470621</v>
      </c>
      <c r="E18" s="419">
        <v>5657523</v>
      </c>
      <c r="F18" s="416">
        <v>13427193</v>
      </c>
      <c r="G18" s="419">
        <v>9505116</v>
      </c>
      <c r="H18" s="416">
        <v>466914</v>
      </c>
      <c r="I18" s="419">
        <v>460930</v>
      </c>
      <c r="J18" s="416">
        <v>19364728</v>
      </c>
      <c r="K18" s="417">
        <v>15623569</v>
      </c>
    </row>
    <row r="19" spans="2:11">
      <c r="B19" s="406"/>
      <c r="C19" s="396" t="s">
        <v>328</v>
      </c>
      <c r="D19" s="416">
        <v>405986</v>
      </c>
      <c r="E19" s="418">
        <v>421888</v>
      </c>
      <c r="F19" s="416">
        <v>2155888</v>
      </c>
      <c r="G19" s="418">
        <v>1325481</v>
      </c>
      <c r="H19" s="416">
        <v>34100</v>
      </c>
      <c r="I19" s="418">
        <v>4898</v>
      </c>
      <c r="J19" s="416">
        <v>2595974</v>
      </c>
      <c r="K19" s="418">
        <v>1752267</v>
      </c>
    </row>
    <row r="20" spans="2:11">
      <c r="B20" s="406"/>
      <c r="C20" s="396" t="s">
        <v>329</v>
      </c>
      <c r="D20" s="416">
        <v>12443</v>
      </c>
      <c r="E20" s="418">
        <v>17198</v>
      </c>
      <c r="F20" s="416">
        <v>635427</v>
      </c>
      <c r="G20" s="418">
        <v>444258</v>
      </c>
      <c r="H20" s="416">
        <v>4431</v>
      </c>
      <c r="I20" s="418">
        <v>3045</v>
      </c>
      <c r="J20" s="416">
        <v>652301</v>
      </c>
      <c r="K20" s="418">
        <v>464501</v>
      </c>
    </row>
    <row r="21" spans="2:11">
      <c r="B21" s="406"/>
      <c r="C21" s="396" t="s">
        <v>330</v>
      </c>
      <c r="D21" s="416">
        <v>423281</v>
      </c>
      <c r="E21" s="418">
        <v>410793</v>
      </c>
      <c r="F21" s="416">
        <v>480488</v>
      </c>
      <c r="G21" s="418">
        <v>301768</v>
      </c>
      <c r="H21" s="416">
        <v>96</v>
      </c>
      <c r="I21" s="418">
        <v>156</v>
      </c>
      <c r="J21" s="416">
        <v>903865</v>
      </c>
      <c r="K21" s="418">
        <v>712717</v>
      </c>
    </row>
    <row r="22" spans="2:11">
      <c r="B22" s="406"/>
      <c r="C22" s="396" t="s">
        <v>331</v>
      </c>
      <c r="D22" s="416">
        <v>2617</v>
      </c>
      <c r="E22" s="418">
        <v>2641</v>
      </c>
      <c r="F22" s="416">
        <v>159</v>
      </c>
      <c r="G22" s="418">
        <v>255</v>
      </c>
      <c r="H22" s="416">
        <v>-690</v>
      </c>
      <c r="I22" s="418">
        <v>-51</v>
      </c>
      <c r="J22" s="416">
        <v>2086</v>
      </c>
      <c r="K22" s="418">
        <v>2845</v>
      </c>
    </row>
    <row r="23" spans="2:11">
      <c r="B23" s="406"/>
      <c r="C23" s="396" t="s">
        <v>332</v>
      </c>
      <c r="D23" s="416">
        <v>117588</v>
      </c>
      <c r="E23" s="418">
        <v>143732</v>
      </c>
      <c r="F23" s="416">
        <v>21</v>
      </c>
      <c r="G23" s="418">
        <v>24</v>
      </c>
      <c r="H23" s="416">
        <v>-115901</v>
      </c>
      <c r="I23" s="418">
        <v>-141009</v>
      </c>
      <c r="J23" s="416">
        <v>1708</v>
      </c>
      <c r="K23" s="418">
        <v>2747</v>
      </c>
    </row>
    <row r="24" spans="2:11">
      <c r="B24" s="406"/>
      <c r="C24" s="396" t="s">
        <v>333</v>
      </c>
      <c r="D24" s="416">
        <v>46925</v>
      </c>
      <c r="E24" s="418">
        <v>47866</v>
      </c>
      <c r="F24" s="416">
        <v>4428223</v>
      </c>
      <c r="G24" s="418">
        <v>3624793</v>
      </c>
      <c r="H24" s="416">
        <v>9911</v>
      </c>
      <c r="I24" s="418">
        <v>9820</v>
      </c>
      <c r="J24" s="416">
        <v>4485059</v>
      </c>
      <c r="K24" s="418">
        <v>3682479</v>
      </c>
    </row>
    <row r="25" spans="2:11">
      <c r="B25" s="406"/>
      <c r="C25" s="396" t="s">
        <v>334</v>
      </c>
      <c r="D25" s="416">
        <v>7196</v>
      </c>
      <c r="E25" s="418">
        <v>7443</v>
      </c>
      <c r="F25" s="416">
        <v>1624149</v>
      </c>
      <c r="G25" s="418">
        <v>129200</v>
      </c>
      <c r="H25" s="416">
        <v>523957</v>
      </c>
      <c r="I25" s="418">
        <v>576532</v>
      </c>
      <c r="J25" s="416">
        <v>2155302</v>
      </c>
      <c r="K25" s="418">
        <v>713175</v>
      </c>
    </row>
    <row r="26" spans="2:11">
      <c r="B26" s="406"/>
      <c r="C26" s="396" t="s">
        <v>335</v>
      </c>
      <c r="D26" s="416">
        <v>4432445</v>
      </c>
      <c r="E26" s="418">
        <v>4574513</v>
      </c>
      <c r="F26" s="416">
        <v>3412616</v>
      </c>
      <c r="G26" s="418">
        <v>3511532</v>
      </c>
      <c r="H26" s="416">
        <v>5848</v>
      </c>
      <c r="I26" s="418">
        <v>6422</v>
      </c>
      <c r="J26" s="416">
        <v>7850909</v>
      </c>
      <c r="K26" s="418">
        <v>8092467</v>
      </c>
    </row>
    <row r="27" spans="2:11">
      <c r="B27" s="406"/>
      <c r="C27" s="396"/>
      <c r="D27" s="416">
        <v>0</v>
      </c>
      <c r="E27" s="418">
        <v>0</v>
      </c>
      <c r="F27" s="416">
        <v>0</v>
      </c>
      <c r="G27" s="418">
        <v>0</v>
      </c>
      <c r="H27" s="416">
        <v>0</v>
      </c>
      <c r="I27" s="418">
        <v>0</v>
      </c>
      <c r="J27" s="416"/>
      <c r="K27" s="418"/>
    </row>
    <row r="28" spans="2:11">
      <c r="B28" s="406"/>
      <c r="C28" s="396" t="s">
        <v>336</v>
      </c>
      <c r="D28" s="416">
        <v>0</v>
      </c>
      <c r="E28" s="418">
        <v>0</v>
      </c>
      <c r="F28" s="416">
        <v>11443</v>
      </c>
      <c r="G28" s="418">
        <v>0</v>
      </c>
      <c r="H28" s="416">
        <v>0</v>
      </c>
      <c r="I28" s="418">
        <v>0</v>
      </c>
      <c r="J28" s="416">
        <v>11443</v>
      </c>
      <c r="K28" s="418">
        <v>0</v>
      </c>
    </row>
    <row r="29" spans="2:11">
      <c r="B29" s="406"/>
      <c r="C29" s="396" t="s">
        <v>337</v>
      </c>
      <c r="D29" s="416">
        <v>22140</v>
      </c>
      <c r="E29" s="418">
        <v>31449</v>
      </c>
      <c r="F29" s="416">
        <v>678779</v>
      </c>
      <c r="G29" s="418">
        <v>167805</v>
      </c>
      <c r="H29" s="416">
        <v>5162</v>
      </c>
      <c r="I29" s="418">
        <v>1117</v>
      </c>
      <c r="J29" s="416">
        <v>706081</v>
      </c>
      <c r="K29" s="418">
        <v>200371</v>
      </c>
    </row>
    <row r="30" spans="2:11">
      <c r="E30" s="401"/>
      <c r="F30" s="401"/>
      <c r="G30" s="401"/>
      <c r="H30" s="401"/>
      <c r="I30" s="401"/>
      <c r="J30" s="401"/>
      <c r="K30" s="401"/>
    </row>
    <row r="31" spans="2:11">
      <c r="B31" s="405" t="s">
        <v>387</v>
      </c>
      <c r="C31" s="395"/>
      <c r="D31" s="420">
        <v>6857995</v>
      </c>
      <c r="E31" s="421">
        <v>7085937</v>
      </c>
      <c r="F31" s="420">
        <v>17975887</v>
      </c>
      <c r="G31" s="421">
        <v>12432611</v>
      </c>
      <c r="H31" s="420">
        <v>1386066</v>
      </c>
      <c r="I31" s="421">
        <v>650442</v>
      </c>
      <c r="J31" s="420">
        <v>26219948</v>
      </c>
      <c r="K31" s="421">
        <v>20168990</v>
      </c>
    </row>
    <row r="34" spans="2:11">
      <c r="D34" s="401"/>
      <c r="E34" s="401"/>
      <c r="F34" s="401"/>
      <c r="G34" s="401"/>
      <c r="H34" s="401"/>
      <c r="I34" s="401"/>
      <c r="J34" s="401"/>
      <c r="K34" s="401"/>
    </row>
    <row r="36" spans="2:11">
      <c r="B36" s="513" t="s">
        <v>194</v>
      </c>
      <c r="C36" s="514"/>
      <c r="D36" s="515" t="s">
        <v>104</v>
      </c>
      <c r="E36" s="516"/>
      <c r="F36" s="515" t="s">
        <v>55</v>
      </c>
      <c r="G36" s="516"/>
      <c r="H36" s="515" t="s">
        <v>405</v>
      </c>
      <c r="I36" s="516"/>
      <c r="J36" s="515" t="s">
        <v>20</v>
      </c>
      <c r="K36" s="516"/>
    </row>
    <row r="37" spans="2:11">
      <c r="B37" s="521" t="s">
        <v>388</v>
      </c>
      <c r="C37" s="530"/>
      <c r="D37" s="412">
        <v>43281</v>
      </c>
      <c r="E37" s="413">
        <v>43100</v>
      </c>
      <c r="F37" s="412">
        <v>43281</v>
      </c>
      <c r="G37" s="413">
        <v>43100</v>
      </c>
      <c r="H37" s="412">
        <v>43281</v>
      </c>
      <c r="I37" s="413">
        <v>43100</v>
      </c>
      <c r="J37" s="412">
        <v>43281</v>
      </c>
      <c r="K37" s="413">
        <v>43100</v>
      </c>
    </row>
    <row r="38" spans="2:11">
      <c r="B38" s="531"/>
      <c r="C38" s="532"/>
      <c r="D38" s="414" t="s">
        <v>406</v>
      </c>
      <c r="E38" s="415" t="s">
        <v>406</v>
      </c>
      <c r="F38" s="414" t="s">
        <v>406</v>
      </c>
      <c r="G38" s="415" t="s">
        <v>406</v>
      </c>
      <c r="H38" s="414" t="s">
        <v>406</v>
      </c>
      <c r="I38" s="415" t="s">
        <v>406</v>
      </c>
      <c r="J38" s="414" t="s">
        <v>406</v>
      </c>
      <c r="K38" s="415" t="s">
        <v>406</v>
      </c>
    </row>
    <row r="39" spans="2:11">
      <c r="B39" s="405" t="s">
        <v>389</v>
      </c>
      <c r="C39" s="395"/>
      <c r="D39" s="416">
        <v>1187550</v>
      </c>
      <c r="E39" s="417">
        <v>1213127</v>
      </c>
      <c r="F39" s="416">
        <v>5359607</v>
      </c>
      <c r="G39" s="417">
        <v>3809015</v>
      </c>
      <c r="H39" s="416">
        <v>1717242</v>
      </c>
      <c r="I39" s="417">
        <v>-87807</v>
      </c>
      <c r="J39" s="416">
        <v>8264399</v>
      </c>
      <c r="K39" s="417">
        <v>4934335</v>
      </c>
    </row>
    <row r="40" spans="2:11">
      <c r="B40" s="406"/>
      <c r="C40" s="396" t="s">
        <v>338</v>
      </c>
      <c r="D40" s="416">
        <v>240323</v>
      </c>
      <c r="E40" s="418">
        <v>208407</v>
      </c>
      <c r="F40" s="416">
        <v>1269520</v>
      </c>
      <c r="G40" s="418">
        <v>469228</v>
      </c>
      <c r="H40" s="416">
        <v>1457116</v>
      </c>
      <c r="I40" s="418">
        <v>12133</v>
      </c>
      <c r="J40" s="416">
        <v>2966959</v>
      </c>
      <c r="K40" s="418">
        <v>689768</v>
      </c>
    </row>
    <row r="41" spans="2:11">
      <c r="B41" s="406"/>
      <c r="C41" s="396" t="s">
        <v>339</v>
      </c>
      <c r="D41" s="416">
        <v>659609</v>
      </c>
      <c r="E41" s="418">
        <v>705123</v>
      </c>
      <c r="F41" s="416">
        <v>3548373</v>
      </c>
      <c r="G41" s="418">
        <v>2717887</v>
      </c>
      <c r="H41" s="416">
        <v>465600</v>
      </c>
      <c r="I41" s="418">
        <v>130909</v>
      </c>
      <c r="J41" s="416">
        <v>4673582</v>
      </c>
      <c r="K41" s="418">
        <v>3553919</v>
      </c>
    </row>
    <row r="42" spans="2:11">
      <c r="B42" s="406"/>
      <c r="C42" s="396" t="s">
        <v>340</v>
      </c>
      <c r="D42" s="416">
        <v>122410</v>
      </c>
      <c r="E42" s="418">
        <v>76532</v>
      </c>
      <c r="F42" s="416">
        <v>217639</v>
      </c>
      <c r="G42" s="418">
        <v>380820</v>
      </c>
      <c r="H42" s="416">
        <v>-213233</v>
      </c>
      <c r="I42" s="418">
        <v>-232325</v>
      </c>
      <c r="J42" s="416">
        <v>126816</v>
      </c>
      <c r="K42" s="418">
        <v>225027</v>
      </c>
    </row>
    <row r="43" spans="2:11">
      <c r="B43" s="406"/>
      <c r="C43" s="396" t="s">
        <v>341</v>
      </c>
      <c r="D43" s="416">
        <v>83823</v>
      </c>
      <c r="E43" s="418">
        <v>89943</v>
      </c>
      <c r="F43" s="416">
        <v>283454</v>
      </c>
      <c r="G43" s="418">
        <v>178785</v>
      </c>
      <c r="H43" s="416">
        <v>1206</v>
      </c>
      <c r="I43" s="418">
        <v>1238</v>
      </c>
      <c r="J43" s="416">
        <v>368483</v>
      </c>
      <c r="K43" s="418">
        <v>269966</v>
      </c>
    </row>
    <row r="44" spans="2:11">
      <c r="B44" s="406"/>
      <c r="C44" s="396" t="s">
        <v>342</v>
      </c>
      <c r="D44" s="416">
        <v>59060</v>
      </c>
      <c r="E44" s="418">
        <v>129088</v>
      </c>
      <c r="F44" s="416">
        <v>23895</v>
      </c>
      <c r="G44" s="418">
        <v>43312</v>
      </c>
      <c r="H44" s="416">
        <v>6553</v>
      </c>
      <c r="I44" s="418">
        <v>238</v>
      </c>
      <c r="J44" s="416">
        <v>89508</v>
      </c>
      <c r="K44" s="418">
        <v>172638</v>
      </c>
    </row>
    <row r="45" spans="2:11">
      <c r="B45" s="406"/>
      <c r="C45" s="396" t="s">
        <v>343</v>
      </c>
      <c r="D45" s="416">
        <v>0</v>
      </c>
      <c r="E45" s="418">
        <v>0</v>
      </c>
      <c r="F45" s="416">
        <v>0</v>
      </c>
      <c r="G45" s="418">
        <v>0</v>
      </c>
      <c r="H45" s="416">
        <v>0</v>
      </c>
      <c r="I45" s="418">
        <v>0</v>
      </c>
      <c r="J45" s="416">
        <v>0</v>
      </c>
      <c r="K45" s="418">
        <v>0</v>
      </c>
    </row>
    <row r="46" spans="2:11">
      <c r="B46" s="406"/>
      <c r="C46" s="396" t="s">
        <v>344</v>
      </c>
      <c r="D46" s="416">
        <v>22325</v>
      </c>
      <c r="E46" s="418">
        <v>4034</v>
      </c>
      <c r="F46" s="416">
        <v>16726</v>
      </c>
      <c r="G46" s="418">
        <v>18983</v>
      </c>
      <c r="H46" s="416">
        <v>0</v>
      </c>
      <c r="I46" s="418">
        <v>0</v>
      </c>
      <c r="J46" s="416">
        <v>39051</v>
      </c>
      <c r="K46" s="418">
        <v>23017</v>
      </c>
    </row>
    <row r="47" spans="2:11">
      <c r="D47" s="401"/>
      <c r="E47" s="401"/>
      <c r="F47" s="401"/>
      <c r="G47" s="401"/>
      <c r="H47" s="401"/>
      <c r="I47" s="401"/>
      <c r="J47" s="401"/>
      <c r="K47" s="401"/>
    </row>
    <row r="48" spans="2:11" ht="24">
      <c r="B48" s="406"/>
      <c r="C48" s="398" t="s">
        <v>345</v>
      </c>
      <c r="D48" s="416">
        <v>0</v>
      </c>
      <c r="E48" s="418">
        <v>0</v>
      </c>
      <c r="F48" s="416">
        <v>0</v>
      </c>
      <c r="G48" s="418">
        <v>0</v>
      </c>
      <c r="H48" s="416">
        <v>0</v>
      </c>
      <c r="I48" s="418">
        <v>0</v>
      </c>
      <c r="J48" s="416">
        <v>0</v>
      </c>
      <c r="K48" s="418">
        <v>0</v>
      </c>
    </row>
    <row r="49" spans="2:11">
      <c r="D49" s="401"/>
      <c r="E49" s="401"/>
      <c r="F49" s="401"/>
      <c r="G49" s="401"/>
      <c r="H49" s="401"/>
      <c r="I49" s="401"/>
      <c r="J49" s="401"/>
      <c r="K49" s="401"/>
    </row>
    <row r="50" spans="2:11">
      <c r="B50" s="405" t="s">
        <v>390</v>
      </c>
      <c r="C50" s="395"/>
      <c r="D50" s="416">
        <v>2137873</v>
      </c>
      <c r="E50" s="417">
        <v>2331606</v>
      </c>
      <c r="F50" s="416">
        <v>6216715</v>
      </c>
      <c r="G50" s="417">
        <v>4074776</v>
      </c>
      <c r="H50" s="416">
        <v>1751811</v>
      </c>
      <c r="I50" s="417">
        <v>549766</v>
      </c>
      <c r="J50" s="416">
        <v>10106399</v>
      </c>
      <c r="K50" s="417">
        <v>6956148</v>
      </c>
    </row>
    <row r="51" spans="2:11">
      <c r="B51" s="406"/>
      <c r="C51" s="396" t="s">
        <v>338</v>
      </c>
      <c r="D51" s="416">
        <v>1591150</v>
      </c>
      <c r="E51" s="418">
        <v>1737988</v>
      </c>
      <c r="F51" s="416">
        <v>2684074</v>
      </c>
      <c r="G51" s="418">
        <v>1995344</v>
      </c>
      <c r="H51" s="416">
        <v>1948551</v>
      </c>
      <c r="I51" s="418">
        <v>616183</v>
      </c>
      <c r="J51" s="416">
        <v>6223775</v>
      </c>
      <c r="K51" s="418">
        <v>4349515</v>
      </c>
    </row>
    <row r="52" spans="2:11">
      <c r="B52" s="406"/>
      <c r="C52" s="396" t="s">
        <v>339</v>
      </c>
      <c r="D52" s="416">
        <v>136908</v>
      </c>
      <c r="E52" s="418">
        <v>166614</v>
      </c>
      <c r="F52" s="416">
        <v>882104</v>
      </c>
      <c r="G52" s="418">
        <v>882795</v>
      </c>
      <c r="H52" s="416">
        <v>10792</v>
      </c>
      <c r="I52" s="418">
        <v>10929</v>
      </c>
      <c r="J52" s="416">
        <v>1029804</v>
      </c>
      <c r="K52" s="418">
        <v>1060338</v>
      </c>
    </row>
    <row r="53" spans="2:11">
      <c r="B53" s="406"/>
      <c r="C53" s="396" t="s">
        <v>346</v>
      </c>
      <c r="D53" s="416">
        <v>23607</v>
      </c>
      <c r="E53" s="418">
        <v>43963</v>
      </c>
      <c r="F53" s="416">
        <v>193710</v>
      </c>
      <c r="G53" s="418">
        <v>54016</v>
      </c>
      <c r="H53" s="416">
        <v>-217317</v>
      </c>
      <c r="I53" s="418">
        <v>-97979</v>
      </c>
      <c r="J53" s="416">
        <v>0</v>
      </c>
      <c r="K53" s="418">
        <v>0</v>
      </c>
    </row>
    <row r="54" spans="2:11">
      <c r="B54" s="406"/>
      <c r="C54" s="396" t="s">
        <v>347</v>
      </c>
      <c r="D54" s="416">
        <v>57826</v>
      </c>
      <c r="E54" s="418">
        <v>62474</v>
      </c>
      <c r="F54" s="416">
        <v>1027249</v>
      </c>
      <c r="G54" s="418">
        <v>597548</v>
      </c>
      <c r="H54" s="416">
        <v>313</v>
      </c>
      <c r="I54" s="418">
        <v>283</v>
      </c>
      <c r="J54" s="416">
        <v>1085388</v>
      </c>
      <c r="K54" s="418">
        <v>660305</v>
      </c>
    </row>
    <row r="55" spans="2:11">
      <c r="B55" s="406"/>
      <c r="C55" s="396" t="s">
        <v>348</v>
      </c>
      <c r="D55" s="416">
        <v>266883</v>
      </c>
      <c r="E55" s="418">
        <v>258472</v>
      </c>
      <c r="F55" s="416">
        <v>158755</v>
      </c>
      <c r="G55" s="418">
        <v>179957</v>
      </c>
      <c r="H55" s="416">
        <v>6457</v>
      </c>
      <c r="I55" s="418">
        <v>16882</v>
      </c>
      <c r="J55" s="416">
        <v>432095</v>
      </c>
      <c r="K55" s="418">
        <v>455311</v>
      </c>
    </row>
    <row r="56" spans="2:11">
      <c r="B56" s="406"/>
      <c r="C56" s="396" t="s">
        <v>349</v>
      </c>
      <c r="D56" s="416">
        <v>34016</v>
      </c>
      <c r="E56" s="418">
        <v>36427</v>
      </c>
      <c r="F56" s="416">
        <v>1256700</v>
      </c>
      <c r="G56" s="418">
        <v>349671</v>
      </c>
      <c r="H56" s="416">
        <v>2807</v>
      </c>
      <c r="I56" s="418">
        <v>2833</v>
      </c>
      <c r="J56" s="416">
        <v>1293523</v>
      </c>
      <c r="K56" s="418">
        <v>388931</v>
      </c>
    </row>
    <row r="57" spans="2:11">
      <c r="B57" s="406"/>
      <c r="C57" s="396" t="s">
        <v>350</v>
      </c>
      <c r="D57" s="416">
        <v>27483</v>
      </c>
      <c r="E57" s="418">
        <v>25668</v>
      </c>
      <c r="F57" s="416">
        <v>14123</v>
      </c>
      <c r="G57" s="418">
        <v>15445</v>
      </c>
      <c r="H57" s="416">
        <v>208</v>
      </c>
      <c r="I57" s="418">
        <v>635</v>
      </c>
      <c r="J57" s="416">
        <v>41814</v>
      </c>
      <c r="K57" s="418">
        <v>41748</v>
      </c>
    </row>
    <row r="58" spans="2:11">
      <c r="D58" s="401"/>
      <c r="E58" s="401"/>
      <c r="F58" s="401"/>
      <c r="G58" s="401"/>
      <c r="H58" s="401"/>
      <c r="I58" s="401"/>
      <c r="J58" s="401"/>
      <c r="K58" s="401"/>
    </row>
    <row r="59" spans="2:11">
      <c r="B59" s="405" t="s">
        <v>391</v>
      </c>
      <c r="C59" s="395"/>
      <c r="D59" s="416">
        <v>3532572</v>
      </c>
      <c r="E59" s="417">
        <v>3541204</v>
      </c>
      <c r="F59" s="416">
        <v>6399565</v>
      </c>
      <c r="G59" s="417">
        <v>4548820</v>
      </c>
      <c r="H59" s="416">
        <v>-2082987</v>
      </c>
      <c r="I59" s="417">
        <v>188483</v>
      </c>
      <c r="J59" s="416">
        <v>7849150</v>
      </c>
      <c r="K59" s="417">
        <v>8278507</v>
      </c>
    </row>
    <row r="60" spans="2:11">
      <c r="B60" s="406" t="s">
        <v>392</v>
      </c>
      <c r="C60" s="396"/>
      <c r="D60" s="416">
        <v>3532572</v>
      </c>
      <c r="E60" s="417">
        <v>3541204</v>
      </c>
      <c r="F60" s="416">
        <v>6399565</v>
      </c>
      <c r="G60" s="417">
        <v>4548820</v>
      </c>
      <c r="H60" s="416">
        <v>-2082987</v>
      </c>
      <c r="I60" s="417">
        <v>188483</v>
      </c>
      <c r="J60" s="416">
        <v>6105892</v>
      </c>
      <c r="K60" s="417">
        <v>6480471</v>
      </c>
    </row>
    <row r="61" spans="2:11">
      <c r="B61" s="406"/>
      <c r="C61" s="396" t="s">
        <v>351</v>
      </c>
      <c r="D61" s="416">
        <v>1567216</v>
      </c>
      <c r="E61" s="418">
        <v>705205</v>
      </c>
      <c r="F61" s="416">
        <v>2665087</v>
      </c>
      <c r="G61" s="418">
        <v>2395815</v>
      </c>
      <c r="H61" s="416">
        <v>2530901</v>
      </c>
      <c r="I61" s="418">
        <v>3662184</v>
      </c>
      <c r="J61" s="416">
        <v>6763204</v>
      </c>
      <c r="K61" s="418">
        <v>6763204</v>
      </c>
    </row>
    <row r="62" spans="2:11">
      <c r="B62" s="406"/>
      <c r="C62" s="396" t="s">
        <v>352</v>
      </c>
      <c r="D62" s="416">
        <v>1144285</v>
      </c>
      <c r="E62" s="418">
        <v>1190570</v>
      </c>
      <c r="F62" s="416">
        <v>-1126087</v>
      </c>
      <c r="G62" s="418">
        <v>-1003058</v>
      </c>
      <c r="H62" s="416">
        <v>3829925</v>
      </c>
      <c r="I62" s="418">
        <v>3396319</v>
      </c>
      <c r="J62" s="416">
        <v>3848123</v>
      </c>
      <c r="K62" s="418">
        <v>3583831</v>
      </c>
    </row>
    <row r="63" spans="2:11">
      <c r="B63" s="406"/>
      <c r="C63" s="396" t="s">
        <v>353</v>
      </c>
      <c r="D63" s="416">
        <v>42873</v>
      </c>
      <c r="E63" s="418">
        <v>38013</v>
      </c>
      <c r="F63" s="416">
        <v>64623</v>
      </c>
      <c r="G63" s="418">
        <v>63832</v>
      </c>
      <c r="H63" s="416">
        <v>-107496</v>
      </c>
      <c r="I63" s="418">
        <v>-101845</v>
      </c>
      <c r="J63" s="416">
        <v>0</v>
      </c>
      <c r="K63" s="418">
        <v>0</v>
      </c>
    </row>
    <row r="64" spans="2:11">
      <c r="B64" s="406"/>
      <c r="C64" s="396" t="s">
        <v>354</v>
      </c>
      <c r="D64" s="416">
        <v>0</v>
      </c>
      <c r="E64" s="418">
        <v>0</v>
      </c>
      <c r="F64" s="416">
        <v>-12791</v>
      </c>
      <c r="G64" s="418">
        <v>0</v>
      </c>
      <c r="H64" s="416">
        <v>12791</v>
      </c>
      <c r="I64" s="418">
        <v>0</v>
      </c>
      <c r="J64" s="416">
        <v>0</v>
      </c>
      <c r="K64" s="418">
        <v>0</v>
      </c>
    </row>
    <row r="65" spans="2:11">
      <c r="B65" s="406"/>
      <c r="C65" s="396" t="s">
        <v>355</v>
      </c>
      <c r="D65" s="416">
        <v>0</v>
      </c>
      <c r="E65" s="418">
        <v>0</v>
      </c>
      <c r="F65" s="416">
        <v>0</v>
      </c>
      <c r="G65" s="418">
        <v>0</v>
      </c>
      <c r="H65" s="416">
        <v>0</v>
      </c>
      <c r="I65" s="418">
        <v>0</v>
      </c>
      <c r="J65" s="416">
        <v>0</v>
      </c>
      <c r="K65" s="418">
        <v>0</v>
      </c>
    </row>
    <row r="66" spans="2:11">
      <c r="B66" s="406"/>
      <c r="C66" s="396" t="s">
        <v>356</v>
      </c>
      <c r="D66" s="416">
        <v>778198</v>
      </c>
      <c r="E66" s="418">
        <v>1607416</v>
      </c>
      <c r="F66" s="416">
        <v>4808733</v>
      </c>
      <c r="G66" s="418">
        <v>3092231</v>
      </c>
      <c r="H66" s="416">
        <v>-8349108</v>
      </c>
      <c r="I66" s="418">
        <v>-6768175</v>
      </c>
      <c r="J66" s="416">
        <v>-4505435</v>
      </c>
      <c r="K66" s="422">
        <v>-3866564</v>
      </c>
    </row>
    <row r="67" spans="2:11">
      <c r="D67" s="401"/>
      <c r="E67" s="401"/>
      <c r="F67" s="401"/>
      <c r="G67" s="401"/>
      <c r="H67" s="401"/>
      <c r="I67" s="401"/>
      <c r="J67" s="401"/>
      <c r="K67" s="401"/>
    </row>
    <row r="68" spans="2:11">
      <c r="B68" s="405" t="s">
        <v>393</v>
      </c>
      <c r="C68" s="396"/>
      <c r="D68" s="416">
        <v>0</v>
      </c>
      <c r="E68" s="418">
        <v>0</v>
      </c>
      <c r="F68" s="416">
        <v>0</v>
      </c>
      <c r="G68" s="418">
        <v>0</v>
      </c>
      <c r="H68" s="416">
        <v>0</v>
      </c>
      <c r="I68" s="418">
        <v>0</v>
      </c>
      <c r="J68" s="416">
        <v>1743258</v>
      </c>
      <c r="K68" s="418">
        <v>1798036</v>
      </c>
    </row>
    <row r="69" spans="2:11">
      <c r="D69" s="401"/>
      <c r="E69" s="401"/>
      <c r="F69" s="401"/>
      <c r="G69" s="401"/>
      <c r="H69" s="401"/>
      <c r="I69" s="401"/>
      <c r="J69" s="401"/>
      <c r="K69" s="401"/>
    </row>
    <row r="70" spans="2:11">
      <c r="B70" s="407" t="s">
        <v>394</v>
      </c>
      <c r="C70" s="395"/>
      <c r="D70" s="420">
        <v>6857995</v>
      </c>
      <c r="E70" s="423">
        <v>7085937</v>
      </c>
      <c r="F70" s="420">
        <v>17975887</v>
      </c>
      <c r="G70" s="423">
        <v>12432611</v>
      </c>
      <c r="H70" s="420">
        <v>1386066</v>
      </c>
      <c r="I70" s="423">
        <v>650442</v>
      </c>
      <c r="J70" s="420">
        <v>26219948</v>
      </c>
      <c r="K70" s="423">
        <v>20168990</v>
      </c>
    </row>
    <row r="71" spans="2:11">
      <c r="D71" s="401"/>
      <c r="E71" s="401"/>
      <c r="F71" s="401"/>
      <c r="G71" s="401"/>
      <c r="H71" s="401"/>
      <c r="I71" s="401"/>
      <c r="J71" s="401"/>
      <c r="K71" s="401"/>
    </row>
    <row r="72" spans="2:11">
      <c r="D72" s="401"/>
      <c r="E72" s="401"/>
      <c r="F72" s="401"/>
      <c r="G72" s="401"/>
      <c r="H72" s="401"/>
      <c r="I72" s="401"/>
      <c r="J72" s="401"/>
      <c r="K72" s="401"/>
    </row>
    <row r="73" spans="2:11">
      <c r="D73" s="401"/>
      <c r="E73" s="401"/>
      <c r="F73" s="401"/>
      <c r="G73" s="401"/>
      <c r="H73" s="401"/>
      <c r="I73" s="401"/>
      <c r="J73" s="401"/>
      <c r="K73" s="401"/>
    </row>
    <row r="75" spans="2:11">
      <c r="B75" s="513" t="s">
        <v>194</v>
      </c>
      <c r="C75" s="514"/>
      <c r="D75" s="515" t="s">
        <v>104</v>
      </c>
      <c r="E75" s="516"/>
      <c r="F75" s="515" t="s">
        <v>55</v>
      </c>
      <c r="G75" s="516"/>
      <c r="H75" s="515" t="s">
        <v>405</v>
      </c>
      <c r="I75" s="516"/>
      <c r="J75" s="515" t="s">
        <v>20</v>
      </c>
      <c r="K75" s="516"/>
    </row>
    <row r="76" spans="2:11">
      <c r="B76" s="521" t="s">
        <v>395</v>
      </c>
      <c r="C76" s="530"/>
      <c r="D76" s="412">
        <v>43281</v>
      </c>
      <c r="E76" s="413">
        <v>42916</v>
      </c>
      <c r="F76" s="412">
        <v>43281</v>
      </c>
      <c r="G76" s="413">
        <v>42916</v>
      </c>
      <c r="H76" s="412">
        <v>43281</v>
      </c>
      <c r="I76" s="413">
        <v>42916</v>
      </c>
      <c r="J76" s="412">
        <v>43281</v>
      </c>
      <c r="K76" s="413">
        <v>42916</v>
      </c>
    </row>
    <row r="77" spans="2:11">
      <c r="B77" s="531"/>
      <c r="C77" s="532"/>
      <c r="D77" s="414" t="s">
        <v>406</v>
      </c>
      <c r="E77" s="415" t="s">
        <v>406</v>
      </c>
      <c r="F77" s="414" t="s">
        <v>406</v>
      </c>
      <c r="G77" s="415" t="s">
        <v>406</v>
      </c>
      <c r="H77" s="414" t="s">
        <v>406</v>
      </c>
      <c r="I77" s="415" t="s">
        <v>406</v>
      </c>
      <c r="J77" s="414" t="s">
        <v>406</v>
      </c>
      <c r="K77" s="415" t="s">
        <v>406</v>
      </c>
    </row>
    <row r="78" spans="2:11">
      <c r="B78" s="405" t="s">
        <v>396</v>
      </c>
      <c r="C78" s="395"/>
      <c r="D78" s="424">
        <v>1625631</v>
      </c>
      <c r="E78" s="425">
        <v>1390364</v>
      </c>
      <c r="F78" s="424">
        <v>4713219</v>
      </c>
      <c r="G78" s="425">
        <v>3850055</v>
      </c>
      <c r="H78" s="424">
        <v>-391077</v>
      </c>
      <c r="I78" s="425">
        <v>-420149</v>
      </c>
      <c r="J78" s="424">
        <v>5947773</v>
      </c>
      <c r="K78" s="425">
        <v>4820270</v>
      </c>
    </row>
    <row r="79" spans="2:11">
      <c r="B79" s="408"/>
      <c r="C79" s="399" t="s">
        <v>134</v>
      </c>
      <c r="D79" s="420">
        <v>1585098</v>
      </c>
      <c r="E79" s="425">
        <v>1348941</v>
      </c>
      <c r="F79" s="420">
        <v>4352324</v>
      </c>
      <c r="G79" s="425">
        <v>3472291</v>
      </c>
      <c r="H79" s="420">
        <v>-391240</v>
      </c>
      <c r="I79" s="425">
        <v>-418780</v>
      </c>
      <c r="J79" s="420">
        <v>5546182</v>
      </c>
      <c r="K79" s="425">
        <v>4402452</v>
      </c>
    </row>
    <row r="80" spans="2:11">
      <c r="B80" s="408"/>
      <c r="C80" s="400" t="s">
        <v>62</v>
      </c>
      <c r="D80" s="426">
        <v>1405545</v>
      </c>
      <c r="E80" s="427">
        <v>1206870</v>
      </c>
      <c r="F80" s="426">
        <v>3963246</v>
      </c>
      <c r="G80" s="427">
        <v>3135833</v>
      </c>
      <c r="H80" s="426">
        <v>-341802</v>
      </c>
      <c r="I80" s="427">
        <v>-371141</v>
      </c>
      <c r="J80" s="426">
        <v>5026989</v>
      </c>
      <c r="K80" s="427">
        <v>3971562</v>
      </c>
    </row>
    <row r="81" spans="2:11">
      <c r="B81" s="408"/>
      <c r="C81" s="400" t="s">
        <v>357</v>
      </c>
      <c r="D81" s="426">
        <v>20003</v>
      </c>
      <c r="E81" s="427">
        <v>19778</v>
      </c>
      <c r="F81" s="426">
        <v>2611</v>
      </c>
      <c r="G81" s="427">
        <v>1403</v>
      </c>
      <c r="H81" s="426">
        <v>0</v>
      </c>
      <c r="I81" s="427">
        <v>0</v>
      </c>
      <c r="J81" s="426">
        <v>22614</v>
      </c>
      <c r="K81" s="427">
        <v>21181</v>
      </c>
    </row>
    <row r="82" spans="2:11">
      <c r="B82" s="408"/>
      <c r="C82" s="400" t="s">
        <v>358</v>
      </c>
      <c r="D82" s="426">
        <v>159550</v>
      </c>
      <c r="E82" s="427">
        <v>122293</v>
      </c>
      <c r="F82" s="426">
        <v>386467</v>
      </c>
      <c r="G82" s="427">
        <v>335055</v>
      </c>
      <c r="H82" s="426">
        <v>-49438</v>
      </c>
      <c r="I82" s="427">
        <v>-47639</v>
      </c>
      <c r="J82" s="426">
        <v>496579</v>
      </c>
      <c r="K82" s="427">
        <v>409709</v>
      </c>
    </row>
    <row r="83" spans="2:11">
      <c r="B83" s="408"/>
      <c r="C83" s="400"/>
      <c r="D83" s="426"/>
      <c r="E83" s="427"/>
      <c r="F83" s="426"/>
      <c r="G83" s="427"/>
      <c r="H83" s="426"/>
      <c r="I83" s="427"/>
      <c r="J83" s="426"/>
      <c r="K83" s="427"/>
    </row>
    <row r="84" spans="2:11">
      <c r="B84" s="408"/>
      <c r="C84" s="399" t="s">
        <v>135</v>
      </c>
      <c r="D84" s="426">
        <v>40533</v>
      </c>
      <c r="E84" s="427">
        <v>41423</v>
      </c>
      <c r="F84" s="426">
        <v>360895</v>
      </c>
      <c r="G84" s="427">
        <v>377764</v>
      </c>
      <c r="H84" s="426">
        <v>163</v>
      </c>
      <c r="I84" s="427">
        <v>-1369</v>
      </c>
      <c r="J84" s="426">
        <v>401591</v>
      </c>
      <c r="K84" s="427">
        <v>417818</v>
      </c>
    </row>
    <row r="85" spans="2:11">
      <c r="C85" s="401"/>
      <c r="D85" s="401"/>
      <c r="E85" s="401"/>
      <c r="F85" s="401"/>
      <c r="G85" s="401"/>
      <c r="H85" s="401"/>
      <c r="I85" s="401"/>
      <c r="J85" s="401"/>
      <c r="K85" s="401"/>
    </row>
    <row r="86" spans="2:11">
      <c r="B86" s="407" t="s">
        <v>397</v>
      </c>
      <c r="C86" s="402"/>
      <c r="D86" s="424">
        <v>-672465</v>
      </c>
      <c r="E86" s="425">
        <v>-532955</v>
      </c>
      <c r="F86" s="424">
        <v>-3201451</v>
      </c>
      <c r="G86" s="425">
        <v>-2514104</v>
      </c>
      <c r="H86" s="424">
        <v>391627</v>
      </c>
      <c r="I86" s="425">
        <v>419163</v>
      </c>
      <c r="J86" s="424">
        <v>-3482289</v>
      </c>
      <c r="K86" s="425">
        <v>-2627896</v>
      </c>
    </row>
    <row r="87" spans="2:11">
      <c r="B87" s="408"/>
      <c r="C87" s="400" t="s">
        <v>359</v>
      </c>
      <c r="D87" s="426">
        <v>-359689</v>
      </c>
      <c r="E87" s="427">
        <v>-237707</v>
      </c>
      <c r="F87" s="426">
        <v>-2444217</v>
      </c>
      <c r="G87" s="427">
        <v>-1930877</v>
      </c>
      <c r="H87" s="426">
        <v>368903</v>
      </c>
      <c r="I87" s="427">
        <v>399615</v>
      </c>
      <c r="J87" s="426">
        <v>-2435003</v>
      </c>
      <c r="K87" s="427">
        <v>-1768969</v>
      </c>
    </row>
    <row r="88" spans="2:11">
      <c r="B88" s="408"/>
      <c r="C88" s="400" t="s">
        <v>360</v>
      </c>
      <c r="D88" s="426">
        <v>-112830</v>
      </c>
      <c r="E88" s="427">
        <v>-112216</v>
      </c>
      <c r="F88" s="426">
        <v>0</v>
      </c>
      <c r="G88" s="427">
        <v>0</v>
      </c>
      <c r="H88" s="426">
        <v>0</v>
      </c>
      <c r="I88" s="427">
        <v>0</v>
      </c>
      <c r="J88" s="426">
        <v>-112830</v>
      </c>
      <c r="K88" s="427">
        <v>-112216</v>
      </c>
    </row>
    <row r="89" spans="2:11">
      <c r="B89" s="408"/>
      <c r="C89" s="400" t="s">
        <v>139</v>
      </c>
      <c r="D89" s="426">
        <v>-150123</v>
      </c>
      <c r="E89" s="427">
        <v>-124661</v>
      </c>
      <c r="F89" s="426">
        <v>-354116</v>
      </c>
      <c r="G89" s="427">
        <v>-159598</v>
      </c>
      <c r="H89" s="426">
        <v>27147</v>
      </c>
      <c r="I89" s="427">
        <v>23985</v>
      </c>
      <c r="J89" s="426">
        <v>-477092</v>
      </c>
      <c r="K89" s="427">
        <v>-260274</v>
      </c>
    </row>
    <row r="90" spans="2:11">
      <c r="B90" s="408"/>
      <c r="C90" s="400" t="s">
        <v>361</v>
      </c>
      <c r="D90" s="426">
        <v>-49823</v>
      </c>
      <c r="E90" s="427">
        <v>-58371</v>
      </c>
      <c r="F90" s="426">
        <v>-403118</v>
      </c>
      <c r="G90" s="427">
        <v>-423629</v>
      </c>
      <c r="H90" s="426">
        <v>-4423</v>
      </c>
      <c r="I90" s="427">
        <v>-4437</v>
      </c>
      <c r="J90" s="426">
        <v>-457364</v>
      </c>
      <c r="K90" s="427">
        <v>-486437</v>
      </c>
    </row>
    <row r="91" spans="2:11">
      <c r="C91" s="401"/>
      <c r="D91" s="401"/>
      <c r="E91" s="401"/>
      <c r="F91" s="401"/>
      <c r="G91" s="401"/>
      <c r="H91" s="401"/>
      <c r="I91" s="401"/>
      <c r="J91" s="401"/>
      <c r="K91" s="401"/>
    </row>
    <row r="92" spans="2:11">
      <c r="B92" s="407" t="s">
        <v>398</v>
      </c>
      <c r="C92" s="402"/>
      <c r="D92" s="420">
        <v>953166</v>
      </c>
      <c r="E92" s="425">
        <v>857409</v>
      </c>
      <c r="F92" s="420">
        <v>1511768</v>
      </c>
      <c r="G92" s="425">
        <v>1335951</v>
      </c>
      <c r="H92" s="420">
        <v>550</v>
      </c>
      <c r="I92" s="425">
        <v>-986</v>
      </c>
      <c r="J92" s="420">
        <v>2465484</v>
      </c>
      <c r="K92" s="425">
        <v>2192374</v>
      </c>
    </row>
    <row r="93" spans="2:11">
      <c r="C93" s="401"/>
      <c r="D93" s="401"/>
      <c r="E93" s="401"/>
      <c r="F93" s="401"/>
      <c r="G93" s="401"/>
      <c r="H93" s="401"/>
      <c r="I93" s="401"/>
      <c r="J93" s="401"/>
      <c r="K93" s="401"/>
    </row>
    <row r="94" spans="2:11">
      <c r="B94" s="406"/>
      <c r="C94" s="399" t="s">
        <v>362</v>
      </c>
      <c r="D94" s="426">
        <v>4800</v>
      </c>
      <c r="E94" s="427">
        <v>1956</v>
      </c>
      <c r="F94" s="426">
        <v>80611</v>
      </c>
      <c r="G94" s="427">
        <v>71628</v>
      </c>
      <c r="H94" s="426">
        <v>0</v>
      </c>
      <c r="I94" s="427">
        <v>0</v>
      </c>
      <c r="J94" s="426">
        <v>85411</v>
      </c>
      <c r="K94" s="427">
        <v>73584</v>
      </c>
    </row>
    <row r="95" spans="2:11">
      <c r="B95" s="406"/>
      <c r="C95" s="399" t="s">
        <v>363</v>
      </c>
      <c r="D95" s="426">
        <v>-72223</v>
      </c>
      <c r="E95" s="427">
        <v>-73888</v>
      </c>
      <c r="F95" s="426">
        <v>-334266</v>
      </c>
      <c r="G95" s="427">
        <v>-348471</v>
      </c>
      <c r="H95" s="426">
        <v>-13350</v>
      </c>
      <c r="I95" s="427">
        <v>-13145</v>
      </c>
      <c r="J95" s="426">
        <v>-419839</v>
      </c>
      <c r="K95" s="427">
        <v>-435504</v>
      </c>
    </row>
    <row r="96" spans="2:11">
      <c r="B96" s="406"/>
      <c r="C96" s="399" t="s">
        <v>364</v>
      </c>
      <c r="D96" s="426">
        <v>-66439</v>
      </c>
      <c r="E96" s="427">
        <v>-69025</v>
      </c>
      <c r="F96" s="426">
        <v>-383139</v>
      </c>
      <c r="G96" s="427">
        <v>-358443</v>
      </c>
      <c r="H96" s="426">
        <v>-29221</v>
      </c>
      <c r="I96" s="427">
        <v>-17730</v>
      </c>
      <c r="J96" s="426">
        <v>-478799</v>
      </c>
      <c r="K96" s="427">
        <v>-445198</v>
      </c>
    </row>
    <row r="97" spans="2:11">
      <c r="C97" s="401"/>
      <c r="D97" s="401"/>
      <c r="E97" s="401"/>
      <c r="F97" s="401"/>
      <c r="G97" s="401"/>
      <c r="H97" s="401"/>
      <c r="I97" s="401"/>
      <c r="J97" s="401"/>
      <c r="K97" s="401"/>
    </row>
    <row r="98" spans="2:11">
      <c r="B98" s="407" t="s">
        <v>399</v>
      </c>
      <c r="C98" s="402"/>
      <c r="D98" s="420">
        <v>819304</v>
      </c>
      <c r="E98" s="425">
        <v>716452</v>
      </c>
      <c r="F98" s="420">
        <v>874974</v>
      </c>
      <c r="G98" s="425">
        <v>700665</v>
      </c>
      <c r="H98" s="420">
        <v>-42021</v>
      </c>
      <c r="I98" s="425">
        <v>-31861</v>
      </c>
      <c r="J98" s="420">
        <v>1652257</v>
      </c>
      <c r="K98" s="425">
        <v>1385256</v>
      </c>
    </row>
    <row r="99" spans="2:11">
      <c r="C99" s="401"/>
      <c r="D99" s="401"/>
      <c r="E99" s="401"/>
      <c r="F99" s="401"/>
      <c r="G99" s="401"/>
      <c r="H99" s="401"/>
      <c r="I99" s="401"/>
      <c r="J99" s="401"/>
      <c r="K99" s="401"/>
    </row>
    <row r="100" spans="2:11">
      <c r="B100" s="408"/>
      <c r="C100" s="399" t="s">
        <v>365</v>
      </c>
      <c r="D100" s="426">
        <v>-111994</v>
      </c>
      <c r="E100" s="427">
        <v>-117350</v>
      </c>
      <c r="F100" s="426">
        <v>-228716</v>
      </c>
      <c r="G100" s="427">
        <v>-193856</v>
      </c>
      <c r="H100" s="426">
        <v>458</v>
      </c>
      <c r="I100" s="427">
        <v>320</v>
      </c>
      <c r="J100" s="426">
        <v>-340252</v>
      </c>
      <c r="K100" s="427">
        <v>-310886</v>
      </c>
    </row>
    <row r="101" spans="2:11">
      <c r="B101" s="408"/>
      <c r="C101" s="399" t="s">
        <v>366</v>
      </c>
      <c r="D101" s="426">
        <v>3223</v>
      </c>
      <c r="E101" s="427">
        <v>-11910</v>
      </c>
      <c r="F101" s="426">
        <v>-66654</v>
      </c>
      <c r="G101" s="427">
        <v>-78490</v>
      </c>
      <c r="H101" s="426">
        <v>-71</v>
      </c>
      <c r="I101" s="427">
        <v>24</v>
      </c>
      <c r="J101" s="426">
        <v>-63502</v>
      </c>
      <c r="K101" s="427">
        <v>-90376</v>
      </c>
    </row>
    <row r="102" spans="2:11">
      <c r="C102" s="401"/>
      <c r="D102" s="401"/>
      <c r="E102" s="401"/>
      <c r="F102" s="401"/>
      <c r="G102" s="401"/>
      <c r="H102" s="401"/>
      <c r="I102" s="401"/>
      <c r="J102" s="401"/>
      <c r="K102" s="401"/>
    </row>
    <row r="103" spans="2:11">
      <c r="B103" s="407" t="s">
        <v>400</v>
      </c>
      <c r="C103" s="402"/>
      <c r="D103" s="424">
        <v>710533</v>
      </c>
      <c r="E103" s="425">
        <v>587192</v>
      </c>
      <c r="F103" s="424">
        <v>579604</v>
      </c>
      <c r="G103" s="425">
        <v>428319</v>
      </c>
      <c r="H103" s="424">
        <v>-41634</v>
      </c>
      <c r="I103" s="425">
        <v>-31517</v>
      </c>
      <c r="J103" s="424">
        <v>1248503</v>
      </c>
      <c r="K103" s="425">
        <v>983994</v>
      </c>
    </row>
    <row r="104" spans="2:11">
      <c r="B104" s="409"/>
      <c r="C104" s="403"/>
      <c r="D104" s="401"/>
      <c r="E104" s="401"/>
      <c r="F104" s="401"/>
      <c r="G104" s="401"/>
      <c r="H104" s="401"/>
      <c r="I104" s="401"/>
      <c r="J104" s="401"/>
      <c r="K104" s="401"/>
    </row>
    <row r="105" spans="2:11">
      <c r="B105" s="407" t="s">
        <v>401</v>
      </c>
      <c r="C105" s="402"/>
      <c r="D105" s="424">
        <v>37225</v>
      </c>
      <c r="E105" s="425">
        <v>-58017</v>
      </c>
      <c r="F105" s="424">
        <v>-186289</v>
      </c>
      <c r="G105" s="425">
        <v>-299623</v>
      </c>
      <c r="H105" s="424">
        <v>-67439</v>
      </c>
      <c r="I105" s="425">
        <v>15916</v>
      </c>
      <c r="J105" s="424">
        <v>-216503</v>
      </c>
      <c r="K105" s="425">
        <v>-341724</v>
      </c>
    </row>
    <row r="106" spans="2:11">
      <c r="B106" s="407"/>
      <c r="C106" s="402" t="s">
        <v>124</v>
      </c>
      <c r="D106" s="424">
        <v>40959</v>
      </c>
      <c r="E106" s="425">
        <v>31866</v>
      </c>
      <c r="F106" s="424">
        <v>112827</v>
      </c>
      <c r="G106" s="425">
        <v>62355</v>
      </c>
      <c r="H106" s="424">
        <v>9088</v>
      </c>
      <c r="I106" s="425">
        <v>19356</v>
      </c>
      <c r="J106" s="424">
        <v>162874</v>
      </c>
      <c r="K106" s="425">
        <v>113577</v>
      </c>
    </row>
    <row r="107" spans="2:11">
      <c r="B107" s="408"/>
      <c r="C107" s="400" t="s">
        <v>320</v>
      </c>
      <c r="D107" s="426">
        <v>34123</v>
      </c>
      <c r="E107" s="427">
        <v>28990</v>
      </c>
      <c r="F107" s="426">
        <v>12491</v>
      </c>
      <c r="G107" s="427">
        <v>19034</v>
      </c>
      <c r="H107" s="426">
        <v>10029</v>
      </c>
      <c r="I107" s="427">
        <v>19946</v>
      </c>
      <c r="J107" s="426">
        <v>56643</v>
      </c>
      <c r="K107" s="427">
        <v>67970</v>
      </c>
    </row>
    <row r="108" spans="2:11">
      <c r="B108" s="408"/>
      <c r="C108" s="400" t="s">
        <v>367</v>
      </c>
      <c r="D108" s="426">
        <v>6836</v>
      </c>
      <c r="E108" s="427">
        <v>2876</v>
      </c>
      <c r="F108" s="426">
        <v>100336</v>
      </c>
      <c r="G108" s="427">
        <v>43321</v>
      </c>
      <c r="H108" s="426">
        <v>-941</v>
      </c>
      <c r="I108" s="427">
        <v>-590</v>
      </c>
      <c r="J108" s="426">
        <v>106231</v>
      </c>
      <c r="K108" s="427">
        <v>45607</v>
      </c>
    </row>
    <row r="109" spans="2:11">
      <c r="B109" s="407"/>
      <c r="C109" s="402" t="s">
        <v>148</v>
      </c>
      <c r="D109" s="424">
        <v>-109181</v>
      </c>
      <c r="E109" s="425">
        <v>-95271</v>
      </c>
      <c r="F109" s="424">
        <v>-348236</v>
      </c>
      <c r="G109" s="425">
        <v>-357016</v>
      </c>
      <c r="H109" s="424">
        <v>-39423</v>
      </c>
      <c r="I109" s="425">
        <v>4788</v>
      </c>
      <c r="J109" s="424">
        <v>-496840</v>
      </c>
      <c r="K109" s="425">
        <v>-447499</v>
      </c>
    </row>
    <row r="110" spans="2:11">
      <c r="B110" s="408"/>
      <c r="C110" s="400" t="s">
        <v>368</v>
      </c>
      <c r="D110" s="426">
        <v>-10739</v>
      </c>
      <c r="E110" s="427">
        <v>-9425</v>
      </c>
      <c r="F110" s="426">
        <v>-88787</v>
      </c>
      <c r="G110" s="427">
        <v>-50788</v>
      </c>
      <c r="H110" s="426">
        <v>-17532</v>
      </c>
      <c r="I110" s="427">
        <v>-2</v>
      </c>
      <c r="J110" s="426">
        <v>-117058</v>
      </c>
      <c r="K110" s="427">
        <v>-60215</v>
      </c>
    </row>
    <row r="111" spans="2:11">
      <c r="B111" s="408"/>
      <c r="C111" s="400" t="s">
        <v>369</v>
      </c>
      <c r="D111" s="426">
        <v>-52315</v>
      </c>
      <c r="E111" s="427">
        <v>-55532</v>
      </c>
      <c r="F111" s="426">
        <v>-51392</v>
      </c>
      <c r="G111" s="427">
        <v>-48542</v>
      </c>
      <c r="H111" s="426">
        <v>-12829</v>
      </c>
      <c r="I111" s="427">
        <v>-12944</v>
      </c>
      <c r="J111" s="426">
        <v>-116536</v>
      </c>
      <c r="K111" s="427">
        <v>-117018</v>
      </c>
    </row>
    <row r="112" spans="2:11">
      <c r="B112" s="408"/>
      <c r="C112" s="400" t="s">
        <v>171</v>
      </c>
      <c r="D112" s="426">
        <v>-46127</v>
      </c>
      <c r="E112" s="427">
        <v>-30314</v>
      </c>
      <c r="F112" s="426">
        <v>-208057</v>
      </c>
      <c r="G112" s="427">
        <v>-257686</v>
      </c>
      <c r="H112" s="426">
        <v>-9062</v>
      </c>
      <c r="I112" s="427">
        <v>17734</v>
      </c>
      <c r="J112" s="426">
        <v>-263246</v>
      </c>
      <c r="K112" s="427">
        <v>-270266</v>
      </c>
    </row>
    <row r="113" spans="2:11">
      <c r="B113" s="408"/>
      <c r="C113" s="399" t="s">
        <v>370</v>
      </c>
      <c r="D113" s="426">
        <v>0</v>
      </c>
      <c r="E113" s="427">
        <v>0</v>
      </c>
      <c r="F113" s="426">
        <v>0</v>
      </c>
      <c r="G113" s="427">
        <v>0</v>
      </c>
      <c r="H113" s="426">
        <v>0</v>
      </c>
      <c r="I113" s="427">
        <v>0</v>
      </c>
      <c r="J113" s="426">
        <v>0</v>
      </c>
      <c r="K113" s="427">
        <v>0</v>
      </c>
    </row>
    <row r="114" spans="2:11">
      <c r="B114" s="408"/>
      <c r="C114" s="399" t="s">
        <v>371</v>
      </c>
      <c r="D114" s="420">
        <v>105447</v>
      </c>
      <c r="E114" s="425">
        <v>5388</v>
      </c>
      <c r="F114" s="420">
        <v>49120</v>
      </c>
      <c r="G114" s="425">
        <v>-4962</v>
      </c>
      <c r="H114" s="420">
        <v>-37104</v>
      </c>
      <c r="I114" s="425">
        <v>-8228</v>
      </c>
      <c r="J114" s="420">
        <v>117463</v>
      </c>
      <c r="K114" s="425">
        <v>-7802</v>
      </c>
    </row>
    <row r="115" spans="2:11">
      <c r="B115" s="408"/>
      <c r="C115" s="400" t="s">
        <v>372</v>
      </c>
      <c r="D115" s="426">
        <v>297675</v>
      </c>
      <c r="E115" s="427">
        <v>31023</v>
      </c>
      <c r="F115" s="426">
        <v>108177</v>
      </c>
      <c r="G115" s="427">
        <v>14650</v>
      </c>
      <c r="H115" s="426">
        <v>-11777</v>
      </c>
      <c r="I115" s="427">
        <v>67758</v>
      </c>
      <c r="J115" s="426">
        <v>394075</v>
      </c>
      <c r="K115" s="427">
        <v>113431</v>
      </c>
    </row>
    <row r="116" spans="2:11">
      <c r="B116" s="408"/>
      <c r="C116" s="400" t="s">
        <v>373</v>
      </c>
      <c r="D116" s="426">
        <v>-192228</v>
      </c>
      <c r="E116" s="427">
        <v>-25635</v>
      </c>
      <c r="F116" s="426">
        <v>-59057</v>
      </c>
      <c r="G116" s="427">
        <v>-19612</v>
      </c>
      <c r="H116" s="426">
        <v>-25327</v>
      </c>
      <c r="I116" s="427">
        <v>-75986</v>
      </c>
      <c r="J116" s="426">
        <v>-276612</v>
      </c>
      <c r="K116" s="427">
        <v>-121233</v>
      </c>
    </row>
    <row r="117" spans="2:11">
      <c r="C117" s="401"/>
      <c r="D117" s="401"/>
      <c r="E117" s="401"/>
      <c r="F117" s="401"/>
      <c r="G117" s="401"/>
      <c r="H117" s="401"/>
      <c r="I117" s="401"/>
      <c r="J117" s="401"/>
      <c r="K117" s="401"/>
    </row>
    <row r="118" spans="2:11" ht="24">
      <c r="B118" s="410"/>
      <c r="C118" s="399" t="s">
        <v>374</v>
      </c>
      <c r="D118" s="426">
        <v>1005</v>
      </c>
      <c r="E118" s="427">
        <v>2776</v>
      </c>
      <c r="F118" s="426">
        <v>0</v>
      </c>
      <c r="G118" s="427">
        <v>0</v>
      </c>
      <c r="H118" s="426">
        <v>434</v>
      </c>
      <c r="I118" s="427">
        <v>734</v>
      </c>
      <c r="J118" s="426">
        <v>1439</v>
      </c>
      <c r="K118" s="427">
        <v>3510</v>
      </c>
    </row>
    <row r="119" spans="2:11">
      <c r="B119" s="411"/>
      <c r="C119" s="399" t="s">
        <v>375</v>
      </c>
      <c r="D119" s="424">
        <v>232</v>
      </c>
      <c r="E119" s="423">
        <v>302</v>
      </c>
      <c r="F119" s="424">
        <v>452</v>
      </c>
      <c r="G119" s="423">
        <v>816</v>
      </c>
      <c r="H119" s="424">
        <v>0</v>
      </c>
      <c r="I119" s="423">
        <v>0</v>
      </c>
      <c r="J119" s="424">
        <v>684</v>
      </c>
      <c r="K119" s="423">
        <v>1118</v>
      </c>
    </row>
    <row r="120" spans="2:11">
      <c r="B120" s="407"/>
      <c r="C120" s="400" t="s">
        <v>376</v>
      </c>
      <c r="D120" s="426">
        <v>180</v>
      </c>
      <c r="E120" s="427">
        <v>73</v>
      </c>
      <c r="F120" s="426">
        <v>0</v>
      </c>
      <c r="G120" s="427">
        <v>30</v>
      </c>
      <c r="H120" s="426">
        <v>0</v>
      </c>
      <c r="I120" s="427">
        <v>0</v>
      </c>
      <c r="J120" s="426">
        <v>180</v>
      </c>
      <c r="K120" s="427">
        <v>103</v>
      </c>
    </row>
    <row r="121" spans="2:11">
      <c r="B121" s="407"/>
      <c r="C121" s="400" t="s">
        <v>377</v>
      </c>
      <c r="D121" s="426">
        <v>52</v>
      </c>
      <c r="E121" s="427">
        <v>229</v>
      </c>
      <c r="F121" s="426">
        <v>452</v>
      </c>
      <c r="G121" s="427">
        <v>786</v>
      </c>
      <c r="H121" s="426">
        <v>0</v>
      </c>
      <c r="I121" s="427">
        <v>0</v>
      </c>
      <c r="J121" s="426">
        <v>504</v>
      </c>
      <c r="K121" s="427">
        <v>1015</v>
      </c>
    </row>
    <row r="122" spans="2:11">
      <c r="C122" s="401"/>
      <c r="D122" s="401"/>
      <c r="E122" s="401"/>
      <c r="F122" s="401"/>
      <c r="G122" s="401"/>
      <c r="H122" s="401"/>
      <c r="I122" s="401"/>
      <c r="J122" s="401"/>
      <c r="K122" s="401"/>
    </row>
    <row r="123" spans="2:11">
      <c r="B123" s="407" t="s">
        <v>402</v>
      </c>
      <c r="C123" s="402"/>
      <c r="D123" s="424">
        <v>748995</v>
      </c>
      <c r="E123" s="423">
        <v>532253</v>
      </c>
      <c r="F123" s="424">
        <v>393767</v>
      </c>
      <c r="G123" s="423">
        <v>129512</v>
      </c>
      <c r="H123" s="424">
        <v>-108639</v>
      </c>
      <c r="I123" s="423">
        <v>-14867</v>
      </c>
      <c r="J123" s="424">
        <v>1034123</v>
      </c>
      <c r="K123" s="423">
        <v>646898</v>
      </c>
    </row>
    <row r="124" spans="2:11">
      <c r="C124" s="401"/>
      <c r="D124" s="401"/>
      <c r="E124" s="401"/>
      <c r="F124" s="401"/>
      <c r="G124" s="401"/>
      <c r="H124" s="401"/>
      <c r="I124" s="401"/>
      <c r="J124" s="401"/>
      <c r="K124" s="401"/>
    </row>
    <row r="125" spans="2:11">
      <c r="B125" s="408"/>
      <c r="C125" s="399" t="s">
        <v>378</v>
      </c>
      <c r="D125" s="426">
        <v>-253812</v>
      </c>
      <c r="E125" s="427">
        <v>-172898</v>
      </c>
      <c r="F125" s="426">
        <v>-124300</v>
      </c>
      <c r="G125" s="427">
        <v>-86537</v>
      </c>
      <c r="H125" s="426">
        <v>4469</v>
      </c>
      <c r="I125" s="427">
        <v>-13679</v>
      </c>
      <c r="J125" s="426">
        <v>-373643</v>
      </c>
      <c r="K125" s="427">
        <v>-273114</v>
      </c>
    </row>
    <row r="126" spans="2:11">
      <c r="C126" s="401"/>
      <c r="D126" s="401"/>
      <c r="E126" s="401"/>
      <c r="F126" s="401"/>
      <c r="G126" s="401"/>
      <c r="H126" s="401"/>
      <c r="I126" s="401"/>
      <c r="J126" s="401"/>
      <c r="K126" s="401"/>
    </row>
    <row r="127" spans="2:11">
      <c r="B127" s="407" t="s">
        <v>403</v>
      </c>
      <c r="C127" s="402"/>
      <c r="D127" s="420">
        <v>495183</v>
      </c>
      <c r="E127" s="425">
        <v>359355</v>
      </c>
      <c r="F127" s="420">
        <v>269467</v>
      </c>
      <c r="G127" s="425">
        <v>42975</v>
      </c>
      <c r="H127" s="420">
        <v>-104170</v>
      </c>
      <c r="I127" s="425">
        <v>-28546</v>
      </c>
      <c r="J127" s="420">
        <v>660480</v>
      </c>
      <c r="K127" s="425">
        <v>373784</v>
      </c>
    </row>
    <row r="128" spans="2:11">
      <c r="B128" s="408"/>
      <c r="C128" s="399" t="s">
        <v>379</v>
      </c>
      <c r="D128" s="426">
        <v>0</v>
      </c>
      <c r="E128" s="427">
        <v>0</v>
      </c>
      <c r="F128" s="426">
        <v>0</v>
      </c>
      <c r="G128" s="427">
        <v>0</v>
      </c>
      <c r="H128" s="426">
        <v>0</v>
      </c>
      <c r="I128" s="427">
        <v>0</v>
      </c>
      <c r="J128" s="426">
        <v>0</v>
      </c>
      <c r="K128" s="427">
        <v>0</v>
      </c>
    </row>
    <row r="129" spans="2:11">
      <c r="B129" s="407" t="s">
        <v>122</v>
      </c>
      <c r="C129" s="399"/>
      <c r="D129" s="420">
        <v>495183</v>
      </c>
      <c r="E129" s="425">
        <v>359355</v>
      </c>
      <c r="F129" s="420">
        <v>269467</v>
      </c>
      <c r="G129" s="425">
        <v>42975</v>
      </c>
      <c r="H129" s="420">
        <v>-104170</v>
      </c>
      <c r="I129" s="425">
        <v>-28546</v>
      </c>
      <c r="J129" s="420">
        <v>660480</v>
      </c>
      <c r="K129" s="425">
        <v>373784</v>
      </c>
    </row>
    <row r="130" spans="2:11">
      <c r="C130" s="401"/>
      <c r="D130" s="401"/>
      <c r="E130" s="401"/>
      <c r="F130" s="401"/>
      <c r="G130" s="401"/>
      <c r="H130" s="401"/>
      <c r="I130" s="401"/>
      <c r="J130" s="401"/>
      <c r="K130" s="401"/>
    </row>
    <row r="131" spans="2:11">
      <c r="B131" s="408"/>
      <c r="C131" s="399" t="s">
        <v>380</v>
      </c>
      <c r="D131" s="420">
        <v>495183</v>
      </c>
      <c r="E131" s="425">
        <v>359355</v>
      </c>
      <c r="F131" s="420">
        <v>269467</v>
      </c>
      <c r="G131" s="425">
        <v>42975</v>
      </c>
      <c r="H131" s="420">
        <v>-104170</v>
      </c>
      <c r="I131" s="425">
        <v>-28546</v>
      </c>
      <c r="J131" s="420">
        <v>660480</v>
      </c>
      <c r="K131" s="425">
        <v>373784</v>
      </c>
    </row>
    <row r="132" spans="2:11">
      <c r="B132" s="408"/>
      <c r="C132" s="402" t="s">
        <v>71</v>
      </c>
      <c r="D132" s="420"/>
      <c r="E132" s="427"/>
      <c r="F132" s="420"/>
      <c r="G132" s="427"/>
      <c r="H132" s="420"/>
      <c r="I132" s="427"/>
      <c r="J132" s="426">
        <v>402767</v>
      </c>
      <c r="K132" s="428">
        <v>205715</v>
      </c>
    </row>
    <row r="133" spans="2:11">
      <c r="B133" s="408"/>
      <c r="C133" s="402" t="s">
        <v>72</v>
      </c>
      <c r="D133" s="424"/>
      <c r="E133" s="427"/>
      <c r="F133" s="424"/>
      <c r="G133" s="427"/>
      <c r="H133" s="424"/>
      <c r="I133" s="427"/>
      <c r="J133" s="426">
        <v>257713</v>
      </c>
      <c r="K133" s="428">
        <v>168069</v>
      </c>
    </row>
    <row r="136" spans="2:11">
      <c r="D136" s="429"/>
    </row>
    <row r="138" spans="2:11" ht="12.75" customHeight="1">
      <c r="B138" s="513" t="s">
        <v>194</v>
      </c>
      <c r="C138" s="514"/>
      <c r="D138" s="515" t="s">
        <v>104</v>
      </c>
      <c r="E138" s="516"/>
      <c r="F138" s="515" t="s">
        <v>55</v>
      </c>
      <c r="G138" s="516"/>
      <c r="H138" s="515" t="s">
        <v>405</v>
      </c>
      <c r="I138" s="516"/>
      <c r="J138" s="515" t="s">
        <v>20</v>
      </c>
      <c r="K138" s="516"/>
    </row>
    <row r="139" spans="2:11" ht="12.75" customHeight="1">
      <c r="B139" s="521" t="s">
        <v>404</v>
      </c>
      <c r="C139" s="527"/>
      <c r="D139" s="412">
        <v>43281</v>
      </c>
      <c r="E139" s="413">
        <v>42916</v>
      </c>
      <c r="F139" s="412">
        <v>43281</v>
      </c>
      <c r="G139" s="413">
        <v>42916</v>
      </c>
      <c r="H139" s="412">
        <v>43281</v>
      </c>
      <c r="I139" s="413">
        <v>42916</v>
      </c>
      <c r="J139" s="412">
        <v>43281</v>
      </c>
      <c r="K139" s="413">
        <v>42916</v>
      </c>
    </row>
    <row r="140" spans="2:11">
      <c r="B140" s="528"/>
      <c r="C140" s="529"/>
      <c r="D140" s="414" t="s">
        <v>406</v>
      </c>
      <c r="E140" s="415" t="s">
        <v>406</v>
      </c>
      <c r="F140" s="414" t="s">
        <v>406</v>
      </c>
      <c r="G140" s="415" t="s">
        <v>406</v>
      </c>
      <c r="H140" s="414" t="s">
        <v>406</v>
      </c>
      <c r="I140" s="415" t="s">
        <v>406</v>
      </c>
      <c r="J140" s="414" t="s">
        <v>406</v>
      </c>
      <c r="K140" s="415" t="s">
        <v>406</v>
      </c>
    </row>
    <row r="142" spans="2:11">
      <c r="B142" s="407"/>
      <c r="C142" s="404" t="s">
        <v>381</v>
      </c>
      <c r="D142" s="426">
        <v>464032</v>
      </c>
      <c r="E142" s="427">
        <v>385854</v>
      </c>
      <c r="F142" s="426">
        <v>142115</v>
      </c>
      <c r="G142" s="427">
        <v>279697</v>
      </c>
      <c r="H142" s="426">
        <v>-84476</v>
      </c>
      <c r="I142" s="427">
        <v>-4221</v>
      </c>
      <c r="J142" s="426">
        <v>521671</v>
      </c>
      <c r="K142" s="427">
        <v>661330</v>
      </c>
    </row>
    <row r="143" spans="2:11">
      <c r="B143" s="407"/>
      <c r="C143" s="404" t="s">
        <v>382</v>
      </c>
      <c r="D143" s="426">
        <v>39684</v>
      </c>
      <c r="E143" s="427">
        <v>-142001</v>
      </c>
      <c r="F143" s="426">
        <v>-312738</v>
      </c>
      <c r="G143" s="427">
        <v>-457345</v>
      </c>
      <c r="H143" s="426">
        <v>-1623465</v>
      </c>
      <c r="I143" s="427">
        <v>-609188</v>
      </c>
      <c r="J143" s="426">
        <v>-1896519</v>
      </c>
      <c r="K143" s="427">
        <v>-1208534</v>
      </c>
    </row>
    <row r="144" spans="2:11">
      <c r="B144" s="407"/>
      <c r="C144" s="404" t="s">
        <v>383</v>
      </c>
      <c r="D144" s="426">
        <v>-460814</v>
      </c>
      <c r="E144" s="427">
        <v>-444921</v>
      </c>
      <c r="F144" s="426">
        <v>475194</v>
      </c>
      <c r="G144" s="427">
        <v>-38138</v>
      </c>
      <c r="H144" s="426">
        <v>2408519</v>
      </c>
      <c r="I144" s="427">
        <v>-399441</v>
      </c>
      <c r="J144" s="426">
        <v>2422899</v>
      </c>
      <c r="K144" s="427">
        <v>-882500</v>
      </c>
    </row>
  </sheetData>
  <mergeCells count="24">
    <mergeCell ref="H75:I75"/>
    <mergeCell ref="J75:K75"/>
    <mergeCell ref="B139:C140"/>
    <mergeCell ref="B75:C75"/>
    <mergeCell ref="B76:C77"/>
    <mergeCell ref="D138:E138"/>
    <mergeCell ref="F138:G138"/>
    <mergeCell ref="H138:I138"/>
    <mergeCell ref="H3:I3"/>
    <mergeCell ref="J3:K3"/>
    <mergeCell ref="J138:K138"/>
    <mergeCell ref="B138:C138"/>
    <mergeCell ref="D36:E36"/>
    <mergeCell ref="F36:G36"/>
    <mergeCell ref="H36:I36"/>
    <mergeCell ref="J36:K36"/>
    <mergeCell ref="D75:E75"/>
    <mergeCell ref="F75:G75"/>
    <mergeCell ref="B36:C36"/>
    <mergeCell ref="B37:C38"/>
    <mergeCell ref="B3:C3"/>
    <mergeCell ref="B4:C5"/>
    <mergeCell ref="D3:E3"/>
    <mergeCell ref="F3:G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148"/>
  <sheetViews>
    <sheetView topLeftCell="B31" workbookViewId="0">
      <selection activeCell="O157" sqref="O157"/>
    </sheetView>
  </sheetViews>
  <sheetFormatPr baseColWidth="10" defaultRowHeight="12.75"/>
  <cols>
    <col min="1" max="1" width="4" style="394" customWidth="1"/>
    <col min="2" max="2" width="2.85546875" style="397" customWidth="1"/>
    <col min="3" max="3" width="69.7109375" style="397" customWidth="1"/>
    <col min="4" max="4" width="16.7109375" style="397" customWidth="1"/>
    <col min="5" max="5" width="13.42578125" style="397" bestFit="1" customWidth="1"/>
    <col min="6" max="6" width="12" style="397" bestFit="1" customWidth="1"/>
    <col min="7" max="17" width="16.7109375" style="397" customWidth="1"/>
    <col min="18" max="16384" width="11.42578125" style="394"/>
  </cols>
  <sheetData>
    <row r="2" spans="2:17" ht="18">
      <c r="B2" s="536" t="s">
        <v>194</v>
      </c>
      <c r="C2" s="537"/>
      <c r="D2" s="538" t="s">
        <v>195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40"/>
    </row>
    <row r="3" spans="2:17">
      <c r="B3" s="513" t="s">
        <v>105</v>
      </c>
      <c r="C3" s="514"/>
      <c r="D3" s="515" t="s">
        <v>23</v>
      </c>
      <c r="E3" s="516"/>
      <c r="F3" s="515" t="s">
        <v>10</v>
      </c>
      <c r="G3" s="516"/>
      <c r="H3" s="515" t="s">
        <v>36</v>
      </c>
      <c r="I3" s="541"/>
      <c r="J3" s="515" t="s">
        <v>14</v>
      </c>
      <c r="K3" s="541"/>
      <c r="L3" s="515" t="s">
        <v>12</v>
      </c>
      <c r="M3" s="541"/>
      <c r="N3" s="515" t="s">
        <v>407</v>
      </c>
      <c r="O3" s="541"/>
      <c r="P3" s="515" t="s">
        <v>20</v>
      </c>
      <c r="Q3" s="516"/>
    </row>
    <row r="4" spans="2:17">
      <c r="B4" s="517" t="s">
        <v>384</v>
      </c>
      <c r="C4" s="533"/>
      <c r="D4" s="412">
        <v>43281</v>
      </c>
      <c r="E4" s="413">
        <v>43100</v>
      </c>
      <c r="F4" s="412">
        <v>43281</v>
      </c>
      <c r="G4" s="413">
        <v>43100</v>
      </c>
      <c r="H4" s="412">
        <v>43281</v>
      </c>
      <c r="I4" s="413">
        <v>43100</v>
      </c>
      <c r="J4" s="412">
        <v>43281</v>
      </c>
      <c r="K4" s="413">
        <v>43100</v>
      </c>
      <c r="L4" s="412">
        <v>43281</v>
      </c>
      <c r="M4" s="413">
        <v>43100</v>
      </c>
      <c r="N4" s="412">
        <v>43281</v>
      </c>
      <c r="O4" s="413">
        <v>43100</v>
      </c>
      <c r="P4" s="412">
        <v>43281</v>
      </c>
      <c r="Q4" s="413">
        <v>43100</v>
      </c>
    </row>
    <row r="5" spans="2:17">
      <c r="B5" s="534"/>
      <c r="C5" s="535"/>
      <c r="D5" s="414" t="s">
        <v>406</v>
      </c>
      <c r="E5" s="415" t="s">
        <v>406</v>
      </c>
      <c r="F5" s="414" t="s">
        <v>406</v>
      </c>
      <c r="G5" s="415" t="s">
        <v>406</v>
      </c>
      <c r="H5" s="414" t="s">
        <v>406</v>
      </c>
      <c r="I5" s="415" t="s">
        <v>406</v>
      </c>
      <c r="J5" s="414" t="s">
        <v>406</v>
      </c>
      <c r="K5" s="415" t="s">
        <v>406</v>
      </c>
      <c r="L5" s="414" t="s">
        <v>406</v>
      </c>
      <c r="M5" s="415" t="s">
        <v>406</v>
      </c>
      <c r="N5" s="414" t="s">
        <v>406</v>
      </c>
      <c r="O5" s="415" t="s">
        <v>406</v>
      </c>
      <c r="P5" s="414" t="s">
        <v>406</v>
      </c>
      <c r="Q5" s="415" t="s">
        <v>406</v>
      </c>
    </row>
    <row r="6" spans="2:17">
      <c r="B6" s="407" t="s">
        <v>385</v>
      </c>
      <c r="C6" s="396"/>
      <c r="D6" s="416">
        <v>0</v>
      </c>
      <c r="E6" s="419">
        <v>0</v>
      </c>
      <c r="F6" s="416">
        <v>259834</v>
      </c>
      <c r="G6" s="419">
        <v>316209</v>
      </c>
      <c r="H6" s="416">
        <v>464316</v>
      </c>
      <c r="I6" s="419">
        <v>437446</v>
      </c>
      <c r="J6" s="416">
        <v>231488</v>
      </c>
      <c r="K6" s="419">
        <v>327200</v>
      </c>
      <c r="L6" s="416">
        <v>492286</v>
      </c>
      <c r="M6" s="419">
        <v>412379</v>
      </c>
      <c r="N6" s="416">
        <v>-60550</v>
      </c>
      <c r="O6" s="419">
        <v>-64820</v>
      </c>
      <c r="P6" s="420">
        <v>1387374</v>
      </c>
      <c r="Q6" s="423">
        <v>1428414</v>
      </c>
    </row>
    <row r="7" spans="2:17">
      <c r="B7" s="406"/>
      <c r="C7" s="396" t="s">
        <v>320</v>
      </c>
      <c r="D7" s="416">
        <v>0</v>
      </c>
      <c r="E7" s="418">
        <v>0</v>
      </c>
      <c r="F7" s="416">
        <v>113366</v>
      </c>
      <c r="G7" s="418">
        <v>140455</v>
      </c>
      <c r="H7" s="416">
        <v>106106</v>
      </c>
      <c r="I7" s="418">
        <v>136694</v>
      </c>
      <c r="J7" s="416">
        <v>86128</v>
      </c>
      <c r="K7" s="418">
        <v>179828</v>
      </c>
      <c r="L7" s="416">
        <v>271993</v>
      </c>
      <c r="M7" s="418">
        <v>141609</v>
      </c>
      <c r="N7" s="416">
        <v>0</v>
      </c>
      <c r="O7" s="418">
        <v>0</v>
      </c>
      <c r="P7" s="420">
        <v>577593</v>
      </c>
      <c r="Q7" s="423">
        <v>598586</v>
      </c>
    </row>
    <row r="8" spans="2:17">
      <c r="B8" s="406"/>
      <c r="C8" s="396" t="s">
        <v>321</v>
      </c>
      <c r="D8" s="416">
        <v>0</v>
      </c>
      <c r="E8" s="418">
        <v>0</v>
      </c>
      <c r="F8" s="416">
        <v>0</v>
      </c>
      <c r="G8" s="418">
        <v>0</v>
      </c>
      <c r="H8" s="416">
        <v>42321</v>
      </c>
      <c r="I8" s="418">
        <v>45592</v>
      </c>
      <c r="J8" s="416">
        <v>3421</v>
      </c>
      <c r="K8" s="418">
        <v>28657</v>
      </c>
      <c r="L8" s="416">
        <v>0</v>
      </c>
      <c r="M8" s="418">
        <v>0</v>
      </c>
      <c r="N8" s="416">
        <v>0</v>
      </c>
      <c r="O8" s="418">
        <v>0</v>
      </c>
      <c r="P8" s="420">
        <v>45742</v>
      </c>
      <c r="Q8" s="423">
        <v>74249</v>
      </c>
    </row>
    <row r="9" spans="2:17">
      <c r="B9" s="406"/>
      <c r="C9" s="396" t="s">
        <v>322</v>
      </c>
      <c r="D9" s="416">
        <v>0</v>
      </c>
      <c r="E9" s="418">
        <v>0</v>
      </c>
      <c r="F9" s="416">
        <v>3141</v>
      </c>
      <c r="G9" s="418">
        <v>9828</v>
      </c>
      <c r="H9" s="416">
        <v>14287</v>
      </c>
      <c r="I9" s="418">
        <v>13298</v>
      </c>
      <c r="J9" s="416">
        <v>5294</v>
      </c>
      <c r="K9" s="418">
        <v>4262</v>
      </c>
      <c r="L9" s="416">
        <v>7984</v>
      </c>
      <c r="M9" s="418">
        <v>10922</v>
      </c>
      <c r="N9" s="416">
        <v>0</v>
      </c>
      <c r="O9" s="418">
        <v>0</v>
      </c>
      <c r="P9" s="420">
        <v>30706</v>
      </c>
      <c r="Q9" s="423">
        <v>38310</v>
      </c>
    </row>
    <row r="10" spans="2:17">
      <c r="B10" s="406"/>
      <c r="C10" s="396" t="s">
        <v>323</v>
      </c>
      <c r="D10" s="416">
        <v>0</v>
      </c>
      <c r="E10" s="418">
        <v>0</v>
      </c>
      <c r="F10" s="416">
        <v>118417</v>
      </c>
      <c r="G10" s="418">
        <v>132918</v>
      </c>
      <c r="H10" s="416">
        <v>198676</v>
      </c>
      <c r="I10" s="418">
        <v>167176</v>
      </c>
      <c r="J10" s="416">
        <v>115715</v>
      </c>
      <c r="K10" s="418">
        <v>96775</v>
      </c>
      <c r="L10" s="416">
        <v>100782</v>
      </c>
      <c r="M10" s="418">
        <v>96881</v>
      </c>
      <c r="N10" s="416">
        <v>890</v>
      </c>
      <c r="O10" s="418">
        <v>-640</v>
      </c>
      <c r="P10" s="420">
        <v>534480</v>
      </c>
      <c r="Q10" s="423">
        <v>493110</v>
      </c>
    </row>
    <row r="11" spans="2:17">
      <c r="B11" s="406"/>
      <c r="C11" s="396" t="s">
        <v>324</v>
      </c>
      <c r="D11" s="416">
        <v>0</v>
      </c>
      <c r="E11" s="418">
        <v>0</v>
      </c>
      <c r="F11" s="416">
        <v>21956</v>
      </c>
      <c r="G11" s="418">
        <v>29225</v>
      </c>
      <c r="H11" s="416">
        <v>100725</v>
      </c>
      <c r="I11" s="418">
        <v>72251</v>
      </c>
      <c r="J11" s="416">
        <v>276</v>
      </c>
      <c r="K11" s="418">
        <v>668</v>
      </c>
      <c r="L11" s="416">
        <v>77294</v>
      </c>
      <c r="M11" s="418">
        <v>129279</v>
      </c>
      <c r="N11" s="416">
        <v>-61440</v>
      </c>
      <c r="O11" s="418">
        <v>-64180</v>
      </c>
      <c r="P11" s="420">
        <v>138811</v>
      </c>
      <c r="Q11" s="423">
        <v>167243</v>
      </c>
    </row>
    <row r="12" spans="2:17">
      <c r="B12" s="406"/>
      <c r="C12" s="396" t="s">
        <v>325</v>
      </c>
      <c r="D12" s="416">
        <v>0</v>
      </c>
      <c r="E12" s="418">
        <v>0</v>
      </c>
      <c r="F12" s="416">
        <v>2683</v>
      </c>
      <c r="G12" s="418">
        <v>3331</v>
      </c>
      <c r="H12" s="416">
        <v>408</v>
      </c>
      <c r="I12" s="418">
        <v>474</v>
      </c>
      <c r="J12" s="416">
        <v>20651</v>
      </c>
      <c r="K12" s="418">
        <v>17004</v>
      </c>
      <c r="L12" s="416">
        <v>31149</v>
      </c>
      <c r="M12" s="418">
        <v>31119</v>
      </c>
      <c r="N12" s="416">
        <v>0</v>
      </c>
      <c r="O12" s="418">
        <v>0</v>
      </c>
      <c r="P12" s="420">
        <v>54891</v>
      </c>
      <c r="Q12" s="423">
        <v>51928</v>
      </c>
    </row>
    <row r="13" spans="2:17">
      <c r="B13" s="406"/>
      <c r="C13" s="396"/>
      <c r="D13" s="416"/>
      <c r="E13" s="418"/>
      <c r="F13" s="416">
        <v>0</v>
      </c>
      <c r="G13" s="418">
        <v>0</v>
      </c>
      <c r="H13" s="416">
        <v>0</v>
      </c>
      <c r="I13" s="418">
        <v>0</v>
      </c>
      <c r="J13" s="416">
        <v>0</v>
      </c>
      <c r="K13" s="418">
        <v>0</v>
      </c>
      <c r="L13" s="416">
        <v>0</v>
      </c>
      <c r="M13" s="418">
        <v>0</v>
      </c>
      <c r="N13" s="416">
        <v>0</v>
      </c>
      <c r="O13" s="418">
        <v>0</v>
      </c>
      <c r="P13" s="420"/>
      <c r="Q13" s="423"/>
    </row>
    <row r="14" spans="2:17">
      <c r="B14" s="406"/>
      <c r="C14" s="396" t="s">
        <v>326</v>
      </c>
      <c r="D14" s="416">
        <v>0</v>
      </c>
      <c r="E14" s="418">
        <v>0</v>
      </c>
      <c r="F14" s="416">
        <v>271</v>
      </c>
      <c r="G14" s="418">
        <v>452</v>
      </c>
      <c r="H14" s="416">
        <v>1793</v>
      </c>
      <c r="I14" s="418">
        <v>1961</v>
      </c>
      <c r="J14" s="416">
        <v>3</v>
      </c>
      <c r="K14" s="418">
        <v>6</v>
      </c>
      <c r="L14" s="416">
        <v>3084</v>
      </c>
      <c r="M14" s="418">
        <v>2569</v>
      </c>
      <c r="N14" s="416">
        <v>0</v>
      </c>
      <c r="O14" s="418">
        <v>0</v>
      </c>
      <c r="P14" s="420">
        <v>5151</v>
      </c>
      <c r="Q14" s="423">
        <v>4988</v>
      </c>
    </row>
    <row r="15" spans="2:17">
      <c r="D15" s="401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30"/>
    </row>
    <row r="16" spans="2:17">
      <c r="B16" s="406"/>
      <c r="C16" s="398" t="s">
        <v>327</v>
      </c>
      <c r="D16" s="416">
        <v>0</v>
      </c>
      <c r="E16" s="418">
        <v>0</v>
      </c>
      <c r="F16" s="416">
        <v>0</v>
      </c>
      <c r="G16" s="418">
        <v>0</v>
      </c>
      <c r="H16" s="416">
        <v>0</v>
      </c>
      <c r="I16" s="418">
        <v>0</v>
      </c>
      <c r="J16" s="416">
        <v>0</v>
      </c>
      <c r="K16" s="418">
        <v>0</v>
      </c>
      <c r="L16" s="416">
        <v>0</v>
      </c>
      <c r="M16" s="418">
        <v>0</v>
      </c>
      <c r="N16" s="416">
        <v>0</v>
      </c>
      <c r="O16" s="418">
        <v>0</v>
      </c>
      <c r="P16" s="420">
        <v>0</v>
      </c>
      <c r="Q16" s="423">
        <v>0</v>
      </c>
    </row>
    <row r="17" spans="2:17"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30"/>
    </row>
    <row r="18" spans="2:17">
      <c r="B18" s="407" t="s">
        <v>386</v>
      </c>
      <c r="C18" s="396"/>
      <c r="D18" s="416">
        <v>0</v>
      </c>
      <c r="E18" s="419">
        <v>0</v>
      </c>
      <c r="F18" s="416">
        <v>618161</v>
      </c>
      <c r="G18" s="419">
        <v>656379</v>
      </c>
      <c r="H18" s="416">
        <v>912325</v>
      </c>
      <c r="I18" s="419">
        <v>1024938</v>
      </c>
      <c r="J18" s="416">
        <v>2725945</v>
      </c>
      <c r="K18" s="419">
        <v>2703618</v>
      </c>
      <c r="L18" s="416">
        <v>1249150</v>
      </c>
      <c r="M18" s="419">
        <v>1305808</v>
      </c>
      <c r="N18" s="416">
        <v>-34960</v>
      </c>
      <c r="O18" s="419">
        <v>-33220</v>
      </c>
      <c r="P18" s="420">
        <v>5470621</v>
      </c>
      <c r="Q18" s="423">
        <v>5657523</v>
      </c>
    </row>
    <row r="19" spans="2:17">
      <c r="B19" s="406"/>
      <c r="C19" s="396" t="s">
        <v>328</v>
      </c>
      <c r="D19" s="416">
        <v>0</v>
      </c>
      <c r="E19" s="418">
        <v>0</v>
      </c>
      <c r="F19" s="416">
        <v>0</v>
      </c>
      <c r="G19" s="418">
        <v>0</v>
      </c>
      <c r="H19" s="416">
        <v>405220</v>
      </c>
      <c r="I19" s="418">
        <v>420794</v>
      </c>
      <c r="J19" s="416">
        <v>766</v>
      </c>
      <c r="K19" s="418">
        <v>1094</v>
      </c>
      <c r="L19" s="416">
        <v>0</v>
      </c>
      <c r="M19" s="418">
        <v>0</v>
      </c>
      <c r="N19" s="416">
        <v>0</v>
      </c>
      <c r="O19" s="418">
        <v>0</v>
      </c>
      <c r="P19" s="420">
        <v>405986</v>
      </c>
      <c r="Q19" s="423">
        <v>421888</v>
      </c>
    </row>
    <row r="20" spans="2:17">
      <c r="B20" s="406"/>
      <c r="C20" s="396" t="s">
        <v>329</v>
      </c>
      <c r="D20" s="416">
        <v>0</v>
      </c>
      <c r="E20" s="418">
        <v>0</v>
      </c>
      <c r="F20" s="416">
        <v>2819</v>
      </c>
      <c r="G20" s="418">
        <v>4117</v>
      </c>
      <c r="H20" s="416">
        <v>7724</v>
      </c>
      <c r="I20" s="418">
        <v>8973</v>
      </c>
      <c r="J20" s="416">
        <v>2592</v>
      </c>
      <c r="K20" s="418">
        <v>2483</v>
      </c>
      <c r="L20" s="416">
        <v>0</v>
      </c>
      <c r="M20" s="418">
        <v>0</v>
      </c>
      <c r="N20" s="416">
        <v>-692</v>
      </c>
      <c r="O20" s="418">
        <v>1625</v>
      </c>
      <c r="P20" s="420">
        <v>12443</v>
      </c>
      <c r="Q20" s="423">
        <v>17198</v>
      </c>
    </row>
    <row r="21" spans="2:17">
      <c r="B21" s="406"/>
      <c r="C21" s="396" t="s">
        <v>330</v>
      </c>
      <c r="D21" s="416">
        <v>0</v>
      </c>
      <c r="E21" s="418">
        <v>0</v>
      </c>
      <c r="F21" s="416">
        <v>407590</v>
      </c>
      <c r="G21" s="418">
        <v>391831</v>
      </c>
      <c r="H21" s="416">
        <v>10209</v>
      </c>
      <c r="I21" s="418">
        <v>13045</v>
      </c>
      <c r="J21" s="416">
        <v>5482</v>
      </c>
      <c r="K21" s="418">
        <v>5917</v>
      </c>
      <c r="L21" s="416">
        <v>0</v>
      </c>
      <c r="M21" s="418">
        <v>0</v>
      </c>
      <c r="N21" s="416">
        <v>0</v>
      </c>
      <c r="O21" s="418">
        <v>0</v>
      </c>
      <c r="P21" s="420">
        <v>423281</v>
      </c>
      <c r="Q21" s="423">
        <v>410793</v>
      </c>
    </row>
    <row r="22" spans="2:17">
      <c r="B22" s="406"/>
      <c r="C22" s="396" t="s">
        <v>331</v>
      </c>
      <c r="D22" s="416">
        <v>0</v>
      </c>
      <c r="E22" s="418">
        <v>0</v>
      </c>
      <c r="F22" s="416">
        <v>0</v>
      </c>
      <c r="G22" s="418">
        <v>0</v>
      </c>
      <c r="H22" s="416">
        <v>36885</v>
      </c>
      <c r="I22" s="418">
        <v>37486</v>
      </c>
      <c r="J22" s="416">
        <v>0</v>
      </c>
      <c r="K22" s="418">
        <v>0</v>
      </c>
      <c r="L22" s="416">
        <v>0</v>
      </c>
      <c r="M22" s="418">
        <v>0</v>
      </c>
      <c r="N22" s="416">
        <v>-34268</v>
      </c>
      <c r="O22" s="418">
        <v>-34845</v>
      </c>
      <c r="P22" s="420">
        <v>2617</v>
      </c>
      <c r="Q22" s="423">
        <v>2641</v>
      </c>
    </row>
    <row r="23" spans="2:17">
      <c r="B23" s="406"/>
      <c r="C23" s="396" t="s">
        <v>332</v>
      </c>
      <c r="D23" s="416">
        <v>0</v>
      </c>
      <c r="E23" s="418">
        <v>0</v>
      </c>
      <c r="F23" s="416">
        <v>13125</v>
      </c>
      <c r="G23" s="418">
        <v>6426</v>
      </c>
      <c r="H23" s="416">
        <v>47155</v>
      </c>
      <c r="I23" s="418">
        <v>54794</v>
      </c>
      <c r="J23" s="416">
        <v>0</v>
      </c>
      <c r="K23" s="418">
        <v>0</v>
      </c>
      <c r="L23" s="416">
        <v>57308</v>
      </c>
      <c r="M23" s="418">
        <v>82512</v>
      </c>
      <c r="N23" s="416">
        <v>0</v>
      </c>
      <c r="O23" s="418">
        <v>0</v>
      </c>
      <c r="P23" s="420">
        <v>117588</v>
      </c>
      <c r="Q23" s="423">
        <v>143732</v>
      </c>
    </row>
    <row r="24" spans="2:17">
      <c r="B24" s="406"/>
      <c r="C24" s="396" t="s">
        <v>333</v>
      </c>
      <c r="D24" s="416">
        <v>0</v>
      </c>
      <c r="E24" s="418">
        <v>0</v>
      </c>
      <c r="F24" s="416">
        <v>15</v>
      </c>
      <c r="G24" s="418">
        <v>26</v>
      </c>
      <c r="H24" s="416">
        <v>5090</v>
      </c>
      <c r="I24" s="418">
        <v>5665</v>
      </c>
      <c r="J24" s="416">
        <v>24352</v>
      </c>
      <c r="K24" s="418">
        <v>24900</v>
      </c>
      <c r="L24" s="416">
        <v>17468</v>
      </c>
      <c r="M24" s="418">
        <v>17275</v>
      </c>
      <c r="N24" s="416">
        <v>0</v>
      </c>
      <c r="O24" s="418">
        <v>0</v>
      </c>
      <c r="P24" s="420">
        <v>46925</v>
      </c>
      <c r="Q24" s="423">
        <v>47866</v>
      </c>
    </row>
    <row r="25" spans="2:17">
      <c r="B25" s="406"/>
      <c r="C25" s="396" t="s">
        <v>334</v>
      </c>
      <c r="D25" s="416">
        <v>0</v>
      </c>
      <c r="E25" s="418">
        <v>0</v>
      </c>
      <c r="F25" s="416">
        <v>696</v>
      </c>
      <c r="G25" s="418">
        <v>1022</v>
      </c>
      <c r="H25" s="416">
        <v>0</v>
      </c>
      <c r="I25" s="418">
        <v>0</v>
      </c>
      <c r="J25" s="416">
        <v>6500</v>
      </c>
      <c r="K25" s="418">
        <v>6421</v>
      </c>
      <c r="L25" s="416">
        <v>0</v>
      </c>
      <c r="M25" s="418">
        <v>0</v>
      </c>
      <c r="N25" s="416">
        <v>0</v>
      </c>
      <c r="O25" s="418">
        <v>0</v>
      </c>
      <c r="P25" s="420">
        <v>7196</v>
      </c>
      <c r="Q25" s="423">
        <v>7443</v>
      </c>
    </row>
    <row r="26" spans="2:17">
      <c r="B26" s="406"/>
      <c r="C26" s="396" t="s">
        <v>335</v>
      </c>
      <c r="D26" s="416">
        <v>0</v>
      </c>
      <c r="E26" s="418">
        <v>0</v>
      </c>
      <c r="F26" s="416">
        <v>193902</v>
      </c>
      <c r="G26" s="418">
        <v>252934</v>
      </c>
      <c r="H26" s="416">
        <v>377919</v>
      </c>
      <c r="I26" s="418">
        <v>452757</v>
      </c>
      <c r="J26" s="416">
        <v>2686250</v>
      </c>
      <c r="K26" s="418">
        <v>2662801</v>
      </c>
      <c r="L26" s="416">
        <v>1174374</v>
      </c>
      <c r="M26" s="418">
        <v>1206021</v>
      </c>
      <c r="N26" s="416">
        <v>0</v>
      </c>
      <c r="O26" s="418">
        <v>0</v>
      </c>
      <c r="P26" s="420">
        <v>4432445</v>
      </c>
      <c r="Q26" s="423">
        <v>4574513</v>
      </c>
    </row>
    <row r="27" spans="2:17">
      <c r="B27" s="406"/>
      <c r="C27" s="396"/>
      <c r="D27" s="416"/>
      <c r="E27" s="418"/>
      <c r="F27" s="416">
        <v>0</v>
      </c>
      <c r="G27" s="418">
        <v>0</v>
      </c>
      <c r="H27" s="416">
        <v>0</v>
      </c>
      <c r="I27" s="418">
        <v>0</v>
      </c>
      <c r="J27" s="416">
        <v>0</v>
      </c>
      <c r="K27" s="418">
        <v>0</v>
      </c>
      <c r="L27" s="416">
        <v>0</v>
      </c>
      <c r="M27" s="418">
        <v>0</v>
      </c>
      <c r="N27" s="416">
        <v>0</v>
      </c>
      <c r="O27" s="418">
        <v>0</v>
      </c>
      <c r="P27" s="420"/>
      <c r="Q27" s="423"/>
    </row>
    <row r="28" spans="2:17">
      <c r="B28" s="406"/>
      <c r="C28" s="396" t="s">
        <v>336</v>
      </c>
      <c r="D28" s="416">
        <v>0</v>
      </c>
      <c r="E28" s="418">
        <v>0</v>
      </c>
      <c r="F28" s="416">
        <v>0</v>
      </c>
      <c r="G28" s="418">
        <v>0</v>
      </c>
      <c r="H28" s="416">
        <v>0</v>
      </c>
      <c r="I28" s="418">
        <v>0</v>
      </c>
      <c r="J28" s="416">
        <v>0</v>
      </c>
      <c r="K28" s="418">
        <v>0</v>
      </c>
      <c r="L28" s="416">
        <v>0</v>
      </c>
      <c r="M28" s="418">
        <v>0</v>
      </c>
      <c r="N28" s="416">
        <v>0</v>
      </c>
      <c r="O28" s="418">
        <v>0</v>
      </c>
      <c r="P28" s="420">
        <v>0</v>
      </c>
      <c r="Q28" s="423">
        <v>0</v>
      </c>
    </row>
    <row r="29" spans="2:17">
      <c r="B29" s="406"/>
      <c r="C29" s="396" t="s">
        <v>337</v>
      </c>
      <c r="D29" s="416">
        <v>0</v>
      </c>
      <c r="E29" s="418">
        <v>0</v>
      </c>
      <c r="F29" s="416">
        <v>14</v>
      </c>
      <c r="G29" s="418">
        <v>23</v>
      </c>
      <c r="H29" s="416">
        <v>22123</v>
      </c>
      <c r="I29" s="418">
        <v>31424</v>
      </c>
      <c r="J29" s="416">
        <v>3</v>
      </c>
      <c r="K29" s="418">
        <v>2</v>
      </c>
      <c r="L29" s="416">
        <v>0</v>
      </c>
      <c r="M29" s="418">
        <v>0</v>
      </c>
      <c r="N29" s="416">
        <v>0</v>
      </c>
      <c r="O29" s="418">
        <v>0</v>
      </c>
      <c r="P29" s="420">
        <v>22140</v>
      </c>
      <c r="Q29" s="423">
        <v>31449</v>
      </c>
    </row>
    <row r="30" spans="2:17">
      <c r="D30" s="401"/>
      <c r="E30" s="401"/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1"/>
      <c r="Q30" s="430"/>
    </row>
    <row r="31" spans="2:17">
      <c r="B31" s="405" t="s">
        <v>387</v>
      </c>
      <c r="C31" s="395"/>
      <c r="D31" s="420">
        <v>0</v>
      </c>
      <c r="E31" s="431">
        <v>0</v>
      </c>
      <c r="F31" s="420">
        <v>877995</v>
      </c>
      <c r="G31" s="431">
        <v>972588</v>
      </c>
      <c r="H31" s="420">
        <v>1376641</v>
      </c>
      <c r="I31" s="431">
        <v>1462384</v>
      </c>
      <c r="J31" s="420">
        <v>2957433</v>
      </c>
      <c r="K31" s="431">
        <v>3030818</v>
      </c>
      <c r="L31" s="420">
        <v>1741436</v>
      </c>
      <c r="M31" s="431">
        <v>1718187</v>
      </c>
      <c r="N31" s="420">
        <v>-95510</v>
      </c>
      <c r="O31" s="431">
        <v>-98040</v>
      </c>
      <c r="P31" s="420">
        <v>6857995</v>
      </c>
      <c r="Q31" s="431">
        <v>7085937</v>
      </c>
    </row>
    <row r="32" spans="2:17"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</row>
    <row r="33" spans="2:17">
      <c r="D33" s="401"/>
      <c r="E33" s="401"/>
      <c r="F33" s="401"/>
      <c r="G33" s="401"/>
      <c r="H33" s="401"/>
      <c r="I33" s="401"/>
      <c r="J33" s="401"/>
      <c r="K33" s="401"/>
      <c r="L33" s="401"/>
      <c r="M33" s="401"/>
      <c r="N33" s="401"/>
      <c r="O33" s="401"/>
      <c r="P33" s="401"/>
      <c r="Q33" s="401"/>
    </row>
    <row r="34" spans="2:17"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</row>
    <row r="35" spans="2:17" ht="18">
      <c r="B35" s="536" t="s">
        <v>194</v>
      </c>
      <c r="C35" s="537"/>
      <c r="D35" s="538" t="s">
        <v>195</v>
      </c>
      <c r="E35" s="539"/>
      <c r="F35" s="539"/>
      <c r="G35" s="539"/>
      <c r="H35" s="539"/>
      <c r="I35" s="539"/>
      <c r="J35" s="539"/>
      <c r="K35" s="539"/>
      <c r="L35" s="539"/>
      <c r="M35" s="539"/>
      <c r="N35" s="539"/>
      <c r="O35" s="539"/>
      <c r="P35" s="539"/>
      <c r="Q35" s="540"/>
    </row>
    <row r="36" spans="2:17">
      <c r="B36" s="513" t="s">
        <v>105</v>
      </c>
      <c r="C36" s="514"/>
      <c r="D36" s="515" t="s">
        <v>23</v>
      </c>
      <c r="E36" s="516"/>
      <c r="F36" s="515" t="s">
        <v>10</v>
      </c>
      <c r="G36" s="516"/>
      <c r="H36" s="515" t="s">
        <v>36</v>
      </c>
      <c r="I36" s="541"/>
      <c r="J36" s="515" t="s">
        <v>14</v>
      </c>
      <c r="K36" s="541"/>
      <c r="L36" s="515" t="s">
        <v>12</v>
      </c>
      <c r="M36" s="541"/>
      <c r="N36" s="515" t="s">
        <v>407</v>
      </c>
      <c r="O36" s="541"/>
      <c r="P36" s="515" t="s">
        <v>20</v>
      </c>
      <c r="Q36" s="516"/>
    </row>
    <row r="37" spans="2:17">
      <c r="B37" s="521" t="s">
        <v>388</v>
      </c>
      <c r="C37" s="522"/>
      <c r="D37" s="412">
        <v>43281</v>
      </c>
      <c r="E37" s="413">
        <v>43100</v>
      </c>
      <c r="F37" s="412">
        <v>43281</v>
      </c>
      <c r="G37" s="413">
        <v>43100</v>
      </c>
      <c r="H37" s="412">
        <v>43281</v>
      </c>
      <c r="I37" s="413">
        <v>43100</v>
      </c>
      <c r="J37" s="412">
        <v>43281</v>
      </c>
      <c r="K37" s="413">
        <v>43100</v>
      </c>
      <c r="L37" s="412">
        <v>43281</v>
      </c>
      <c r="M37" s="413">
        <v>43100</v>
      </c>
      <c r="N37" s="412">
        <v>43281</v>
      </c>
      <c r="O37" s="413">
        <v>43100</v>
      </c>
      <c r="P37" s="412">
        <v>43281</v>
      </c>
      <c r="Q37" s="413">
        <v>43100</v>
      </c>
    </row>
    <row r="38" spans="2:17">
      <c r="B38" s="523"/>
      <c r="C38" s="524"/>
      <c r="D38" s="414" t="s">
        <v>406</v>
      </c>
      <c r="E38" s="415" t="s">
        <v>406</v>
      </c>
      <c r="F38" s="414" t="s">
        <v>406</v>
      </c>
      <c r="G38" s="415" t="s">
        <v>406</v>
      </c>
      <c r="H38" s="414" t="s">
        <v>406</v>
      </c>
      <c r="I38" s="415" t="s">
        <v>406</v>
      </c>
      <c r="J38" s="414" t="s">
        <v>406</v>
      </c>
      <c r="K38" s="415" t="s">
        <v>406</v>
      </c>
      <c r="L38" s="414" t="s">
        <v>406</v>
      </c>
      <c r="M38" s="415" t="s">
        <v>406</v>
      </c>
      <c r="N38" s="414" t="s">
        <v>406</v>
      </c>
      <c r="O38" s="415" t="s">
        <v>406</v>
      </c>
      <c r="P38" s="414" t="s">
        <v>406</v>
      </c>
      <c r="Q38" s="415" t="s">
        <v>406</v>
      </c>
    </row>
    <row r="39" spans="2:17">
      <c r="B39" s="407" t="s">
        <v>389</v>
      </c>
      <c r="C39" s="396"/>
      <c r="D39" s="416">
        <v>0</v>
      </c>
      <c r="E39" s="432">
        <v>0</v>
      </c>
      <c r="F39" s="416">
        <v>250704</v>
      </c>
      <c r="G39" s="432">
        <v>293504</v>
      </c>
      <c r="H39" s="416">
        <v>300117</v>
      </c>
      <c r="I39" s="432">
        <v>308086</v>
      </c>
      <c r="J39" s="416">
        <v>467889</v>
      </c>
      <c r="K39" s="432">
        <v>399795</v>
      </c>
      <c r="L39" s="416">
        <v>209010</v>
      </c>
      <c r="M39" s="432">
        <v>247092</v>
      </c>
      <c r="N39" s="416">
        <v>-40170</v>
      </c>
      <c r="O39" s="432">
        <v>-35350</v>
      </c>
      <c r="P39" s="420">
        <v>1187550</v>
      </c>
      <c r="Q39" s="423">
        <v>1213127</v>
      </c>
    </row>
    <row r="40" spans="2:17">
      <c r="B40" s="406"/>
      <c r="C40" s="396" t="s">
        <v>338</v>
      </c>
      <c r="D40" s="416">
        <v>0</v>
      </c>
      <c r="E40" s="418">
        <v>0</v>
      </c>
      <c r="F40" s="416">
        <v>10714</v>
      </c>
      <c r="G40" s="418">
        <v>2938</v>
      </c>
      <c r="H40" s="416">
        <v>4425</v>
      </c>
      <c r="I40" s="418">
        <v>5336</v>
      </c>
      <c r="J40" s="416">
        <v>189692</v>
      </c>
      <c r="K40" s="418">
        <v>154957</v>
      </c>
      <c r="L40" s="416">
        <v>35492</v>
      </c>
      <c r="M40" s="418">
        <v>45176</v>
      </c>
      <c r="N40" s="416">
        <v>0</v>
      </c>
      <c r="O40" s="418">
        <v>0</v>
      </c>
      <c r="P40" s="420">
        <v>240323</v>
      </c>
      <c r="Q40" s="423">
        <v>208407</v>
      </c>
    </row>
    <row r="41" spans="2:17">
      <c r="B41" s="406"/>
      <c r="C41" s="396" t="s">
        <v>339</v>
      </c>
      <c r="D41" s="416">
        <v>0</v>
      </c>
      <c r="E41" s="418">
        <v>0</v>
      </c>
      <c r="F41" s="416">
        <v>145333</v>
      </c>
      <c r="G41" s="418">
        <v>201191</v>
      </c>
      <c r="H41" s="416">
        <v>272273</v>
      </c>
      <c r="I41" s="418">
        <v>248669</v>
      </c>
      <c r="J41" s="416">
        <v>145786</v>
      </c>
      <c r="K41" s="418">
        <v>129807</v>
      </c>
      <c r="L41" s="416">
        <v>94031</v>
      </c>
      <c r="M41" s="418">
        <v>125326</v>
      </c>
      <c r="N41" s="416">
        <v>2186</v>
      </c>
      <c r="O41" s="418">
        <v>130</v>
      </c>
      <c r="P41" s="420">
        <v>659609</v>
      </c>
      <c r="Q41" s="423">
        <v>705123</v>
      </c>
    </row>
    <row r="42" spans="2:17">
      <c r="B42" s="406"/>
      <c r="C42" s="396" t="s">
        <v>340</v>
      </c>
      <c r="D42" s="416">
        <v>0</v>
      </c>
      <c r="E42" s="418">
        <v>0</v>
      </c>
      <c r="F42" s="416">
        <v>55627</v>
      </c>
      <c r="G42" s="418">
        <v>48483</v>
      </c>
      <c r="H42" s="416">
        <v>13802</v>
      </c>
      <c r="I42" s="418">
        <v>18663</v>
      </c>
      <c r="J42" s="416">
        <v>76527</v>
      </c>
      <c r="K42" s="418">
        <v>30053</v>
      </c>
      <c r="L42" s="416">
        <v>18810</v>
      </c>
      <c r="M42" s="418">
        <v>14813</v>
      </c>
      <c r="N42" s="416">
        <v>-42356</v>
      </c>
      <c r="O42" s="418">
        <v>-35480</v>
      </c>
      <c r="P42" s="420">
        <v>122410</v>
      </c>
      <c r="Q42" s="423">
        <v>76532</v>
      </c>
    </row>
    <row r="43" spans="2:17">
      <c r="B43" s="406"/>
      <c r="C43" s="396" t="s">
        <v>341</v>
      </c>
      <c r="D43" s="416"/>
      <c r="E43" s="418"/>
      <c r="F43" s="416">
        <v>0</v>
      </c>
      <c r="G43" s="418">
        <v>0</v>
      </c>
      <c r="H43" s="416">
        <v>0</v>
      </c>
      <c r="I43" s="418">
        <v>0</v>
      </c>
      <c r="J43" s="416">
        <v>29378</v>
      </c>
      <c r="K43" s="418">
        <v>30940</v>
      </c>
      <c r="L43" s="416">
        <v>54445</v>
      </c>
      <c r="M43" s="418">
        <v>59003</v>
      </c>
      <c r="N43" s="416">
        <v>0</v>
      </c>
      <c r="O43" s="418">
        <v>0</v>
      </c>
      <c r="P43" s="420">
        <v>83823</v>
      </c>
      <c r="Q43" s="423">
        <v>89943</v>
      </c>
    </row>
    <row r="44" spans="2:17">
      <c r="B44" s="406"/>
      <c r="C44" s="396" t="s">
        <v>342</v>
      </c>
      <c r="D44" s="416"/>
      <c r="E44" s="418"/>
      <c r="F44" s="416">
        <v>39030</v>
      </c>
      <c r="G44" s="418">
        <v>40892</v>
      </c>
      <c r="H44" s="416">
        <v>9617</v>
      </c>
      <c r="I44" s="418">
        <v>32399</v>
      </c>
      <c r="J44" s="416">
        <v>5185</v>
      </c>
      <c r="K44" s="418">
        <v>54038</v>
      </c>
      <c r="L44" s="416">
        <v>5228</v>
      </c>
      <c r="M44" s="418">
        <v>1759</v>
      </c>
      <c r="N44" s="416">
        <v>0</v>
      </c>
      <c r="O44" s="418">
        <v>0</v>
      </c>
      <c r="P44" s="420">
        <v>59060</v>
      </c>
      <c r="Q44" s="423">
        <v>129088</v>
      </c>
    </row>
    <row r="45" spans="2:17">
      <c r="B45" s="406"/>
      <c r="C45" s="396" t="s">
        <v>343</v>
      </c>
      <c r="D45" s="416"/>
      <c r="E45" s="418"/>
      <c r="F45" s="416">
        <v>0</v>
      </c>
      <c r="G45" s="418">
        <v>0</v>
      </c>
      <c r="H45" s="416">
        <v>0</v>
      </c>
      <c r="I45" s="418">
        <v>0</v>
      </c>
      <c r="J45" s="416">
        <v>0</v>
      </c>
      <c r="K45" s="418">
        <v>0</v>
      </c>
      <c r="L45" s="416">
        <v>0</v>
      </c>
      <c r="M45" s="418">
        <v>0</v>
      </c>
      <c r="N45" s="416">
        <v>0</v>
      </c>
      <c r="O45" s="418">
        <v>0</v>
      </c>
      <c r="P45" s="420">
        <v>0</v>
      </c>
      <c r="Q45" s="423">
        <v>0</v>
      </c>
    </row>
    <row r="46" spans="2:17">
      <c r="B46" s="406"/>
      <c r="C46" s="396" t="s">
        <v>344</v>
      </c>
      <c r="D46" s="416"/>
      <c r="E46" s="418"/>
      <c r="F46" s="416">
        <v>0</v>
      </c>
      <c r="G46" s="418">
        <v>0</v>
      </c>
      <c r="H46" s="416">
        <v>0</v>
      </c>
      <c r="I46" s="418">
        <v>3019</v>
      </c>
      <c r="J46" s="416">
        <v>21321</v>
      </c>
      <c r="K46" s="418">
        <v>0</v>
      </c>
      <c r="L46" s="416">
        <v>1004</v>
      </c>
      <c r="M46" s="418">
        <v>1015</v>
      </c>
      <c r="N46" s="416">
        <v>0</v>
      </c>
      <c r="O46" s="418">
        <v>0</v>
      </c>
      <c r="P46" s="420">
        <v>22325</v>
      </c>
      <c r="Q46" s="423">
        <v>4034</v>
      </c>
    </row>
    <row r="47" spans="2:17"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30"/>
      <c r="Q47" s="430"/>
    </row>
    <row r="48" spans="2:17" ht="24">
      <c r="B48" s="406"/>
      <c r="C48" s="398" t="s">
        <v>345</v>
      </c>
      <c r="D48" s="416">
        <v>0</v>
      </c>
      <c r="E48" s="418">
        <v>0</v>
      </c>
      <c r="F48" s="416">
        <v>0</v>
      </c>
      <c r="G48" s="417">
        <v>0</v>
      </c>
      <c r="H48" s="416">
        <v>0</v>
      </c>
      <c r="I48" s="417">
        <v>0</v>
      </c>
      <c r="J48" s="416">
        <v>0</v>
      </c>
      <c r="K48" s="417">
        <v>0</v>
      </c>
      <c r="L48" s="416">
        <v>0</v>
      </c>
      <c r="M48" s="417">
        <v>0</v>
      </c>
      <c r="N48" s="416">
        <v>0</v>
      </c>
      <c r="O48" s="418">
        <v>0</v>
      </c>
      <c r="P48" s="420">
        <v>0</v>
      </c>
      <c r="Q48" s="423">
        <v>0</v>
      </c>
    </row>
    <row r="49" spans="2:17"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  <c r="P49" s="430"/>
      <c r="Q49" s="430"/>
    </row>
    <row r="50" spans="2:17">
      <c r="B50" s="407" t="s">
        <v>390</v>
      </c>
      <c r="C50" s="396"/>
      <c r="D50" s="416">
        <v>0</v>
      </c>
      <c r="E50" s="419">
        <v>0</v>
      </c>
      <c r="F50" s="416">
        <v>282117</v>
      </c>
      <c r="G50" s="432">
        <v>312456</v>
      </c>
      <c r="H50" s="416">
        <v>354872</v>
      </c>
      <c r="I50" s="432">
        <v>385093</v>
      </c>
      <c r="J50" s="416">
        <v>1217676</v>
      </c>
      <c r="K50" s="432">
        <v>1335486</v>
      </c>
      <c r="L50" s="416">
        <v>338548</v>
      </c>
      <c r="M50" s="432">
        <v>361261</v>
      </c>
      <c r="N50" s="416">
        <v>-55340</v>
      </c>
      <c r="O50" s="432">
        <v>-62690</v>
      </c>
      <c r="P50" s="420">
        <v>2137873</v>
      </c>
      <c r="Q50" s="423">
        <v>2331606</v>
      </c>
    </row>
    <row r="51" spans="2:17">
      <c r="B51" s="406"/>
      <c r="C51" s="396" t="s">
        <v>338</v>
      </c>
      <c r="D51" s="416">
        <v>0</v>
      </c>
      <c r="E51" s="418">
        <v>0</v>
      </c>
      <c r="F51" s="416">
        <v>49256</v>
      </c>
      <c r="G51" s="418">
        <v>48913</v>
      </c>
      <c r="H51" s="416">
        <v>323047</v>
      </c>
      <c r="I51" s="418">
        <v>324117</v>
      </c>
      <c r="J51" s="416">
        <v>1121654</v>
      </c>
      <c r="K51" s="418">
        <v>1247200</v>
      </c>
      <c r="L51" s="416">
        <v>97193</v>
      </c>
      <c r="M51" s="418">
        <v>117758</v>
      </c>
      <c r="N51" s="416">
        <v>0</v>
      </c>
      <c r="O51" s="418">
        <v>0</v>
      </c>
      <c r="P51" s="420">
        <v>1591150</v>
      </c>
      <c r="Q51" s="423">
        <v>1737988</v>
      </c>
    </row>
    <row r="52" spans="2:17">
      <c r="B52" s="406"/>
      <c r="C52" s="396" t="s">
        <v>339</v>
      </c>
      <c r="D52" s="416">
        <v>0</v>
      </c>
      <c r="E52" s="418">
        <v>0</v>
      </c>
      <c r="F52" s="416">
        <v>136485</v>
      </c>
      <c r="G52" s="418">
        <v>165993</v>
      </c>
      <c r="H52" s="416">
        <v>423</v>
      </c>
      <c r="I52" s="418">
        <v>621</v>
      </c>
      <c r="J52" s="416">
        <v>0</v>
      </c>
      <c r="K52" s="418">
        <v>0</v>
      </c>
      <c r="L52" s="416">
        <v>0</v>
      </c>
      <c r="M52" s="418">
        <v>0</v>
      </c>
      <c r="N52" s="416">
        <v>0</v>
      </c>
      <c r="O52" s="418">
        <v>0</v>
      </c>
      <c r="P52" s="420">
        <v>136908</v>
      </c>
      <c r="Q52" s="423">
        <v>166614</v>
      </c>
    </row>
    <row r="53" spans="2:17">
      <c r="B53" s="406"/>
      <c r="C53" s="396" t="s">
        <v>346</v>
      </c>
      <c r="D53" s="416">
        <v>0</v>
      </c>
      <c r="E53" s="418">
        <v>0</v>
      </c>
      <c r="F53" s="416">
        <v>56972</v>
      </c>
      <c r="G53" s="418">
        <v>53642</v>
      </c>
      <c r="H53" s="416">
        <v>21975</v>
      </c>
      <c r="I53" s="418">
        <v>53011</v>
      </c>
      <c r="J53" s="416">
        <v>0</v>
      </c>
      <c r="K53" s="418">
        <v>0</v>
      </c>
      <c r="L53" s="416">
        <v>0</v>
      </c>
      <c r="M53" s="418">
        <v>0</v>
      </c>
      <c r="N53" s="416">
        <v>-55340</v>
      </c>
      <c r="O53" s="418">
        <v>-62690</v>
      </c>
      <c r="P53" s="420">
        <v>23607</v>
      </c>
      <c r="Q53" s="423">
        <v>43963</v>
      </c>
    </row>
    <row r="54" spans="2:17">
      <c r="B54" s="406"/>
      <c r="C54" s="396" t="s">
        <v>347</v>
      </c>
      <c r="D54" s="416">
        <v>0</v>
      </c>
      <c r="E54" s="418">
        <v>0</v>
      </c>
      <c r="F54" s="416">
        <v>0</v>
      </c>
      <c r="G54" s="418">
        <v>0</v>
      </c>
      <c r="H54" s="416">
        <v>6163</v>
      </c>
      <c r="I54" s="418">
        <v>6817</v>
      </c>
      <c r="J54" s="416">
        <v>44051</v>
      </c>
      <c r="K54" s="418">
        <v>48136</v>
      </c>
      <c r="L54" s="416">
        <v>7612</v>
      </c>
      <c r="M54" s="418">
        <v>7521</v>
      </c>
      <c r="N54" s="416">
        <v>0</v>
      </c>
      <c r="O54" s="418">
        <v>0</v>
      </c>
      <c r="P54" s="420">
        <v>57826</v>
      </c>
      <c r="Q54" s="423">
        <v>62474</v>
      </c>
    </row>
    <row r="55" spans="2:17">
      <c r="B55" s="406"/>
      <c r="C55" s="396" t="s">
        <v>348</v>
      </c>
      <c r="D55" s="416">
        <v>0</v>
      </c>
      <c r="E55" s="418">
        <v>0</v>
      </c>
      <c r="F55" s="416">
        <v>35096</v>
      </c>
      <c r="G55" s="418">
        <v>37724</v>
      </c>
      <c r="H55" s="416">
        <v>666</v>
      </c>
      <c r="I55" s="418">
        <v>527</v>
      </c>
      <c r="J55" s="416">
        <v>23747</v>
      </c>
      <c r="K55" s="418">
        <v>11428</v>
      </c>
      <c r="L55" s="416">
        <v>207374</v>
      </c>
      <c r="M55" s="418">
        <v>208793</v>
      </c>
      <c r="N55" s="416">
        <v>0</v>
      </c>
      <c r="O55" s="418">
        <v>0</v>
      </c>
      <c r="P55" s="420">
        <v>266883</v>
      </c>
      <c r="Q55" s="423">
        <v>258472</v>
      </c>
    </row>
    <row r="56" spans="2:17">
      <c r="B56" s="406"/>
      <c r="C56" s="396" t="s">
        <v>349</v>
      </c>
      <c r="D56" s="416">
        <v>0</v>
      </c>
      <c r="E56" s="418">
        <v>0</v>
      </c>
      <c r="F56" s="416">
        <v>4308</v>
      </c>
      <c r="G56" s="418">
        <v>6184</v>
      </c>
      <c r="H56" s="416">
        <v>0</v>
      </c>
      <c r="I56" s="418">
        <v>0</v>
      </c>
      <c r="J56" s="416">
        <v>28224</v>
      </c>
      <c r="K56" s="418">
        <v>28722</v>
      </c>
      <c r="L56" s="416">
        <v>1484</v>
      </c>
      <c r="M56" s="418">
        <v>1521</v>
      </c>
      <c r="N56" s="416">
        <v>0</v>
      </c>
      <c r="O56" s="418">
        <v>0</v>
      </c>
      <c r="P56" s="420">
        <v>34016</v>
      </c>
      <c r="Q56" s="423">
        <v>36427</v>
      </c>
    </row>
    <row r="57" spans="2:17">
      <c r="B57" s="406"/>
      <c r="C57" s="396" t="s">
        <v>350</v>
      </c>
      <c r="D57" s="416">
        <v>0</v>
      </c>
      <c r="E57" s="418">
        <v>0</v>
      </c>
      <c r="F57" s="416">
        <v>0</v>
      </c>
      <c r="G57" s="418">
        <v>0</v>
      </c>
      <c r="H57" s="416">
        <v>2598</v>
      </c>
      <c r="I57" s="418">
        <v>0</v>
      </c>
      <c r="J57" s="416">
        <v>0</v>
      </c>
      <c r="K57" s="418">
        <v>0</v>
      </c>
      <c r="L57" s="416">
        <v>24885</v>
      </c>
      <c r="M57" s="418">
        <v>25668</v>
      </c>
      <c r="N57" s="416">
        <v>0</v>
      </c>
      <c r="O57" s="418">
        <v>0</v>
      </c>
      <c r="P57" s="420">
        <v>27483</v>
      </c>
      <c r="Q57" s="423">
        <v>25668</v>
      </c>
    </row>
    <row r="58" spans="2:17">
      <c r="D58" s="401"/>
      <c r="E58" s="401"/>
      <c r="F58" s="401"/>
      <c r="G58" s="401"/>
      <c r="H58" s="401"/>
      <c r="I58" s="401"/>
      <c r="J58" s="401"/>
      <c r="K58" s="401"/>
      <c r="L58" s="401"/>
      <c r="M58" s="401"/>
      <c r="N58" s="401"/>
      <c r="O58" s="401"/>
      <c r="P58" s="430"/>
      <c r="Q58" s="430"/>
    </row>
    <row r="59" spans="2:17">
      <c r="B59" s="407" t="s">
        <v>391</v>
      </c>
      <c r="C59" s="396"/>
      <c r="D59" s="416">
        <v>0</v>
      </c>
      <c r="E59" s="419">
        <v>0</v>
      </c>
      <c r="F59" s="416">
        <v>345174</v>
      </c>
      <c r="G59" s="432">
        <v>366628</v>
      </c>
      <c r="H59" s="416">
        <v>721652</v>
      </c>
      <c r="I59" s="432">
        <v>769205</v>
      </c>
      <c r="J59" s="416">
        <v>1271868</v>
      </c>
      <c r="K59" s="432">
        <v>1295537</v>
      </c>
      <c r="L59" s="416">
        <v>1193878</v>
      </c>
      <c r="M59" s="432">
        <v>1109834</v>
      </c>
      <c r="N59" s="416">
        <v>0</v>
      </c>
      <c r="O59" s="432">
        <v>0</v>
      </c>
      <c r="P59" s="420">
        <v>3532572</v>
      </c>
      <c r="Q59" s="423">
        <v>3541204</v>
      </c>
    </row>
    <row r="60" spans="2:17">
      <c r="B60" s="406" t="s">
        <v>392</v>
      </c>
      <c r="C60" s="396"/>
      <c r="D60" s="416">
        <v>0</v>
      </c>
      <c r="E60" s="432">
        <v>0</v>
      </c>
      <c r="F60" s="416">
        <v>345174</v>
      </c>
      <c r="G60" s="432">
        <v>366628</v>
      </c>
      <c r="H60" s="416">
        <v>721652</v>
      </c>
      <c r="I60" s="432">
        <v>769205</v>
      </c>
      <c r="J60" s="416">
        <v>1271868</v>
      </c>
      <c r="K60" s="432">
        <v>1295537</v>
      </c>
      <c r="L60" s="416">
        <v>1193878</v>
      </c>
      <c r="M60" s="432">
        <v>1109834</v>
      </c>
      <c r="N60" s="416">
        <v>0</v>
      </c>
      <c r="O60" s="432">
        <v>0</v>
      </c>
      <c r="P60" s="420">
        <v>3532572</v>
      </c>
      <c r="Q60" s="423">
        <v>3541204</v>
      </c>
    </row>
    <row r="61" spans="2:17">
      <c r="B61" s="406"/>
      <c r="C61" s="396" t="s">
        <v>351</v>
      </c>
      <c r="D61" s="416">
        <v>0</v>
      </c>
      <c r="E61" s="418">
        <v>0</v>
      </c>
      <c r="F61" s="416">
        <v>110896</v>
      </c>
      <c r="G61" s="418">
        <v>162708</v>
      </c>
      <c r="H61" s="416">
        <v>277208</v>
      </c>
      <c r="I61" s="418">
        <v>322118</v>
      </c>
      <c r="J61" s="416">
        <v>222209</v>
      </c>
      <c r="K61" s="418">
        <v>219488</v>
      </c>
      <c r="L61" s="416">
        <v>956903</v>
      </c>
      <c r="M61" s="418">
        <v>891</v>
      </c>
      <c r="N61" s="416">
        <v>0</v>
      </c>
      <c r="O61" s="418">
        <v>0</v>
      </c>
      <c r="P61" s="420">
        <v>1567216</v>
      </c>
      <c r="Q61" s="423">
        <v>705205</v>
      </c>
    </row>
    <row r="62" spans="2:17">
      <c r="B62" s="406"/>
      <c r="C62" s="396" t="s">
        <v>352</v>
      </c>
      <c r="D62" s="416">
        <v>0</v>
      </c>
      <c r="E62" s="418">
        <v>0</v>
      </c>
      <c r="F62" s="416">
        <v>248351</v>
      </c>
      <c r="G62" s="418">
        <v>315019</v>
      </c>
      <c r="H62" s="416">
        <v>250462</v>
      </c>
      <c r="I62" s="418">
        <v>322261</v>
      </c>
      <c r="J62" s="416">
        <v>290668</v>
      </c>
      <c r="K62" s="418">
        <v>323370</v>
      </c>
      <c r="L62" s="416">
        <v>354804</v>
      </c>
      <c r="M62" s="418">
        <v>229920</v>
      </c>
      <c r="N62" s="416">
        <v>0</v>
      </c>
      <c r="O62" s="418">
        <v>0</v>
      </c>
      <c r="P62" s="420">
        <v>1144285</v>
      </c>
      <c r="Q62" s="423">
        <v>1190570</v>
      </c>
    </row>
    <row r="63" spans="2:17">
      <c r="B63" s="406"/>
      <c r="C63" s="396" t="s">
        <v>353</v>
      </c>
      <c r="D63" s="416">
        <v>0</v>
      </c>
      <c r="E63" s="418">
        <v>0</v>
      </c>
      <c r="F63" s="416">
        <v>0</v>
      </c>
      <c r="G63" s="418">
        <v>0</v>
      </c>
      <c r="H63" s="416">
        <v>0</v>
      </c>
      <c r="I63" s="418">
        <v>0</v>
      </c>
      <c r="J63" s="416">
        <v>38409</v>
      </c>
      <c r="K63" s="418">
        <v>37939</v>
      </c>
      <c r="L63" s="416">
        <v>4464</v>
      </c>
      <c r="M63" s="418">
        <v>74</v>
      </c>
      <c r="N63" s="416">
        <v>0</v>
      </c>
      <c r="O63" s="418">
        <v>0</v>
      </c>
      <c r="P63" s="420">
        <v>42873</v>
      </c>
      <c r="Q63" s="423">
        <v>38013</v>
      </c>
    </row>
    <row r="64" spans="2:17">
      <c r="B64" s="406"/>
      <c r="C64" s="396" t="s">
        <v>354</v>
      </c>
      <c r="D64" s="416">
        <v>0</v>
      </c>
      <c r="E64" s="418">
        <v>0</v>
      </c>
      <c r="F64" s="416">
        <v>0</v>
      </c>
      <c r="G64" s="418">
        <v>0</v>
      </c>
      <c r="H64" s="416">
        <v>0</v>
      </c>
      <c r="I64" s="418">
        <v>0</v>
      </c>
      <c r="J64" s="416">
        <v>0</v>
      </c>
      <c r="K64" s="418">
        <v>0</v>
      </c>
      <c r="L64" s="416">
        <v>0</v>
      </c>
      <c r="M64" s="418">
        <v>0</v>
      </c>
      <c r="N64" s="416">
        <v>0</v>
      </c>
      <c r="O64" s="418">
        <v>0</v>
      </c>
      <c r="P64" s="420">
        <v>0</v>
      </c>
      <c r="Q64" s="423">
        <v>0</v>
      </c>
    </row>
    <row r="65" spans="2:17">
      <c r="B65" s="406"/>
      <c r="C65" s="396" t="s">
        <v>355</v>
      </c>
      <c r="D65" s="416">
        <v>0</v>
      </c>
      <c r="E65" s="418">
        <v>0</v>
      </c>
      <c r="F65" s="416">
        <v>0</v>
      </c>
      <c r="G65" s="418">
        <v>0</v>
      </c>
      <c r="H65" s="416">
        <v>0</v>
      </c>
      <c r="I65" s="418">
        <v>0</v>
      </c>
      <c r="J65" s="416">
        <v>0</v>
      </c>
      <c r="K65" s="418">
        <v>0</v>
      </c>
      <c r="L65" s="416">
        <v>0</v>
      </c>
      <c r="M65" s="418">
        <v>0</v>
      </c>
      <c r="N65" s="416">
        <v>0</v>
      </c>
      <c r="O65" s="418">
        <v>0</v>
      </c>
      <c r="P65" s="420">
        <v>0</v>
      </c>
      <c r="Q65" s="423">
        <v>0</v>
      </c>
    </row>
    <row r="66" spans="2:17">
      <c r="B66" s="406"/>
      <c r="C66" s="396" t="s">
        <v>356</v>
      </c>
      <c r="D66" s="416">
        <v>0</v>
      </c>
      <c r="E66" s="418">
        <v>0</v>
      </c>
      <c r="F66" s="416">
        <v>-14073</v>
      </c>
      <c r="G66" s="418">
        <v>-111099</v>
      </c>
      <c r="H66" s="416">
        <v>193982</v>
      </c>
      <c r="I66" s="418">
        <v>124826</v>
      </c>
      <c r="J66" s="416">
        <v>720582</v>
      </c>
      <c r="K66" s="418">
        <v>714740</v>
      </c>
      <c r="L66" s="416">
        <v>-122293</v>
      </c>
      <c r="M66" s="418">
        <v>878949</v>
      </c>
      <c r="N66" s="416">
        <v>0</v>
      </c>
      <c r="O66" s="418">
        <v>0</v>
      </c>
      <c r="P66" s="420">
        <v>778198</v>
      </c>
      <c r="Q66" s="423">
        <v>1607416</v>
      </c>
    </row>
    <row r="67" spans="2:17"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</row>
    <row r="68" spans="2:17">
      <c r="B68" s="405" t="s">
        <v>393</v>
      </c>
      <c r="C68" s="396"/>
      <c r="D68" s="416">
        <v>0</v>
      </c>
      <c r="E68" s="417">
        <v>0</v>
      </c>
      <c r="F68" s="416">
        <v>0</v>
      </c>
      <c r="G68" s="417">
        <v>0</v>
      </c>
      <c r="H68" s="416">
        <v>0</v>
      </c>
      <c r="I68" s="417">
        <v>0</v>
      </c>
      <c r="J68" s="416">
        <v>0</v>
      </c>
      <c r="K68" s="417">
        <v>0</v>
      </c>
      <c r="L68" s="416">
        <v>0</v>
      </c>
      <c r="M68" s="417">
        <v>0</v>
      </c>
      <c r="N68" s="416">
        <v>0</v>
      </c>
      <c r="O68" s="417">
        <v>0</v>
      </c>
      <c r="P68" s="420">
        <v>0</v>
      </c>
      <c r="Q68" s="423">
        <v>0</v>
      </c>
    </row>
    <row r="69" spans="2:17"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30"/>
      <c r="Q69" s="430"/>
    </row>
    <row r="70" spans="2:17">
      <c r="B70" s="407" t="s">
        <v>394</v>
      </c>
      <c r="C70" s="395"/>
      <c r="D70" s="420">
        <v>0</v>
      </c>
      <c r="E70" s="423">
        <v>0</v>
      </c>
      <c r="F70" s="420">
        <v>877995</v>
      </c>
      <c r="G70" s="423">
        <v>972588</v>
      </c>
      <c r="H70" s="420">
        <v>1376641</v>
      </c>
      <c r="I70" s="423">
        <v>1462384</v>
      </c>
      <c r="J70" s="420">
        <v>2957433</v>
      </c>
      <c r="K70" s="423">
        <v>3030818</v>
      </c>
      <c r="L70" s="420">
        <v>1741436</v>
      </c>
      <c r="M70" s="423">
        <v>1718187</v>
      </c>
      <c r="N70" s="420">
        <v>-95510</v>
      </c>
      <c r="O70" s="423">
        <v>-98040</v>
      </c>
      <c r="P70" s="420">
        <v>6857995</v>
      </c>
      <c r="Q70" s="423">
        <v>7085937</v>
      </c>
    </row>
    <row r="71" spans="2:17"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</row>
    <row r="72" spans="2:17">
      <c r="G72" s="433"/>
      <c r="H72" s="401"/>
      <c r="I72" s="401"/>
      <c r="J72" s="401"/>
      <c r="K72" s="401"/>
      <c r="L72" s="401"/>
      <c r="M72" s="401"/>
      <c r="N72" s="401"/>
      <c r="O72" s="401"/>
      <c r="P72" s="401"/>
      <c r="Q72" s="401"/>
    </row>
    <row r="73" spans="2:17" ht="18">
      <c r="D73" s="538" t="s">
        <v>195</v>
      </c>
      <c r="E73" s="539"/>
      <c r="F73" s="539"/>
      <c r="G73" s="539"/>
      <c r="H73" s="539"/>
      <c r="I73" s="539"/>
      <c r="J73" s="539"/>
      <c r="K73" s="539"/>
      <c r="L73" s="539"/>
      <c r="M73" s="539"/>
      <c r="N73" s="539"/>
      <c r="O73" s="539"/>
      <c r="P73" s="539"/>
      <c r="Q73" s="540"/>
    </row>
    <row r="74" spans="2:17">
      <c r="B74" s="513" t="s">
        <v>105</v>
      </c>
      <c r="C74" s="514"/>
      <c r="D74" s="515" t="s">
        <v>23</v>
      </c>
      <c r="E74" s="516"/>
      <c r="F74" s="515" t="s">
        <v>10</v>
      </c>
      <c r="G74" s="516"/>
      <c r="H74" s="515" t="s">
        <v>36</v>
      </c>
      <c r="I74" s="516"/>
      <c r="J74" s="515" t="s">
        <v>14</v>
      </c>
      <c r="K74" s="516"/>
      <c r="L74" s="515" t="s">
        <v>12</v>
      </c>
      <c r="M74" s="516"/>
      <c r="N74" s="515" t="s">
        <v>407</v>
      </c>
      <c r="O74" s="516"/>
      <c r="P74" s="515" t="s">
        <v>20</v>
      </c>
      <c r="Q74" s="516"/>
    </row>
    <row r="75" spans="2:17">
      <c r="B75" s="521" t="s">
        <v>395</v>
      </c>
      <c r="C75" s="522"/>
      <c r="D75" s="412">
        <v>43281</v>
      </c>
      <c r="E75" s="413">
        <v>42916</v>
      </c>
      <c r="F75" s="412">
        <v>43281</v>
      </c>
      <c r="G75" s="413">
        <v>42916</v>
      </c>
      <c r="H75" s="412">
        <v>43281</v>
      </c>
      <c r="I75" s="413">
        <v>42916</v>
      </c>
      <c r="J75" s="412">
        <v>43281</v>
      </c>
      <c r="K75" s="413">
        <v>42916</v>
      </c>
      <c r="L75" s="412">
        <v>43281</v>
      </c>
      <c r="M75" s="413">
        <v>42916</v>
      </c>
      <c r="N75" s="412">
        <v>43281</v>
      </c>
      <c r="O75" s="413">
        <v>42916</v>
      </c>
      <c r="P75" s="412">
        <v>43281</v>
      </c>
      <c r="Q75" s="413">
        <v>42916</v>
      </c>
    </row>
    <row r="76" spans="2:17">
      <c r="B76" s="523"/>
      <c r="C76" s="524"/>
      <c r="D76" s="414" t="s">
        <v>406</v>
      </c>
      <c r="E76" s="415" t="s">
        <v>406</v>
      </c>
      <c r="F76" s="414" t="s">
        <v>406</v>
      </c>
      <c r="G76" s="415" t="s">
        <v>406</v>
      </c>
      <c r="H76" s="414" t="s">
        <v>406</v>
      </c>
      <c r="I76" s="415" t="s">
        <v>406</v>
      </c>
      <c r="J76" s="414" t="s">
        <v>406</v>
      </c>
      <c r="K76" s="415" t="s">
        <v>406</v>
      </c>
      <c r="L76" s="414" t="s">
        <v>406</v>
      </c>
      <c r="M76" s="415" t="s">
        <v>406</v>
      </c>
      <c r="N76" s="414" t="s">
        <v>406</v>
      </c>
      <c r="O76" s="415" t="s">
        <v>406</v>
      </c>
      <c r="P76" s="414" t="s">
        <v>406</v>
      </c>
      <c r="Q76" s="415" t="s">
        <v>406</v>
      </c>
    </row>
    <row r="77" spans="2:17">
      <c r="B77" s="407" t="s">
        <v>396</v>
      </c>
      <c r="C77" s="434"/>
      <c r="D77" s="435">
        <v>0</v>
      </c>
      <c r="E77" s="436">
        <v>0</v>
      </c>
      <c r="F77" s="424">
        <v>166198</v>
      </c>
      <c r="G77" s="425">
        <v>125342</v>
      </c>
      <c r="H77" s="424">
        <v>460057</v>
      </c>
      <c r="I77" s="425">
        <v>370440</v>
      </c>
      <c r="J77" s="424">
        <v>620174</v>
      </c>
      <c r="K77" s="425">
        <v>549902</v>
      </c>
      <c r="L77" s="424">
        <v>379202</v>
      </c>
      <c r="M77" s="425">
        <v>344680</v>
      </c>
      <c r="N77" s="424">
        <v>0</v>
      </c>
      <c r="O77" s="425">
        <v>0</v>
      </c>
      <c r="P77" s="424">
        <v>1625631</v>
      </c>
      <c r="Q77" s="425">
        <v>1390364</v>
      </c>
    </row>
    <row r="78" spans="2:17">
      <c r="B78" s="408"/>
      <c r="C78" s="398" t="s">
        <v>134</v>
      </c>
      <c r="D78" s="435">
        <v>0</v>
      </c>
      <c r="E78" s="436">
        <v>0</v>
      </c>
      <c r="F78" s="424">
        <v>165313</v>
      </c>
      <c r="G78" s="425">
        <v>122244</v>
      </c>
      <c r="H78" s="424">
        <v>448001</v>
      </c>
      <c r="I78" s="425">
        <v>349535</v>
      </c>
      <c r="J78" s="424">
        <v>603642</v>
      </c>
      <c r="K78" s="425">
        <v>543336</v>
      </c>
      <c r="L78" s="424">
        <v>368142</v>
      </c>
      <c r="M78" s="425">
        <v>333826</v>
      </c>
      <c r="N78" s="424">
        <v>0</v>
      </c>
      <c r="O78" s="425">
        <v>0</v>
      </c>
      <c r="P78" s="424">
        <v>1585098</v>
      </c>
      <c r="Q78" s="425">
        <v>1348941</v>
      </c>
    </row>
    <row r="79" spans="2:17">
      <c r="B79" s="408"/>
      <c r="C79" s="404" t="s">
        <v>408</v>
      </c>
      <c r="D79" s="426">
        <v>0</v>
      </c>
      <c r="E79" s="427">
        <v>0</v>
      </c>
      <c r="F79" s="426">
        <v>164876</v>
      </c>
      <c r="G79" s="427">
        <v>122048</v>
      </c>
      <c r="H79" s="426">
        <v>405645</v>
      </c>
      <c r="I79" s="427">
        <v>305155</v>
      </c>
      <c r="J79" s="426">
        <v>593166</v>
      </c>
      <c r="K79" s="427">
        <v>533254</v>
      </c>
      <c r="L79" s="426">
        <v>241858</v>
      </c>
      <c r="M79" s="427">
        <v>246413</v>
      </c>
      <c r="N79" s="426">
        <v>0</v>
      </c>
      <c r="O79" s="427">
        <v>0</v>
      </c>
      <c r="P79" s="426">
        <v>1405545</v>
      </c>
      <c r="Q79" s="427">
        <v>1206870</v>
      </c>
    </row>
    <row r="80" spans="2:17">
      <c r="B80" s="408"/>
      <c r="C80" s="404" t="s">
        <v>409</v>
      </c>
      <c r="D80" s="426">
        <v>0</v>
      </c>
      <c r="E80" s="427">
        <v>0</v>
      </c>
      <c r="F80" s="426">
        <v>19</v>
      </c>
      <c r="G80" s="427">
        <v>0</v>
      </c>
      <c r="H80" s="426">
        <v>0</v>
      </c>
      <c r="I80" s="427">
        <v>0</v>
      </c>
      <c r="J80" s="426">
        <v>10400</v>
      </c>
      <c r="K80" s="427">
        <v>9998</v>
      </c>
      <c r="L80" s="426">
        <v>9584</v>
      </c>
      <c r="M80" s="427">
        <v>9780</v>
      </c>
      <c r="N80" s="426">
        <v>0</v>
      </c>
      <c r="O80" s="427">
        <v>0</v>
      </c>
      <c r="P80" s="426">
        <v>20003</v>
      </c>
      <c r="Q80" s="427">
        <v>19778</v>
      </c>
    </row>
    <row r="81" spans="2:17">
      <c r="B81" s="408"/>
      <c r="C81" s="404" t="s">
        <v>410</v>
      </c>
      <c r="D81" s="426">
        <v>0</v>
      </c>
      <c r="E81" s="427">
        <v>0</v>
      </c>
      <c r="F81" s="426">
        <v>418</v>
      </c>
      <c r="G81" s="427">
        <v>196</v>
      </c>
      <c r="H81" s="426">
        <v>42356</v>
      </c>
      <c r="I81" s="427">
        <v>44380</v>
      </c>
      <c r="J81" s="426">
        <v>76</v>
      </c>
      <c r="K81" s="427">
        <v>84</v>
      </c>
      <c r="L81" s="426">
        <v>116700</v>
      </c>
      <c r="M81" s="427">
        <v>77633</v>
      </c>
      <c r="N81" s="426">
        <v>0</v>
      </c>
      <c r="O81" s="427">
        <v>0</v>
      </c>
      <c r="P81" s="426">
        <v>159550</v>
      </c>
      <c r="Q81" s="427">
        <v>122293</v>
      </c>
    </row>
    <row r="82" spans="2:17">
      <c r="B82" s="408"/>
      <c r="C82" s="404"/>
      <c r="D82" s="426"/>
      <c r="E82" s="427"/>
      <c r="F82" s="426"/>
      <c r="G82" s="427"/>
      <c r="H82" s="426"/>
      <c r="I82" s="427"/>
      <c r="J82" s="426"/>
      <c r="K82" s="427"/>
      <c r="L82" s="426"/>
      <c r="M82" s="427"/>
      <c r="N82" s="426"/>
      <c r="O82" s="427"/>
      <c r="P82" s="426"/>
      <c r="Q82" s="427"/>
    </row>
    <row r="83" spans="2:17">
      <c r="B83" s="408"/>
      <c r="C83" s="398" t="s">
        <v>135</v>
      </c>
      <c r="D83" s="426">
        <v>0</v>
      </c>
      <c r="E83" s="427">
        <v>0</v>
      </c>
      <c r="F83" s="426">
        <v>885</v>
      </c>
      <c r="G83" s="427">
        <v>3098</v>
      </c>
      <c r="H83" s="426">
        <v>12056</v>
      </c>
      <c r="I83" s="427">
        <v>20905</v>
      </c>
      <c r="J83" s="426">
        <v>16532</v>
      </c>
      <c r="K83" s="427">
        <v>6566</v>
      </c>
      <c r="L83" s="426">
        <v>11060</v>
      </c>
      <c r="M83" s="427">
        <v>10854</v>
      </c>
      <c r="N83" s="426">
        <v>0</v>
      </c>
      <c r="O83" s="427">
        <v>0</v>
      </c>
      <c r="P83" s="426">
        <v>40533</v>
      </c>
      <c r="Q83" s="427">
        <v>41423</v>
      </c>
    </row>
    <row r="84" spans="2:17"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</row>
    <row r="85" spans="2:17">
      <c r="B85" s="407" t="s">
        <v>397</v>
      </c>
      <c r="C85" s="437"/>
      <c r="D85" s="435">
        <v>0</v>
      </c>
      <c r="E85" s="436">
        <v>0</v>
      </c>
      <c r="F85" s="424">
        <v>-13622</v>
      </c>
      <c r="G85" s="425">
        <v>-12128</v>
      </c>
      <c r="H85" s="424">
        <v>-263704</v>
      </c>
      <c r="I85" s="425">
        <v>-183863</v>
      </c>
      <c r="J85" s="424">
        <v>-217382</v>
      </c>
      <c r="K85" s="425">
        <v>-179116</v>
      </c>
      <c r="L85" s="424">
        <v>-177757</v>
      </c>
      <c r="M85" s="425">
        <v>-157848</v>
      </c>
      <c r="N85" s="424">
        <v>0</v>
      </c>
      <c r="O85" s="425">
        <v>0</v>
      </c>
      <c r="P85" s="424">
        <v>-672465</v>
      </c>
      <c r="Q85" s="425">
        <v>-532955</v>
      </c>
    </row>
    <row r="86" spans="2:17">
      <c r="B86" s="408"/>
      <c r="C86" s="404" t="s">
        <v>359</v>
      </c>
      <c r="D86" s="426">
        <v>0</v>
      </c>
      <c r="E86" s="438">
        <v>0</v>
      </c>
      <c r="F86" s="426">
        <v>-820</v>
      </c>
      <c r="G86" s="427">
        <v>-666</v>
      </c>
      <c r="H86" s="426">
        <v>-228628</v>
      </c>
      <c r="I86" s="427">
        <v>-131928</v>
      </c>
      <c r="J86" s="426">
        <v>-81138</v>
      </c>
      <c r="K86" s="427">
        <v>-61962</v>
      </c>
      <c r="L86" s="426">
        <v>-50103</v>
      </c>
      <c r="M86" s="427">
        <v>-44541</v>
      </c>
      <c r="N86" s="426">
        <v>1000</v>
      </c>
      <c r="O86" s="427">
        <v>1390</v>
      </c>
      <c r="P86" s="426">
        <v>-359689</v>
      </c>
      <c r="Q86" s="427">
        <v>-237707</v>
      </c>
    </row>
    <row r="87" spans="2:17">
      <c r="B87" s="408"/>
      <c r="C87" s="404" t="s">
        <v>360</v>
      </c>
      <c r="D87" s="426">
        <v>0</v>
      </c>
      <c r="E87" s="438">
        <v>0</v>
      </c>
      <c r="F87" s="426">
        <v>-1218</v>
      </c>
      <c r="G87" s="427">
        <v>-2734</v>
      </c>
      <c r="H87" s="426">
        <v>-19437</v>
      </c>
      <c r="I87" s="427">
        <v>-39169</v>
      </c>
      <c r="J87" s="426">
        <v>-25736</v>
      </c>
      <c r="K87" s="427">
        <v>-17538</v>
      </c>
      <c r="L87" s="426">
        <v>-66439</v>
      </c>
      <c r="M87" s="427">
        <v>-52775</v>
      </c>
      <c r="N87" s="426">
        <v>0</v>
      </c>
      <c r="O87" s="427">
        <v>0</v>
      </c>
      <c r="P87" s="426">
        <v>-112830</v>
      </c>
      <c r="Q87" s="427">
        <v>-112216</v>
      </c>
    </row>
    <row r="88" spans="2:17">
      <c r="B88" s="408"/>
      <c r="C88" s="404" t="s">
        <v>139</v>
      </c>
      <c r="D88" s="426">
        <v>0</v>
      </c>
      <c r="E88" s="438">
        <v>0</v>
      </c>
      <c r="F88" s="426">
        <v>-4584</v>
      </c>
      <c r="G88" s="427">
        <v>-3004</v>
      </c>
      <c r="H88" s="426">
        <v>-15528</v>
      </c>
      <c r="I88" s="427">
        <v>-12712</v>
      </c>
      <c r="J88" s="426">
        <v>-71579</v>
      </c>
      <c r="K88" s="427">
        <v>-63739</v>
      </c>
      <c r="L88" s="426">
        <v>-57432</v>
      </c>
      <c r="M88" s="427">
        <v>-43816</v>
      </c>
      <c r="N88" s="426">
        <v>-1000</v>
      </c>
      <c r="O88" s="427">
        <v>-1390</v>
      </c>
      <c r="P88" s="426">
        <v>-150123</v>
      </c>
      <c r="Q88" s="427">
        <v>-124661</v>
      </c>
    </row>
    <row r="89" spans="2:17">
      <c r="B89" s="408"/>
      <c r="C89" s="404" t="s">
        <v>361</v>
      </c>
      <c r="D89" s="426">
        <v>0</v>
      </c>
      <c r="E89" s="438">
        <v>0</v>
      </c>
      <c r="F89" s="426">
        <v>-7000</v>
      </c>
      <c r="G89" s="427">
        <v>-5724</v>
      </c>
      <c r="H89" s="426">
        <v>-111</v>
      </c>
      <c r="I89" s="427">
        <v>-54</v>
      </c>
      <c r="J89" s="426">
        <v>-38929</v>
      </c>
      <c r="K89" s="427">
        <v>-35877</v>
      </c>
      <c r="L89" s="426">
        <v>-3783</v>
      </c>
      <c r="M89" s="427">
        <v>-16716</v>
      </c>
      <c r="N89" s="426">
        <v>0</v>
      </c>
      <c r="O89" s="427">
        <v>0</v>
      </c>
      <c r="P89" s="426">
        <v>-49823</v>
      </c>
      <c r="Q89" s="427">
        <v>-58371</v>
      </c>
    </row>
    <row r="90" spans="2:17"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</row>
    <row r="91" spans="2:17">
      <c r="B91" s="407" t="s">
        <v>398</v>
      </c>
      <c r="C91" s="434"/>
      <c r="D91" s="435">
        <v>0</v>
      </c>
      <c r="E91" s="436">
        <v>0</v>
      </c>
      <c r="F91" s="424">
        <v>152576</v>
      </c>
      <c r="G91" s="425">
        <v>113214</v>
      </c>
      <c r="H91" s="424">
        <v>196353</v>
      </c>
      <c r="I91" s="425">
        <v>186577</v>
      </c>
      <c r="J91" s="424">
        <v>402792</v>
      </c>
      <c r="K91" s="425">
        <v>370786</v>
      </c>
      <c r="L91" s="424">
        <v>201445</v>
      </c>
      <c r="M91" s="425">
        <v>186832</v>
      </c>
      <c r="N91" s="424">
        <v>0</v>
      </c>
      <c r="O91" s="425">
        <v>0</v>
      </c>
      <c r="P91" s="424">
        <v>953166</v>
      </c>
      <c r="Q91" s="425">
        <v>857409</v>
      </c>
    </row>
    <row r="92" spans="2:17"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</row>
    <row r="93" spans="2:17">
      <c r="B93" s="406"/>
      <c r="C93" s="398" t="s">
        <v>362</v>
      </c>
      <c r="D93" s="426">
        <v>0</v>
      </c>
      <c r="E93" s="427">
        <v>0</v>
      </c>
      <c r="F93" s="426">
        <v>3016</v>
      </c>
      <c r="G93" s="427">
        <v>1006</v>
      </c>
      <c r="H93" s="426">
        <v>267</v>
      </c>
      <c r="I93" s="427">
        <v>448</v>
      </c>
      <c r="J93" s="426">
        <v>1099</v>
      </c>
      <c r="K93" s="427">
        <v>328</v>
      </c>
      <c r="L93" s="426">
        <v>418</v>
      </c>
      <c r="M93" s="427">
        <v>174</v>
      </c>
      <c r="N93" s="426">
        <v>0</v>
      </c>
      <c r="O93" s="427">
        <v>0</v>
      </c>
      <c r="P93" s="426">
        <v>4800</v>
      </c>
      <c r="Q93" s="427">
        <v>1956</v>
      </c>
    </row>
    <row r="94" spans="2:17">
      <c r="B94" s="406"/>
      <c r="C94" s="398" t="s">
        <v>363</v>
      </c>
      <c r="D94" s="426">
        <v>0</v>
      </c>
      <c r="E94" s="427">
        <v>0</v>
      </c>
      <c r="F94" s="426">
        <v>-30780</v>
      </c>
      <c r="G94" s="427">
        <v>-34725</v>
      </c>
      <c r="H94" s="426">
        <v>-9096</v>
      </c>
      <c r="I94" s="427">
        <v>-9054</v>
      </c>
      <c r="J94" s="426">
        <v>-16472</v>
      </c>
      <c r="K94" s="427">
        <v>-13855</v>
      </c>
      <c r="L94" s="426">
        <v>-15875</v>
      </c>
      <c r="M94" s="427">
        <v>-16254</v>
      </c>
      <c r="N94" s="426">
        <v>0</v>
      </c>
      <c r="O94" s="427">
        <v>0</v>
      </c>
      <c r="P94" s="426">
        <v>-72223</v>
      </c>
      <c r="Q94" s="427">
        <v>-73888</v>
      </c>
    </row>
    <row r="95" spans="2:17">
      <c r="B95" s="406"/>
      <c r="C95" s="398" t="s">
        <v>364</v>
      </c>
      <c r="D95" s="426">
        <v>0</v>
      </c>
      <c r="E95" s="427">
        <v>0</v>
      </c>
      <c r="F95" s="426">
        <v>-14633</v>
      </c>
      <c r="G95" s="427">
        <v>-16849</v>
      </c>
      <c r="H95" s="426">
        <v>-10544</v>
      </c>
      <c r="I95" s="427">
        <v>-7972</v>
      </c>
      <c r="J95" s="426">
        <v>-19901</v>
      </c>
      <c r="K95" s="427">
        <v>-22722</v>
      </c>
      <c r="L95" s="426">
        <v>-21331</v>
      </c>
      <c r="M95" s="427">
        <v>-21482</v>
      </c>
      <c r="N95" s="426">
        <v>-30</v>
      </c>
      <c r="O95" s="427">
        <v>0</v>
      </c>
      <c r="P95" s="426">
        <v>-66439</v>
      </c>
      <c r="Q95" s="427">
        <v>-69025</v>
      </c>
    </row>
    <row r="96" spans="2:17"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</row>
    <row r="97" spans="2:17">
      <c r="B97" s="407" t="s">
        <v>399</v>
      </c>
      <c r="C97" s="434"/>
      <c r="D97" s="435">
        <v>0</v>
      </c>
      <c r="E97" s="436">
        <v>0</v>
      </c>
      <c r="F97" s="424">
        <v>110179</v>
      </c>
      <c r="G97" s="425">
        <v>62646</v>
      </c>
      <c r="H97" s="424">
        <v>176980</v>
      </c>
      <c r="I97" s="425">
        <v>169999</v>
      </c>
      <c r="J97" s="424">
        <v>367518</v>
      </c>
      <c r="K97" s="425">
        <v>334537</v>
      </c>
      <c r="L97" s="424">
        <v>164657</v>
      </c>
      <c r="M97" s="425">
        <v>149270</v>
      </c>
      <c r="N97" s="424">
        <v>-30</v>
      </c>
      <c r="O97" s="425">
        <v>0</v>
      </c>
      <c r="P97" s="424">
        <v>819304</v>
      </c>
      <c r="Q97" s="425">
        <v>716452</v>
      </c>
    </row>
    <row r="98" spans="2:17">
      <c r="D98" s="401"/>
      <c r="E98" s="401"/>
      <c r="F98" s="401"/>
      <c r="G98" s="401"/>
      <c r="H98" s="401"/>
      <c r="I98" s="401"/>
      <c r="J98" s="401"/>
      <c r="K98" s="401"/>
      <c r="L98" s="401"/>
      <c r="M98" s="401"/>
      <c r="N98" s="401"/>
      <c r="O98" s="401"/>
      <c r="P98" s="401"/>
      <c r="Q98" s="401"/>
    </row>
    <row r="99" spans="2:17">
      <c r="B99" s="408"/>
      <c r="C99" s="398" t="s">
        <v>365</v>
      </c>
      <c r="D99" s="426">
        <v>0</v>
      </c>
      <c r="E99" s="427">
        <v>0</v>
      </c>
      <c r="F99" s="426">
        <v>-21801</v>
      </c>
      <c r="G99" s="427">
        <v>-28986</v>
      </c>
      <c r="H99" s="426">
        <v>-17751</v>
      </c>
      <c r="I99" s="427">
        <v>-17500</v>
      </c>
      <c r="J99" s="426">
        <v>-37458</v>
      </c>
      <c r="K99" s="427">
        <v>-36173</v>
      </c>
      <c r="L99" s="426">
        <v>-34984</v>
      </c>
      <c r="M99" s="427">
        <v>-34691</v>
      </c>
      <c r="N99" s="426">
        <v>0</v>
      </c>
      <c r="O99" s="427">
        <v>0</v>
      </c>
      <c r="P99" s="426">
        <v>-111994</v>
      </c>
      <c r="Q99" s="427">
        <v>-117350</v>
      </c>
    </row>
    <row r="100" spans="2:17">
      <c r="B100" s="408"/>
      <c r="C100" s="398" t="s">
        <v>366</v>
      </c>
      <c r="D100" s="426">
        <v>0</v>
      </c>
      <c r="E100" s="427">
        <v>0</v>
      </c>
      <c r="F100" s="426">
        <v>0</v>
      </c>
      <c r="G100" s="427">
        <v>0</v>
      </c>
      <c r="H100" s="426">
        <v>0</v>
      </c>
      <c r="I100" s="427">
        <v>-1843</v>
      </c>
      <c r="J100" s="426">
        <v>-592</v>
      </c>
      <c r="K100" s="427">
        <v>125</v>
      </c>
      <c r="L100" s="426">
        <v>3815</v>
      </c>
      <c r="M100" s="427">
        <v>-10192</v>
      </c>
      <c r="N100" s="426">
        <v>0</v>
      </c>
      <c r="O100" s="427">
        <v>0</v>
      </c>
      <c r="P100" s="426">
        <v>3223</v>
      </c>
      <c r="Q100" s="427">
        <v>-11910</v>
      </c>
    </row>
    <row r="101" spans="2:17"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P101" s="401"/>
      <c r="Q101" s="401"/>
    </row>
    <row r="102" spans="2:17">
      <c r="B102" s="407" t="s">
        <v>400</v>
      </c>
      <c r="C102" s="434"/>
      <c r="D102" s="435">
        <v>0</v>
      </c>
      <c r="E102" s="436">
        <v>0</v>
      </c>
      <c r="F102" s="424">
        <v>88378</v>
      </c>
      <c r="G102" s="425">
        <v>33660</v>
      </c>
      <c r="H102" s="424">
        <v>159229</v>
      </c>
      <c r="I102" s="425">
        <v>150656</v>
      </c>
      <c r="J102" s="424">
        <v>329468</v>
      </c>
      <c r="K102" s="425">
        <v>298489</v>
      </c>
      <c r="L102" s="424">
        <v>133488</v>
      </c>
      <c r="M102" s="425">
        <v>104387</v>
      </c>
      <c r="N102" s="424">
        <v>-30</v>
      </c>
      <c r="O102" s="425">
        <v>0</v>
      </c>
      <c r="P102" s="424">
        <v>710533</v>
      </c>
      <c r="Q102" s="425">
        <v>587192</v>
      </c>
    </row>
    <row r="103" spans="2:17">
      <c r="B103" s="409"/>
      <c r="C103" s="439"/>
      <c r="D103" s="401"/>
      <c r="E103" s="401"/>
      <c r="F103" s="401"/>
      <c r="G103" s="401"/>
      <c r="H103" s="401"/>
      <c r="I103" s="401"/>
      <c r="J103" s="401"/>
      <c r="K103" s="401"/>
      <c r="L103" s="401"/>
      <c r="M103" s="401"/>
      <c r="N103" s="401"/>
      <c r="O103" s="401"/>
      <c r="P103" s="401"/>
      <c r="Q103" s="401"/>
    </row>
    <row r="104" spans="2:17">
      <c r="B104" s="407" t="s">
        <v>401</v>
      </c>
      <c r="C104" s="434"/>
      <c r="D104" s="435">
        <v>0</v>
      </c>
      <c r="E104" s="436">
        <v>0</v>
      </c>
      <c r="F104" s="424">
        <v>75021</v>
      </c>
      <c r="G104" s="425">
        <v>2088</v>
      </c>
      <c r="H104" s="424">
        <v>14893</v>
      </c>
      <c r="I104" s="425">
        <v>5684</v>
      </c>
      <c r="J104" s="424">
        <v>-53864</v>
      </c>
      <c r="K104" s="425">
        <v>-58122</v>
      </c>
      <c r="L104" s="424">
        <v>1175</v>
      </c>
      <c r="M104" s="425">
        <v>-7667</v>
      </c>
      <c r="N104" s="424">
        <v>0</v>
      </c>
      <c r="O104" s="425">
        <v>0</v>
      </c>
      <c r="P104" s="424">
        <v>37225</v>
      </c>
      <c r="Q104" s="425">
        <v>-58017</v>
      </c>
    </row>
    <row r="105" spans="2:17">
      <c r="B105" s="407"/>
      <c r="C105" s="434" t="s">
        <v>124</v>
      </c>
      <c r="D105" s="435">
        <v>0</v>
      </c>
      <c r="E105" s="436">
        <v>0</v>
      </c>
      <c r="F105" s="424">
        <v>24545</v>
      </c>
      <c r="G105" s="425">
        <v>16427</v>
      </c>
      <c r="H105" s="424">
        <v>13417</v>
      </c>
      <c r="I105" s="425">
        <v>11183</v>
      </c>
      <c r="J105" s="424">
        <v>4584</v>
      </c>
      <c r="K105" s="425">
        <v>5398</v>
      </c>
      <c r="L105" s="424">
        <v>3253</v>
      </c>
      <c r="M105" s="425">
        <v>3008</v>
      </c>
      <c r="N105" s="424">
        <v>-4840</v>
      </c>
      <c r="O105" s="425">
        <v>-4150</v>
      </c>
      <c r="P105" s="424">
        <v>40959</v>
      </c>
      <c r="Q105" s="425">
        <v>31866</v>
      </c>
    </row>
    <row r="106" spans="2:17">
      <c r="B106" s="408"/>
      <c r="C106" s="404" t="s">
        <v>320</v>
      </c>
      <c r="D106" s="426">
        <v>0</v>
      </c>
      <c r="E106" s="427"/>
      <c r="F106" s="426">
        <v>24303</v>
      </c>
      <c r="G106" s="427">
        <v>16011</v>
      </c>
      <c r="H106" s="426">
        <v>4282</v>
      </c>
      <c r="I106" s="427">
        <v>6330</v>
      </c>
      <c r="J106" s="426">
        <v>3821</v>
      </c>
      <c r="K106" s="427">
        <v>4669</v>
      </c>
      <c r="L106" s="426">
        <v>1717</v>
      </c>
      <c r="M106" s="427">
        <v>1980</v>
      </c>
      <c r="N106" s="426">
        <v>0</v>
      </c>
      <c r="O106" s="427">
        <v>0</v>
      </c>
      <c r="P106" s="426">
        <v>34123</v>
      </c>
      <c r="Q106" s="427">
        <v>28990</v>
      </c>
    </row>
    <row r="107" spans="2:17">
      <c r="B107" s="408"/>
      <c r="C107" s="404" t="s">
        <v>367</v>
      </c>
      <c r="D107" s="426">
        <v>0</v>
      </c>
      <c r="E107" s="427">
        <v>0</v>
      </c>
      <c r="F107" s="426">
        <v>242</v>
      </c>
      <c r="G107" s="427">
        <v>416</v>
      </c>
      <c r="H107" s="426">
        <v>9135</v>
      </c>
      <c r="I107" s="427">
        <v>4853</v>
      </c>
      <c r="J107" s="426">
        <v>763</v>
      </c>
      <c r="K107" s="427">
        <v>729</v>
      </c>
      <c r="L107" s="426">
        <v>1536</v>
      </c>
      <c r="M107" s="427">
        <v>1028</v>
      </c>
      <c r="N107" s="426">
        <v>-4840</v>
      </c>
      <c r="O107" s="427">
        <v>-4150</v>
      </c>
      <c r="P107" s="426">
        <v>6836</v>
      </c>
      <c r="Q107" s="427">
        <v>2876</v>
      </c>
    </row>
    <row r="108" spans="2:17">
      <c r="B108" s="407"/>
      <c r="C108" s="437" t="s">
        <v>148</v>
      </c>
      <c r="D108" s="424">
        <v>0</v>
      </c>
      <c r="E108" s="425">
        <v>0</v>
      </c>
      <c r="F108" s="424">
        <v>-34554</v>
      </c>
      <c r="G108" s="425">
        <v>-22579</v>
      </c>
      <c r="H108" s="424">
        <v>-17244</v>
      </c>
      <c r="I108" s="425">
        <v>-4589</v>
      </c>
      <c r="J108" s="424">
        <v>-58571</v>
      </c>
      <c r="K108" s="425">
        <v>-63653</v>
      </c>
      <c r="L108" s="424">
        <v>-3652</v>
      </c>
      <c r="M108" s="425">
        <v>-8600</v>
      </c>
      <c r="N108" s="424">
        <v>4840</v>
      </c>
      <c r="O108" s="425">
        <v>4150</v>
      </c>
      <c r="P108" s="424">
        <v>-109181</v>
      </c>
      <c r="Q108" s="425">
        <v>-95271</v>
      </c>
    </row>
    <row r="109" spans="2:17">
      <c r="B109" s="408"/>
      <c r="C109" s="404" t="s">
        <v>368</v>
      </c>
      <c r="D109" s="426">
        <v>0</v>
      </c>
      <c r="E109" s="427"/>
      <c r="F109" s="426">
        <v>-27</v>
      </c>
      <c r="G109" s="427">
        <v>-127</v>
      </c>
      <c r="H109" s="426">
        <v>-5618</v>
      </c>
      <c r="I109" s="427">
        <v>-622</v>
      </c>
      <c r="J109" s="426">
        <v>-4957</v>
      </c>
      <c r="K109" s="427">
        <v>-6072</v>
      </c>
      <c r="L109" s="426">
        <v>-137</v>
      </c>
      <c r="M109" s="427">
        <v>-2604</v>
      </c>
      <c r="N109" s="426">
        <v>0</v>
      </c>
      <c r="O109" s="427">
        <v>0</v>
      </c>
      <c r="P109" s="426">
        <v>-10739</v>
      </c>
      <c r="Q109" s="427">
        <v>-9425</v>
      </c>
    </row>
    <row r="110" spans="2:17">
      <c r="B110" s="408"/>
      <c r="C110" s="404" t="s">
        <v>369</v>
      </c>
      <c r="D110" s="426">
        <v>0</v>
      </c>
      <c r="E110" s="427"/>
      <c r="F110" s="426">
        <v>0</v>
      </c>
      <c r="G110" s="427">
        <v>0</v>
      </c>
      <c r="H110" s="426">
        <v>0</v>
      </c>
      <c r="I110" s="427">
        <v>0</v>
      </c>
      <c r="J110" s="426">
        <v>-50857</v>
      </c>
      <c r="K110" s="427">
        <v>-53805</v>
      </c>
      <c r="L110" s="426">
        <v>-1458</v>
      </c>
      <c r="M110" s="427">
        <v>-1727</v>
      </c>
      <c r="N110" s="426">
        <v>0</v>
      </c>
      <c r="O110" s="427">
        <v>0</v>
      </c>
      <c r="P110" s="426">
        <v>-52315</v>
      </c>
      <c r="Q110" s="427">
        <v>-55532</v>
      </c>
    </row>
    <row r="111" spans="2:17">
      <c r="B111" s="408"/>
      <c r="C111" s="404" t="s">
        <v>171</v>
      </c>
      <c r="D111" s="426">
        <v>0</v>
      </c>
      <c r="E111" s="427">
        <v>0</v>
      </c>
      <c r="F111" s="426">
        <v>-34527</v>
      </c>
      <c r="G111" s="427">
        <v>-22452</v>
      </c>
      <c r="H111" s="426">
        <v>-11626</v>
      </c>
      <c r="I111" s="427">
        <v>-3967</v>
      </c>
      <c r="J111" s="426">
        <v>-2757</v>
      </c>
      <c r="K111" s="427">
        <v>-3776</v>
      </c>
      <c r="L111" s="426">
        <v>-2057</v>
      </c>
      <c r="M111" s="427">
        <v>-4269</v>
      </c>
      <c r="N111" s="426">
        <v>4840</v>
      </c>
      <c r="O111" s="427">
        <v>4150</v>
      </c>
      <c r="P111" s="426">
        <v>-46127</v>
      </c>
      <c r="Q111" s="427">
        <v>-30314</v>
      </c>
    </row>
    <row r="112" spans="2:17">
      <c r="B112" s="408"/>
      <c r="C112" s="398" t="s">
        <v>370</v>
      </c>
      <c r="D112" s="426">
        <v>0</v>
      </c>
      <c r="E112" s="427">
        <v>0</v>
      </c>
      <c r="F112" s="426">
        <v>0</v>
      </c>
      <c r="G112" s="427">
        <v>0</v>
      </c>
      <c r="H112" s="426">
        <v>0</v>
      </c>
      <c r="I112" s="427">
        <v>0</v>
      </c>
      <c r="J112" s="426">
        <v>0</v>
      </c>
      <c r="K112" s="427">
        <v>0</v>
      </c>
      <c r="L112" s="426">
        <v>0</v>
      </c>
      <c r="M112" s="427">
        <v>0</v>
      </c>
      <c r="N112" s="426">
        <v>0</v>
      </c>
      <c r="O112" s="427">
        <v>0</v>
      </c>
      <c r="P112" s="426">
        <v>0</v>
      </c>
      <c r="Q112" s="427">
        <v>0</v>
      </c>
    </row>
    <row r="113" spans="2:17">
      <c r="B113" s="407"/>
      <c r="C113" s="434" t="s">
        <v>371</v>
      </c>
      <c r="D113" s="435">
        <v>0</v>
      </c>
      <c r="E113" s="436">
        <v>0</v>
      </c>
      <c r="F113" s="424">
        <v>85030</v>
      </c>
      <c r="G113" s="425">
        <v>8240</v>
      </c>
      <c r="H113" s="424">
        <v>18720</v>
      </c>
      <c r="I113" s="425">
        <v>-910</v>
      </c>
      <c r="J113" s="424">
        <v>123</v>
      </c>
      <c r="K113" s="425">
        <v>133</v>
      </c>
      <c r="L113" s="424">
        <v>1574</v>
      </c>
      <c r="M113" s="425">
        <v>-2075</v>
      </c>
      <c r="N113" s="424">
        <v>0</v>
      </c>
      <c r="O113" s="425">
        <v>0</v>
      </c>
      <c r="P113" s="424">
        <v>105447</v>
      </c>
      <c r="Q113" s="425">
        <v>5388</v>
      </c>
    </row>
    <row r="114" spans="2:17">
      <c r="B114" s="408"/>
      <c r="C114" s="404" t="s">
        <v>372</v>
      </c>
      <c r="D114" s="426">
        <v>0</v>
      </c>
      <c r="E114" s="427">
        <v>0</v>
      </c>
      <c r="F114" s="426">
        <v>208903</v>
      </c>
      <c r="G114" s="427">
        <v>19153</v>
      </c>
      <c r="H114" s="426">
        <v>93219</v>
      </c>
      <c r="I114" s="427">
        <v>7227</v>
      </c>
      <c r="J114" s="426">
        <v>3954</v>
      </c>
      <c r="K114" s="427">
        <v>2867</v>
      </c>
      <c r="L114" s="426">
        <v>8439</v>
      </c>
      <c r="M114" s="427">
        <v>7798</v>
      </c>
      <c r="N114" s="426">
        <v>-16840</v>
      </c>
      <c r="O114" s="427">
        <v>-6022</v>
      </c>
      <c r="P114" s="426">
        <v>297675</v>
      </c>
      <c r="Q114" s="427">
        <v>31023</v>
      </c>
    </row>
    <row r="115" spans="2:17">
      <c r="B115" s="408"/>
      <c r="C115" s="404" t="s">
        <v>373</v>
      </c>
      <c r="D115" s="426">
        <v>0</v>
      </c>
      <c r="E115" s="427">
        <v>0</v>
      </c>
      <c r="F115" s="426">
        <v>-123873</v>
      </c>
      <c r="G115" s="427">
        <v>-10913</v>
      </c>
      <c r="H115" s="426">
        <v>-74499</v>
      </c>
      <c r="I115" s="427">
        <v>-8137</v>
      </c>
      <c r="J115" s="426">
        <v>-3831</v>
      </c>
      <c r="K115" s="427">
        <v>-2734</v>
      </c>
      <c r="L115" s="426">
        <v>-6865</v>
      </c>
      <c r="M115" s="427">
        <v>-9873</v>
      </c>
      <c r="N115" s="426">
        <v>16840</v>
      </c>
      <c r="O115" s="427">
        <v>6022</v>
      </c>
      <c r="P115" s="426">
        <v>-192228</v>
      </c>
      <c r="Q115" s="427">
        <v>-25635</v>
      </c>
    </row>
    <row r="116" spans="2:17">
      <c r="D116" s="401"/>
      <c r="E116" s="401"/>
      <c r="F116" s="401"/>
      <c r="G116" s="401"/>
      <c r="H116" s="401"/>
      <c r="I116" s="401"/>
      <c r="J116" s="401"/>
      <c r="K116" s="401"/>
      <c r="L116" s="401"/>
      <c r="M116" s="401"/>
      <c r="N116" s="401"/>
      <c r="O116" s="401"/>
      <c r="P116" s="401"/>
      <c r="Q116" s="401"/>
    </row>
    <row r="117" spans="2:17" ht="24">
      <c r="B117" s="410"/>
      <c r="C117" s="398" t="s">
        <v>374</v>
      </c>
      <c r="D117" s="426">
        <v>0</v>
      </c>
      <c r="E117" s="427">
        <v>0</v>
      </c>
      <c r="F117" s="426">
        <v>1005</v>
      </c>
      <c r="G117" s="427">
        <v>2776</v>
      </c>
      <c r="H117" s="426">
        <v>0</v>
      </c>
      <c r="I117" s="427">
        <v>0</v>
      </c>
      <c r="J117" s="426">
        <v>0</v>
      </c>
      <c r="K117" s="427">
        <v>0</v>
      </c>
      <c r="L117" s="426">
        <v>0</v>
      </c>
      <c r="M117" s="427">
        <v>0</v>
      </c>
      <c r="N117" s="426">
        <v>0</v>
      </c>
      <c r="O117" s="427">
        <v>0</v>
      </c>
      <c r="P117" s="426">
        <v>1005</v>
      </c>
      <c r="Q117" s="427">
        <v>2776</v>
      </c>
    </row>
    <row r="118" spans="2:17">
      <c r="B118" s="407"/>
      <c r="C118" s="434" t="s">
        <v>375</v>
      </c>
      <c r="D118" s="435">
        <v>0</v>
      </c>
      <c r="E118" s="436">
        <v>0</v>
      </c>
      <c r="F118" s="424">
        <v>200</v>
      </c>
      <c r="G118" s="425">
        <v>56</v>
      </c>
      <c r="H118" s="424">
        <v>0</v>
      </c>
      <c r="I118" s="425">
        <v>0</v>
      </c>
      <c r="J118" s="424">
        <v>7</v>
      </c>
      <c r="K118" s="425">
        <v>201</v>
      </c>
      <c r="L118" s="424">
        <v>25</v>
      </c>
      <c r="M118" s="425">
        <v>45</v>
      </c>
      <c r="N118" s="424">
        <v>0</v>
      </c>
      <c r="O118" s="425">
        <v>0</v>
      </c>
      <c r="P118" s="424">
        <v>232</v>
      </c>
      <c r="Q118" s="425">
        <v>302</v>
      </c>
    </row>
    <row r="119" spans="2:17">
      <c r="B119" s="407"/>
      <c r="C119" s="404" t="s">
        <v>376</v>
      </c>
      <c r="D119" s="426"/>
      <c r="E119" s="427"/>
      <c r="F119" s="426">
        <v>180</v>
      </c>
      <c r="G119" s="427">
        <v>56</v>
      </c>
      <c r="H119" s="426">
        <v>0</v>
      </c>
      <c r="I119" s="427">
        <v>0</v>
      </c>
      <c r="J119" s="426">
        <v>0</v>
      </c>
      <c r="K119" s="427">
        <v>0</v>
      </c>
      <c r="L119" s="426">
        <v>0</v>
      </c>
      <c r="M119" s="427">
        <v>17</v>
      </c>
      <c r="N119" s="426">
        <v>0</v>
      </c>
      <c r="O119" s="427">
        <v>0</v>
      </c>
      <c r="P119" s="426">
        <v>180</v>
      </c>
      <c r="Q119" s="427">
        <v>73</v>
      </c>
    </row>
    <row r="120" spans="2:17">
      <c r="B120" s="407"/>
      <c r="C120" s="404" t="s">
        <v>377</v>
      </c>
      <c r="D120" s="426">
        <v>0</v>
      </c>
      <c r="E120" s="427">
        <v>0</v>
      </c>
      <c r="F120" s="426">
        <v>20</v>
      </c>
      <c r="G120" s="427">
        <v>0</v>
      </c>
      <c r="H120" s="426">
        <v>0</v>
      </c>
      <c r="I120" s="427">
        <v>0</v>
      </c>
      <c r="J120" s="426">
        <v>7</v>
      </c>
      <c r="K120" s="427">
        <v>201</v>
      </c>
      <c r="L120" s="426">
        <v>25</v>
      </c>
      <c r="M120" s="427">
        <v>28</v>
      </c>
      <c r="N120" s="426">
        <v>0</v>
      </c>
      <c r="O120" s="427">
        <v>0</v>
      </c>
      <c r="P120" s="426">
        <v>52</v>
      </c>
      <c r="Q120" s="427">
        <v>229</v>
      </c>
    </row>
    <row r="121" spans="2:17">
      <c r="D121" s="401"/>
      <c r="E121" s="401"/>
      <c r="F121" s="401"/>
      <c r="G121" s="401"/>
      <c r="H121" s="401"/>
      <c r="I121" s="401"/>
      <c r="J121" s="401"/>
      <c r="K121" s="401"/>
      <c r="L121" s="401"/>
      <c r="M121" s="401"/>
      <c r="N121" s="401"/>
      <c r="O121" s="401"/>
      <c r="P121" s="401"/>
      <c r="Q121" s="401"/>
    </row>
    <row r="122" spans="2:17">
      <c r="B122" s="407" t="s">
        <v>411</v>
      </c>
      <c r="C122" s="434"/>
      <c r="D122" s="435">
        <v>0</v>
      </c>
      <c r="E122" s="436">
        <v>0</v>
      </c>
      <c r="F122" s="424">
        <v>164604</v>
      </c>
      <c r="G122" s="425">
        <v>38580</v>
      </c>
      <c r="H122" s="424">
        <v>174122</v>
      </c>
      <c r="I122" s="425">
        <v>156340</v>
      </c>
      <c r="J122" s="424">
        <v>275611</v>
      </c>
      <c r="K122" s="425">
        <v>240568</v>
      </c>
      <c r="L122" s="424">
        <v>134688</v>
      </c>
      <c r="M122" s="425">
        <v>96765</v>
      </c>
      <c r="N122" s="424">
        <v>-30</v>
      </c>
      <c r="O122" s="425">
        <v>0</v>
      </c>
      <c r="P122" s="424">
        <v>748995</v>
      </c>
      <c r="Q122" s="425">
        <v>532253</v>
      </c>
    </row>
    <row r="123" spans="2:17">
      <c r="D123" s="401"/>
      <c r="E123" s="401"/>
      <c r="F123" s="401"/>
      <c r="G123" s="401"/>
      <c r="H123" s="401"/>
      <c r="I123" s="401"/>
      <c r="J123" s="401"/>
      <c r="K123" s="401"/>
      <c r="L123" s="401"/>
      <c r="M123" s="401"/>
      <c r="N123" s="401"/>
      <c r="O123" s="401"/>
      <c r="P123" s="401"/>
      <c r="Q123" s="401"/>
    </row>
    <row r="124" spans="2:17">
      <c r="B124" s="408"/>
      <c r="C124" s="398" t="s">
        <v>378</v>
      </c>
      <c r="D124" s="426">
        <v>0</v>
      </c>
      <c r="E124" s="427">
        <v>0</v>
      </c>
      <c r="F124" s="426">
        <v>-51278</v>
      </c>
      <c r="G124" s="427">
        <v>6926</v>
      </c>
      <c r="H124" s="426">
        <v>-59590</v>
      </c>
      <c r="I124" s="427">
        <v>-52684</v>
      </c>
      <c r="J124" s="426">
        <v>-98376</v>
      </c>
      <c r="K124" s="427">
        <v>-96743</v>
      </c>
      <c r="L124" s="426">
        <v>-44568</v>
      </c>
      <c r="M124" s="427">
        <v>-30397</v>
      </c>
      <c r="N124" s="426">
        <v>0</v>
      </c>
      <c r="O124" s="427">
        <v>0</v>
      </c>
      <c r="P124" s="426">
        <v>-253812</v>
      </c>
      <c r="Q124" s="427">
        <v>-172898</v>
      </c>
    </row>
    <row r="125" spans="2:17">
      <c r="D125" s="401"/>
      <c r="E125" s="401"/>
      <c r="F125" s="401"/>
      <c r="G125" s="401"/>
      <c r="H125" s="401"/>
      <c r="I125" s="401"/>
      <c r="J125" s="401"/>
      <c r="K125" s="401"/>
      <c r="L125" s="401"/>
      <c r="M125" s="401"/>
      <c r="N125" s="401"/>
      <c r="O125" s="401"/>
      <c r="P125" s="401"/>
      <c r="Q125" s="401"/>
    </row>
    <row r="126" spans="2:17">
      <c r="B126" s="407" t="s">
        <v>403</v>
      </c>
      <c r="C126" s="434"/>
      <c r="D126" s="435">
        <v>0</v>
      </c>
      <c r="E126" s="436">
        <v>0</v>
      </c>
      <c r="F126" s="424">
        <v>113326</v>
      </c>
      <c r="G126" s="425">
        <v>45506</v>
      </c>
      <c r="H126" s="424">
        <v>114532</v>
      </c>
      <c r="I126" s="425">
        <v>103656</v>
      </c>
      <c r="J126" s="424">
        <v>177235</v>
      </c>
      <c r="K126" s="425">
        <v>143825</v>
      </c>
      <c r="L126" s="424">
        <v>90120</v>
      </c>
      <c r="M126" s="425">
        <v>66368</v>
      </c>
      <c r="N126" s="424">
        <v>-30</v>
      </c>
      <c r="O126" s="425">
        <v>0</v>
      </c>
      <c r="P126" s="424">
        <v>495183</v>
      </c>
      <c r="Q126" s="425">
        <v>359355</v>
      </c>
    </row>
    <row r="127" spans="2:17">
      <c r="B127" s="408"/>
      <c r="C127" s="398" t="s">
        <v>379</v>
      </c>
      <c r="D127" s="426">
        <v>0</v>
      </c>
      <c r="E127" s="427">
        <v>0</v>
      </c>
      <c r="F127" s="426">
        <v>0</v>
      </c>
      <c r="G127" s="427">
        <v>0</v>
      </c>
      <c r="H127" s="426">
        <v>0</v>
      </c>
      <c r="I127" s="427">
        <v>0</v>
      </c>
      <c r="J127" s="426">
        <v>0</v>
      </c>
      <c r="K127" s="427">
        <v>0</v>
      </c>
      <c r="L127" s="426">
        <v>0</v>
      </c>
      <c r="M127" s="427">
        <v>0</v>
      </c>
      <c r="N127" s="426">
        <v>0</v>
      </c>
      <c r="O127" s="427">
        <v>0</v>
      </c>
      <c r="P127" s="426">
        <v>0</v>
      </c>
      <c r="Q127" s="427">
        <v>0</v>
      </c>
    </row>
    <row r="128" spans="2:17">
      <c r="B128" s="405" t="s">
        <v>122</v>
      </c>
      <c r="C128" s="395"/>
      <c r="D128" s="435">
        <v>0</v>
      </c>
      <c r="E128" s="436">
        <v>0</v>
      </c>
      <c r="F128" s="424">
        <v>113326</v>
      </c>
      <c r="G128" s="425">
        <v>45506</v>
      </c>
      <c r="H128" s="424">
        <v>114532</v>
      </c>
      <c r="I128" s="425">
        <v>103656</v>
      </c>
      <c r="J128" s="424">
        <v>177235</v>
      </c>
      <c r="K128" s="425">
        <v>143825</v>
      </c>
      <c r="L128" s="424">
        <v>90120</v>
      </c>
      <c r="M128" s="425">
        <v>66368</v>
      </c>
      <c r="N128" s="424">
        <v>-30</v>
      </c>
      <c r="O128" s="425">
        <v>0</v>
      </c>
      <c r="P128" s="424">
        <v>495183</v>
      </c>
      <c r="Q128" s="425">
        <v>359355</v>
      </c>
    </row>
    <row r="129" spans="2:17">
      <c r="D129" s="401"/>
      <c r="E129" s="401"/>
      <c r="F129" s="401"/>
      <c r="G129" s="401"/>
      <c r="H129" s="401"/>
      <c r="I129" s="401"/>
      <c r="J129" s="401"/>
      <c r="K129" s="401"/>
      <c r="L129" s="401"/>
      <c r="M129" s="401"/>
      <c r="N129" s="401"/>
      <c r="O129" s="401"/>
      <c r="P129" s="401"/>
      <c r="Q129" s="401"/>
    </row>
    <row r="130" spans="2:17">
      <c r="D130" s="440"/>
      <c r="E130" s="440"/>
      <c r="F130" s="440"/>
      <c r="G130" s="440"/>
      <c r="H130" s="440"/>
      <c r="I130" s="440"/>
      <c r="J130" s="440"/>
      <c r="K130" s="440"/>
      <c r="L130" s="440"/>
      <c r="M130" s="440"/>
      <c r="N130" s="440"/>
      <c r="O130" s="440"/>
      <c r="P130" s="440"/>
      <c r="Q130" s="440"/>
    </row>
    <row r="131" spans="2:17">
      <c r="D131" s="440"/>
      <c r="E131" s="440"/>
      <c r="F131" s="440"/>
      <c r="G131" s="440"/>
      <c r="H131" s="440"/>
      <c r="I131" s="440"/>
      <c r="J131" s="440"/>
      <c r="K131" s="440"/>
      <c r="L131" s="440"/>
      <c r="M131" s="440"/>
      <c r="N131" s="440"/>
      <c r="O131" s="440"/>
      <c r="P131" s="440"/>
      <c r="Q131" s="440"/>
    </row>
    <row r="132" spans="2:17">
      <c r="P132" s="401"/>
      <c r="Q132" s="401"/>
    </row>
    <row r="133" spans="2:17">
      <c r="D133" s="429"/>
      <c r="P133" s="401"/>
      <c r="Q133" s="401"/>
    </row>
    <row r="134" spans="2:17">
      <c r="B134" s="513" t="s">
        <v>105</v>
      </c>
      <c r="C134" s="514"/>
      <c r="D134" s="515" t="s">
        <v>23</v>
      </c>
      <c r="E134" s="516"/>
      <c r="F134" s="515" t="s">
        <v>10</v>
      </c>
      <c r="G134" s="516"/>
      <c r="H134" s="515" t="s">
        <v>36</v>
      </c>
      <c r="I134" s="516"/>
      <c r="J134" s="515" t="s">
        <v>14</v>
      </c>
      <c r="K134" s="516"/>
      <c r="L134" s="515" t="s">
        <v>12</v>
      </c>
      <c r="M134" s="516"/>
      <c r="N134" s="515" t="s">
        <v>407</v>
      </c>
      <c r="O134" s="516"/>
      <c r="P134" s="515" t="s">
        <v>20</v>
      </c>
      <c r="Q134" s="516"/>
    </row>
    <row r="135" spans="2:17">
      <c r="B135" s="521" t="s">
        <v>404</v>
      </c>
      <c r="C135" s="527"/>
      <c r="D135" s="412">
        <v>43281</v>
      </c>
      <c r="E135" s="413">
        <v>42916</v>
      </c>
      <c r="F135" s="412">
        <v>43281</v>
      </c>
      <c r="G135" s="413">
        <v>42916</v>
      </c>
      <c r="H135" s="412">
        <v>43281</v>
      </c>
      <c r="I135" s="413">
        <v>42916</v>
      </c>
      <c r="J135" s="412">
        <v>43281</v>
      </c>
      <c r="K135" s="413">
        <v>42916</v>
      </c>
      <c r="L135" s="412">
        <v>43281</v>
      </c>
      <c r="M135" s="413">
        <v>42916</v>
      </c>
      <c r="N135" s="412">
        <v>43281</v>
      </c>
      <c r="O135" s="413">
        <v>42916</v>
      </c>
      <c r="P135" s="412">
        <v>43281</v>
      </c>
      <c r="Q135" s="413">
        <v>42916</v>
      </c>
    </row>
    <row r="136" spans="2:17">
      <c r="B136" s="528"/>
      <c r="C136" s="529"/>
      <c r="D136" s="414" t="s">
        <v>406</v>
      </c>
      <c r="E136" s="415" t="s">
        <v>406</v>
      </c>
      <c r="F136" s="414" t="s">
        <v>406</v>
      </c>
      <c r="G136" s="415" t="s">
        <v>406</v>
      </c>
      <c r="H136" s="414" t="s">
        <v>406</v>
      </c>
      <c r="I136" s="415" t="s">
        <v>406</v>
      </c>
      <c r="J136" s="414" t="s">
        <v>406</v>
      </c>
      <c r="K136" s="415" t="s">
        <v>406</v>
      </c>
      <c r="L136" s="414" t="s">
        <v>406</v>
      </c>
      <c r="M136" s="415" t="s">
        <v>406</v>
      </c>
      <c r="N136" s="414" t="s">
        <v>406</v>
      </c>
      <c r="O136" s="415" t="s">
        <v>406</v>
      </c>
      <c r="P136" s="414" t="s">
        <v>406</v>
      </c>
      <c r="Q136" s="415" t="s">
        <v>406</v>
      </c>
    </row>
    <row r="137" spans="2:17">
      <c r="M137" s="417"/>
    </row>
    <row r="138" spans="2:17">
      <c r="B138" s="407"/>
      <c r="C138" s="404" t="s">
        <v>381</v>
      </c>
      <c r="D138" s="426"/>
      <c r="E138" s="427">
        <v>0</v>
      </c>
      <c r="F138" s="426">
        <v>39568</v>
      </c>
      <c r="G138" s="427">
        <v>21850</v>
      </c>
      <c r="H138" s="426">
        <v>98714</v>
      </c>
      <c r="I138" s="427">
        <v>91537</v>
      </c>
      <c r="J138" s="426">
        <v>216816</v>
      </c>
      <c r="K138" s="427">
        <v>181996</v>
      </c>
      <c r="L138" s="426">
        <v>108934</v>
      </c>
      <c r="M138" s="427">
        <v>90471</v>
      </c>
      <c r="N138" s="426">
        <v>0</v>
      </c>
      <c r="O138" s="427">
        <v>0</v>
      </c>
      <c r="P138" s="426">
        <v>464032</v>
      </c>
      <c r="Q138" s="417">
        <v>385854</v>
      </c>
    </row>
    <row r="139" spans="2:17">
      <c r="B139" s="407"/>
      <c r="C139" s="404" t="s">
        <v>382</v>
      </c>
      <c r="D139" s="426"/>
      <c r="E139" s="427">
        <v>0</v>
      </c>
      <c r="F139" s="426">
        <v>-12931</v>
      </c>
      <c r="G139" s="427">
        <v>-10197</v>
      </c>
      <c r="H139" s="426">
        <v>-33571</v>
      </c>
      <c r="I139" s="427">
        <v>-23224</v>
      </c>
      <c r="J139" s="426">
        <v>-21805</v>
      </c>
      <c r="K139" s="427">
        <v>-65439</v>
      </c>
      <c r="L139" s="426">
        <v>107991</v>
      </c>
      <c r="M139" s="427">
        <v>-43141</v>
      </c>
      <c r="N139" s="426">
        <v>0</v>
      </c>
      <c r="O139" s="427">
        <v>0</v>
      </c>
      <c r="P139" s="426">
        <v>39684</v>
      </c>
      <c r="Q139" s="417">
        <v>-142001</v>
      </c>
    </row>
    <row r="140" spans="2:17">
      <c r="B140" s="407"/>
      <c r="C140" s="404" t="s">
        <v>383</v>
      </c>
      <c r="D140" s="426"/>
      <c r="E140" s="427">
        <v>0</v>
      </c>
      <c r="F140" s="426">
        <v>-7373</v>
      </c>
      <c r="G140" s="427">
        <v>-3093</v>
      </c>
      <c r="H140" s="426">
        <v>-75949</v>
      </c>
      <c r="I140" s="427">
        <v>-47834</v>
      </c>
      <c r="J140" s="426">
        <v>-293692</v>
      </c>
      <c r="K140" s="427">
        <v>-291125</v>
      </c>
      <c r="L140" s="426">
        <v>-83800</v>
      </c>
      <c r="M140" s="427">
        <v>-102869</v>
      </c>
      <c r="N140" s="426">
        <v>0</v>
      </c>
      <c r="O140" s="427">
        <v>0</v>
      </c>
      <c r="P140" s="426">
        <v>-460814</v>
      </c>
      <c r="Q140" s="417">
        <v>-444921</v>
      </c>
    </row>
    <row r="148" spans="4:12">
      <c r="D148" s="401">
        <v>0</v>
      </c>
      <c r="E148" s="401">
        <v>0</v>
      </c>
      <c r="F148" s="401"/>
      <c r="G148" s="401"/>
      <c r="H148" s="401"/>
      <c r="I148" s="401"/>
      <c r="J148" s="401"/>
      <c r="K148" s="401"/>
      <c r="L148" s="401"/>
    </row>
  </sheetData>
  <mergeCells count="41">
    <mergeCell ref="B135:C136"/>
    <mergeCell ref="P74:Q74"/>
    <mergeCell ref="B75:C76"/>
    <mergeCell ref="B134:C134"/>
    <mergeCell ref="D134:E134"/>
    <mergeCell ref="F134:G134"/>
    <mergeCell ref="H134:I134"/>
    <mergeCell ref="H36:I36"/>
    <mergeCell ref="L134:M134"/>
    <mergeCell ref="L36:M36"/>
    <mergeCell ref="P134:Q134"/>
    <mergeCell ref="P36:Q36"/>
    <mergeCell ref="J134:K134"/>
    <mergeCell ref="H74:I74"/>
    <mergeCell ref="N134:O134"/>
    <mergeCell ref="L74:M74"/>
    <mergeCell ref="B37:C38"/>
    <mergeCell ref="D73:Q73"/>
    <mergeCell ref="B74:C74"/>
    <mergeCell ref="D74:E74"/>
    <mergeCell ref="F74:G74"/>
    <mergeCell ref="J3:K3"/>
    <mergeCell ref="J74:K74"/>
    <mergeCell ref="N3:O3"/>
    <mergeCell ref="N74:O74"/>
    <mergeCell ref="B4:C5"/>
    <mergeCell ref="B35:C35"/>
    <mergeCell ref="D35:Q35"/>
    <mergeCell ref="B36:C36"/>
    <mergeCell ref="D36:E36"/>
    <mergeCell ref="F36:G36"/>
    <mergeCell ref="L3:M3"/>
    <mergeCell ref="J36:K36"/>
    <mergeCell ref="P3:Q3"/>
    <mergeCell ref="N36:O36"/>
    <mergeCell ref="B2:C2"/>
    <mergeCell ref="D2:Q2"/>
    <mergeCell ref="B3:C3"/>
    <mergeCell ref="D3:E3"/>
    <mergeCell ref="F3:G3"/>
    <mergeCell ref="H3:I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147"/>
  <sheetViews>
    <sheetView topLeftCell="D103" workbookViewId="0">
      <selection activeCell="F142" sqref="F142"/>
    </sheetView>
  </sheetViews>
  <sheetFormatPr baseColWidth="10" defaultRowHeight="12.75"/>
  <cols>
    <col min="1" max="1" width="5.5703125" style="394" customWidth="1"/>
    <col min="2" max="2" width="6" style="397" customWidth="1"/>
    <col min="3" max="3" width="70.140625" style="397" customWidth="1"/>
    <col min="4" max="17" width="14.85546875" style="397" customWidth="1"/>
    <col min="18" max="16384" width="11.42578125" style="394"/>
  </cols>
  <sheetData>
    <row r="2" spans="2:17" ht="18">
      <c r="B2" s="536" t="s">
        <v>194</v>
      </c>
      <c r="C2" s="537"/>
      <c r="D2" s="538" t="s">
        <v>55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40"/>
    </row>
    <row r="3" spans="2:17">
      <c r="B3" s="513" t="s">
        <v>105</v>
      </c>
      <c r="C3" s="514"/>
      <c r="D3" s="515" t="s">
        <v>23</v>
      </c>
      <c r="E3" s="516"/>
      <c r="F3" s="515" t="s">
        <v>10</v>
      </c>
      <c r="G3" s="516"/>
      <c r="H3" s="515" t="s">
        <v>36</v>
      </c>
      <c r="I3" s="516"/>
      <c r="J3" s="515" t="s">
        <v>14</v>
      </c>
      <c r="K3" s="516"/>
      <c r="L3" s="515" t="s">
        <v>12</v>
      </c>
      <c r="M3" s="516"/>
      <c r="N3" s="515" t="s">
        <v>407</v>
      </c>
      <c r="O3" s="516"/>
      <c r="P3" s="515" t="s">
        <v>20</v>
      </c>
      <c r="Q3" s="516"/>
    </row>
    <row r="4" spans="2:17">
      <c r="B4" s="517" t="s">
        <v>384</v>
      </c>
      <c r="C4" s="518"/>
      <c r="D4" s="412">
        <v>43281</v>
      </c>
      <c r="E4" s="413">
        <v>43100</v>
      </c>
      <c r="F4" s="412">
        <v>43281</v>
      </c>
      <c r="G4" s="413">
        <v>43100</v>
      </c>
      <c r="H4" s="412">
        <v>43281</v>
      </c>
      <c r="I4" s="413">
        <v>43100</v>
      </c>
      <c r="J4" s="412">
        <v>43281</v>
      </c>
      <c r="K4" s="413">
        <v>43100</v>
      </c>
      <c r="L4" s="412">
        <v>43281</v>
      </c>
      <c r="M4" s="413">
        <v>43100</v>
      </c>
      <c r="N4" s="412">
        <v>43281</v>
      </c>
      <c r="O4" s="413">
        <v>43100</v>
      </c>
      <c r="P4" s="412">
        <v>43281</v>
      </c>
      <c r="Q4" s="413">
        <v>43100</v>
      </c>
    </row>
    <row r="5" spans="2:17">
      <c r="B5" s="519"/>
      <c r="C5" s="520"/>
      <c r="D5" s="414" t="s">
        <v>406</v>
      </c>
      <c r="E5" s="415" t="s">
        <v>406</v>
      </c>
      <c r="F5" s="414" t="s">
        <v>406</v>
      </c>
      <c r="G5" s="415" t="s">
        <v>406</v>
      </c>
      <c r="H5" s="414" t="s">
        <v>406</v>
      </c>
      <c r="I5" s="415" t="s">
        <v>406</v>
      </c>
      <c r="J5" s="414" t="s">
        <v>406</v>
      </c>
      <c r="K5" s="415" t="s">
        <v>406</v>
      </c>
      <c r="L5" s="414" t="s">
        <v>406</v>
      </c>
      <c r="M5" s="415" t="s">
        <v>406</v>
      </c>
      <c r="N5" s="414" t="s">
        <v>406</v>
      </c>
      <c r="O5" s="415" t="s">
        <v>406</v>
      </c>
      <c r="P5" s="414" t="s">
        <v>406</v>
      </c>
      <c r="Q5" s="415" t="s">
        <v>406</v>
      </c>
    </row>
    <row r="6" spans="2:17">
      <c r="B6" s="407" t="s">
        <v>385</v>
      </c>
      <c r="C6" s="396"/>
      <c r="D6" s="416">
        <v>0</v>
      </c>
      <c r="E6" s="422">
        <v>0</v>
      </c>
      <c r="F6" s="416">
        <v>372399</v>
      </c>
      <c r="G6" s="418">
        <v>396740</v>
      </c>
      <c r="H6" s="416">
        <v>3683007</v>
      </c>
      <c r="I6" s="418">
        <v>1958520</v>
      </c>
      <c r="J6" s="416">
        <v>395462</v>
      </c>
      <c r="K6" s="418">
        <v>402852</v>
      </c>
      <c r="L6" s="416">
        <v>97826</v>
      </c>
      <c r="M6" s="418">
        <v>169383</v>
      </c>
      <c r="N6" s="416">
        <v>0</v>
      </c>
      <c r="O6" s="418">
        <v>0</v>
      </c>
      <c r="P6" s="420">
        <v>4548694</v>
      </c>
      <c r="Q6" s="430">
        <v>2927495</v>
      </c>
    </row>
    <row r="7" spans="2:17">
      <c r="B7" s="406"/>
      <c r="C7" s="396" t="s">
        <v>320</v>
      </c>
      <c r="D7" s="416">
        <v>0</v>
      </c>
      <c r="E7" s="422">
        <v>0</v>
      </c>
      <c r="F7" s="416">
        <v>67449</v>
      </c>
      <c r="G7" s="418">
        <v>101615</v>
      </c>
      <c r="H7" s="416">
        <v>586129</v>
      </c>
      <c r="I7" s="418">
        <v>220764</v>
      </c>
      <c r="J7" s="416">
        <v>138042</v>
      </c>
      <c r="K7" s="418">
        <v>174282</v>
      </c>
      <c r="L7" s="416">
        <v>27337</v>
      </c>
      <c r="M7" s="418">
        <v>79953</v>
      </c>
      <c r="N7" s="416">
        <v>0</v>
      </c>
      <c r="O7" s="418">
        <v>0</v>
      </c>
      <c r="P7" s="420">
        <v>818957</v>
      </c>
      <c r="Q7" s="423">
        <v>576614</v>
      </c>
    </row>
    <row r="8" spans="2:17">
      <c r="B8" s="406"/>
      <c r="C8" s="396" t="s">
        <v>321</v>
      </c>
      <c r="D8" s="416">
        <v>0</v>
      </c>
      <c r="E8" s="422">
        <v>0</v>
      </c>
      <c r="F8" s="416">
        <v>0</v>
      </c>
      <c r="G8" s="418">
        <v>412</v>
      </c>
      <c r="H8" s="416">
        <v>65486</v>
      </c>
      <c r="I8" s="418">
        <v>9531</v>
      </c>
      <c r="J8" s="416">
        <v>24550</v>
      </c>
      <c r="K8" s="418">
        <v>16232</v>
      </c>
      <c r="L8" s="416">
        <v>0</v>
      </c>
      <c r="M8" s="418">
        <v>0</v>
      </c>
      <c r="N8" s="416">
        <v>0</v>
      </c>
      <c r="O8" s="418">
        <v>0</v>
      </c>
      <c r="P8" s="420">
        <v>90036</v>
      </c>
      <c r="Q8" s="423">
        <v>26175</v>
      </c>
    </row>
    <row r="9" spans="2:17">
      <c r="B9" s="406"/>
      <c r="C9" s="396" t="s">
        <v>322</v>
      </c>
      <c r="D9" s="416">
        <v>0</v>
      </c>
      <c r="E9" s="422">
        <v>0</v>
      </c>
      <c r="F9" s="416">
        <v>6085</v>
      </c>
      <c r="G9" s="418">
        <v>7365</v>
      </c>
      <c r="H9" s="416">
        <v>202278</v>
      </c>
      <c r="I9" s="418">
        <v>139197</v>
      </c>
      <c r="J9" s="416">
        <v>7108</v>
      </c>
      <c r="K9" s="418">
        <v>3488</v>
      </c>
      <c r="L9" s="416">
        <v>4122</v>
      </c>
      <c r="M9" s="418">
        <v>3882</v>
      </c>
      <c r="N9" s="416">
        <v>0</v>
      </c>
      <c r="O9" s="418">
        <v>0</v>
      </c>
      <c r="P9" s="420">
        <v>219593</v>
      </c>
      <c r="Q9" s="423">
        <v>153932</v>
      </c>
    </row>
    <row r="10" spans="2:17">
      <c r="B10" s="406"/>
      <c r="C10" s="396" t="s">
        <v>323</v>
      </c>
      <c r="D10" s="416">
        <v>0</v>
      </c>
      <c r="E10" s="422">
        <v>0</v>
      </c>
      <c r="F10" s="416">
        <v>281744</v>
      </c>
      <c r="G10" s="418">
        <v>268542</v>
      </c>
      <c r="H10" s="416">
        <v>2585762</v>
      </c>
      <c r="I10" s="418">
        <v>1443683</v>
      </c>
      <c r="J10" s="416">
        <v>178848</v>
      </c>
      <c r="K10" s="418">
        <v>171876</v>
      </c>
      <c r="L10" s="416">
        <v>48751</v>
      </c>
      <c r="M10" s="418">
        <v>73132</v>
      </c>
      <c r="N10" s="416">
        <v>0</v>
      </c>
      <c r="O10" s="418">
        <v>0</v>
      </c>
      <c r="P10" s="420">
        <v>3095105</v>
      </c>
      <c r="Q10" s="423">
        <v>1957233</v>
      </c>
    </row>
    <row r="11" spans="2:17">
      <c r="B11" s="406"/>
      <c r="C11" s="396" t="s">
        <v>324</v>
      </c>
      <c r="D11" s="416">
        <v>0</v>
      </c>
      <c r="E11" s="422">
        <v>0</v>
      </c>
      <c r="F11" s="416">
        <v>1249</v>
      </c>
      <c r="G11" s="418">
        <v>1324</v>
      </c>
      <c r="H11" s="416">
        <v>1534</v>
      </c>
      <c r="I11" s="418">
        <v>990</v>
      </c>
      <c r="J11" s="416">
        <v>8761</v>
      </c>
      <c r="K11" s="418">
        <v>5554</v>
      </c>
      <c r="L11" s="416">
        <v>3387</v>
      </c>
      <c r="M11" s="418">
        <v>1674</v>
      </c>
      <c r="N11" s="416">
        <v>0</v>
      </c>
      <c r="O11" s="418">
        <v>0</v>
      </c>
      <c r="P11" s="420">
        <v>14931</v>
      </c>
      <c r="Q11" s="423">
        <v>9542</v>
      </c>
    </row>
    <row r="12" spans="2:17">
      <c r="B12" s="406"/>
      <c r="C12" s="396" t="s">
        <v>325</v>
      </c>
      <c r="D12" s="416">
        <v>0</v>
      </c>
      <c r="E12" s="422">
        <v>0</v>
      </c>
      <c r="F12" s="416">
        <v>15872</v>
      </c>
      <c r="G12" s="418">
        <v>17482</v>
      </c>
      <c r="H12" s="416">
        <v>220609</v>
      </c>
      <c r="I12" s="418">
        <v>134064</v>
      </c>
      <c r="J12" s="416">
        <v>38153</v>
      </c>
      <c r="K12" s="418">
        <v>31420</v>
      </c>
      <c r="L12" s="416">
        <v>14229</v>
      </c>
      <c r="M12" s="418">
        <v>10742</v>
      </c>
      <c r="N12" s="416">
        <v>0</v>
      </c>
      <c r="O12" s="418">
        <v>0</v>
      </c>
      <c r="P12" s="420">
        <v>288863</v>
      </c>
      <c r="Q12" s="423">
        <v>193708</v>
      </c>
    </row>
    <row r="13" spans="2:17">
      <c r="B13" s="406"/>
      <c r="C13" s="396"/>
      <c r="D13" s="416"/>
      <c r="E13" s="422"/>
      <c r="F13" s="416">
        <v>0</v>
      </c>
      <c r="G13" s="418">
        <v>0</v>
      </c>
      <c r="H13" s="416">
        <v>0</v>
      </c>
      <c r="I13" s="418">
        <v>0</v>
      </c>
      <c r="J13" s="416">
        <v>0</v>
      </c>
      <c r="K13" s="418">
        <v>0</v>
      </c>
      <c r="L13" s="416">
        <v>0</v>
      </c>
      <c r="M13" s="418">
        <v>0</v>
      </c>
      <c r="N13" s="416">
        <v>0</v>
      </c>
      <c r="O13" s="418">
        <v>0</v>
      </c>
      <c r="P13" s="420"/>
      <c r="Q13" s="423">
        <v>0</v>
      </c>
    </row>
    <row r="14" spans="2:17">
      <c r="B14" s="406"/>
      <c r="C14" s="396" t="s">
        <v>326</v>
      </c>
      <c r="D14" s="416">
        <v>0</v>
      </c>
      <c r="E14" s="422">
        <v>0</v>
      </c>
      <c r="F14" s="416">
        <v>0</v>
      </c>
      <c r="G14" s="418">
        <v>0</v>
      </c>
      <c r="H14" s="416">
        <v>21209</v>
      </c>
      <c r="I14" s="418">
        <v>10291</v>
      </c>
      <c r="J14" s="416">
        <v>0</v>
      </c>
      <c r="K14" s="418">
        <v>0</v>
      </c>
      <c r="L14" s="416">
        <v>0</v>
      </c>
      <c r="M14" s="418">
        <v>0</v>
      </c>
      <c r="N14" s="416">
        <v>0</v>
      </c>
      <c r="O14" s="418">
        <v>0</v>
      </c>
      <c r="P14" s="420">
        <v>21209</v>
      </c>
      <c r="Q14" s="423">
        <v>10291</v>
      </c>
    </row>
    <row r="15" spans="2:17"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30"/>
    </row>
    <row r="16" spans="2:17">
      <c r="B16" s="406"/>
      <c r="C16" s="398" t="s">
        <v>327</v>
      </c>
      <c r="D16" s="416">
        <v>0</v>
      </c>
      <c r="E16" s="422">
        <v>0</v>
      </c>
      <c r="F16" s="416">
        <v>0</v>
      </c>
      <c r="G16" s="418">
        <v>0</v>
      </c>
      <c r="H16" s="416">
        <v>0</v>
      </c>
      <c r="I16" s="418">
        <v>0</v>
      </c>
      <c r="J16" s="416">
        <v>0</v>
      </c>
      <c r="K16" s="418">
        <v>0</v>
      </c>
      <c r="L16" s="416">
        <v>0</v>
      </c>
      <c r="M16" s="418">
        <v>0</v>
      </c>
      <c r="N16" s="416">
        <v>0</v>
      </c>
      <c r="O16" s="418">
        <v>0</v>
      </c>
      <c r="P16" s="420">
        <v>0</v>
      </c>
      <c r="Q16" s="423">
        <v>0</v>
      </c>
    </row>
    <row r="17" spans="2:17"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30"/>
    </row>
    <row r="18" spans="2:17">
      <c r="B18" s="405" t="s">
        <v>386</v>
      </c>
      <c r="C18" s="395"/>
      <c r="D18" s="416">
        <v>0</v>
      </c>
      <c r="E18" s="422">
        <v>0</v>
      </c>
      <c r="F18" s="416">
        <v>633084</v>
      </c>
      <c r="G18" s="418">
        <v>830423</v>
      </c>
      <c r="H18" s="416">
        <v>9871735</v>
      </c>
      <c r="I18" s="418">
        <v>5849860</v>
      </c>
      <c r="J18" s="416">
        <v>1749437</v>
      </c>
      <c r="K18" s="418">
        <v>1668748</v>
      </c>
      <c r="L18" s="416">
        <v>1172937</v>
      </c>
      <c r="M18" s="418">
        <v>1156085</v>
      </c>
      <c r="N18" s="416">
        <v>0</v>
      </c>
      <c r="O18" s="418">
        <v>0</v>
      </c>
      <c r="P18" s="420">
        <v>13427193</v>
      </c>
      <c r="Q18" s="431">
        <v>9505116</v>
      </c>
    </row>
    <row r="19" spans="2:17">
      <c r="B19" s="406"/>
      <c r="C19" s="396" t="s">
        <v>328</v>
      </c>
      <c r="D19" s="416">
        <v>0</v>
      </c>
      <c r="E19" s="422">
        <v>0</v>
      </c>
      <c r="F19" s="416">
        <v>19</v>
      </c>
      <c r="G19" s="418">
        <v>27</v>
      </c>
      <c r="H19" s="416">
        <v>2155862</v>
      </c>
      <c r="I19" s="418">
        <v>1325445</v>
      </c>
      <c r="J19" s="416">
        <v>7</v>
      </c>
      <c r="K19" s="418">
        <v>9</v>
      </c>
      <c r="L19" s="416">
        <v>0</v>
      </c>
      <c r="M19" s="418">
        <v>0</v>
      </c>
      <c r="N19" s="416">
        <v>0</v>
      </c>
      <c r="O19" s="418">
        <v>0</v>
      </c>
      <c r="P19" s="420">
        <v>2155888</v>
      </c>
      <c r="Q19" s="423">
        <v>1325481</v>
      </c>
    </row>
    <row r="20" spans="2:17">
      <c r="B20" s="406"/>
      <c r="C20" s="396" t="s">
        <v>329</v>
      </c>
      <c r="D20" s="416">
        <v>0</v>
      </c>
      <c r="E20" s="422">
        <v>0</v>
      </c>
      <c r="F20" s="416">
        <v>213</v>
      </c>
      <c r="G20" s="418">
        <v>312</v>
      </c>
      <c r="H20" s="416">
        <v>630343</v>
      </c>
      <c r="I20" s="418">
        <v>439271</v>
      </c>
      <c r="J20" s="416">
        <v>4871</v>
      </c>
      <c r="K20" s="418">
        <v>4675</v>
      </c>
      <c r="L20" s="416">
        <v>0</v>
      </c>
      <c r="M20" s="418">
        <v>0</v>
      </c>
      <c r="N20" s="416">
        <v>0</v>
      </c>
      <c r="O20" s="418">
        <v>0</v>
      </c>
      <c r="P20" s="420">
        <v>635427</v>
      </c>
      <c r="Q20" s="423">
        <v>444258</v>
      </c>
    </row>
    <row r="21" spans="2:17">
      <c r="B21" s="406"/>
      <c r="C21" s="396" t="s">
        <v>330</v>
      </c>
      <c r="D21" s="416">
        <v>0</v>
      </c>
      <c r="E21" s="422">
        <v>0</v>
      </c>
      <c r="F21" s="416">
        <v>7198</v>
      </c>
      <c r="G21" s="418">
        <v>9894</v>
      </c>
      <c r="H21" s="416">
        <v>437277</v>
      </c>
      <c r="I21" s="418">
        <v>260691</v>
      </c>
      <c r="J21" s="416">
        <v>36013</v>
      </c>
      <c r="K21" s="418">
        <v>31183</v>
      </c>
      <c r="L21" s="416">
        <v>0</v>
      </c>
      <c r="M21" s="418">
        <v>0</v>
      </c>
      <c r="N21" s="416">
        <v>0</v>
      </c>
      <c r="O21" s="418">
        <v>0</v>
      </c>
      <c r="P21" s="420">
        <v>480488</v>
      </c>
      <c r="Q21" s="423">
        <v>301768</v>
      </c>
    </row>
    <row r="22" spans="2:17">
      <c r="B22" s="406"/>
      <c r="C22" s="396" t="s">
        <v>331</v>
      </c>
      <c r="D22" s="416">
        <v>0</v>
      </c>
      <c r="E22" s="422">
        <v>0</v>
      </c>
      <c r="F22" s="416">
        <v>159</v>
      </c>
      <c r="G22" s="418">
        <v>255</v>
      </c>
      <c r="H22" s="416">
        <v>0</v>
      </c>
      <c r="I22" s="418">
        <v>0</v>
      </c>
      <c r="J22" s="416">
        <v>0</v>
      </c>
      <c r="K22" s="418">
        <v>0</v>
      </c>
      <c r="L22" s="416">
        <v>0</v>
      </c>
      <c r="M22" s="418">
        <v>0</v>
      </c>
      <c r="N22" s="416">
        <v>0</v>
      </c>
      <c r="O22" s="418">
        <v>0</v>
      </c>
      <c r="P22" s="420">
        <v>159</v>
      </c>
      <c r="Q22" s="423">
        <v>255</v>
      </c>
    </row>
    <row r="23" spans="2:17">
      <c r="B23" s="406"/>
      <c r="C23" s="396" t="s">
        <v>332</v>
      </c>
      <c r="D23" s="416">
        <v>0</v>
      </c>
      <c r="E23" s="422">
        <v>0</v>
      </c>
      <c r="F23" s="416">
        <v>10</v>
      </c>
      <c r="G23" s="418">
        <v>14</v>
      </c>
      <c r="H23" s="416">
        <v>0</v>
      </c>
      <c r="I23" s="418">
        <v>0</v>
      </c>
      <c r="J23" s="416">
        <v>11</v>
      </c>
      <c r="K23" s="418">
        <v>10</v>
      </c>
      <c r="L23" s="416">
        <v>0</v>
      </c>
      <c r="M23" s="418">
        <v>0</v>
      </c>
      <c r="N23" s="416">
        <v>0</v>
      </c>
      <c r="O23" s="418">
        <v>0</v>
      </c>
      <c r="P23" s="420">
        <v>21</v>
      </c>
      <c r="Q23" s="423">
        <v>24</v>
      </c>
    </row>
    <row r="24" spans="2:17">
      <c r="B24" s="406"/>
      <c r="C24" s="396" t="s">
        <v>333</v>
      </c>
      <c r="D24" s="416">
        <v>0</v>
      </c>
      <c r="E24" s="422">
        <v>0</v>
      </c>
      <c r="F24" s="416">
        <v>13152</v>
      </c>
      <c r="G24" s="418">
        <v>17602</v>
      </c>
      <c r="H24" s="416">
        <v>4329562</v>
      </c>
      <c r="I24" s="418">
        <v>3533935</v>
      </c>
      <c r="J24" s="416">
        <v>63831</v>
      </c>
      <c r="K24" s="418">
        <v>52986</v>
      </c>
      <c r="L24" s="416">
        <v>21678</v>
      </c>
      <c r="M24" s="418">
        <v>20270</v>
      </c>
      <c r="N24" s="416">
        <v>0</v>
      </c>
      <c r="O24" s="418">
        <v>0</v>
      </c>
      <c r="P24" s="420">
        <v>4428223</v>
      </c>
      <c r="Q24" s="423">
        <v>3624793</v>
      </c>
    </row>
    <row r="25" spans="2:17">
      <c r="B25" s="406"/>
      <c r="C25" s="396" t="s">
        <v>334</v>
      </c>
      <c r="D25" s="416">
        <v>0</v>
      </c>
      <c r="E25" s="422">
        <v>0</v>
      </c>
      <c r="F25" s="416">
        <v>0</v>
      </c>
      <c r="G25" s="418">
        <v>0</v>
      </c>
      <c r="H25" s="416">
        <v>1624149</v>
      </c>
      <c r="I25" s="418">
        <v>129200</v>
      </c>
      <c r="J25" s="416">
        <v>0</v>
      </c>
      <c r="K25" s="418">
        <v>0</v>
      </c>
      <c r="L25" s="416">
        <v>0</v>
      </c>
      <c r="M25" s="418">
        <v>0</v>
      </c>
      <c r="N25" s="416">
        <v>0</v>
      </c>
      <c r="O25" s="418">
        <v>0</v>
      </c>
      <c r="P25" s="420">
        <v>1624149</v>
      </c>
      <c r="Q25" s="423">
        <v>129200</v>
      </c>
    </row>
    <row r="26" spans="2:17">
      <c r="B26" s="406"/>
      <c r="C26" s="396" t="s">
        <v>335</v>
      </c>
      <c r="D26" s="416">
        <v>0</v>
      </c>
      <c r="E26" s="422">
        <v>0</v>
      </c>
      <c r="F26" s="416">
        <v>563709</v>
      </c>
      <c r="G26" s="418">
        <v>751700</v>
      </c>
      <c r="H26" s="416">
        <v>53506</v>
      </c>
      <c r="I26" s="418">
        <v>44132</v>
      </c>
      <c r="J26" s="416">
        <v>1644704</v>
      </c>
      <c r="K26" s="418">
        <v>1579885</v>
      </c>
      <c r="L26" s="416">
        <v>1150697</v>
      </c>
      <c r="M26" s="418">
        <v>1135815</v>
      </c>
      <c r="N26" s="416">
        <v>0</v>
      </c>
      <c r="O26" s="418">
        <v>0</v>
      </c>
      <c r="P26" s="420">
        <v>3412616</v>
      </c>
      <c r="Q26" s="423">
        <v>3511532</v>
      </c>
    </row>
    <row r="27" spans="2:17">
      <c r="B27" s="406"/>
      <c r="C27" s="396"/>
      <c r="D27" s="416"/>
      <c r="E27" s="422"/>
      <c r="F27" s="416">
        <v>0</v>
      </c>
      <c r="G27" s="418">
        <v>0</v>
      </c>
      <c r="H27" s="416">
        <v>0</v>
      </c>
      <c r="I27" s="418">
        <v>0</v>
      </c>
      <c r="J27" s="416">
        <v>0</v>
      </c>
      <c r="K27" s="418">
        <v>0</v>
      </c>
      <c r="L27" s="416">
        <v>0</v>
      </c>
      <c r="M27" s="418">
        <v>0</v>
      </c>
      <c r="N27" s="416">
        <v>0</v>
      </c>
      <c r="O27" s="418">
        <v>0</v>
      </c>
      <c r="P27" s="420"/>
      <c r="Q27" s="423">
        <v>0</v>
      </c>
    </row>
    <row r="28" spans="2:17">
      <c r="B28" s="406"/>
      <c r="C28" s="396" t="s">
        <v>336</v>
      </c>
      <c r="D28" s="416">
        <v>0</v>
      </c>
      <c r="E28" s="422">
        <v>0</v>
      </c>
      <c r="F28" s="416">
        <v>0</v>
      </c>
      <c r="G28" s="418">
        <v>0</v>
      </c>
      <c r="H28" s="416">
        <v>11443</v>
      </c>
      <c r="I28" s="418">
        <v>0</v>
      </c>
      <c r="J28" s="416">
        <v>0</v>
      </c>
      <c r="K28" s="418">
        <v>0</v>
      </c>
      <c r="L28" s="416">
        <v>0</v>
      </c>
      <c r="M28" s="418">
        <v>0</v>
      </c>
      <c r="N28" s="416">
        <v>0</v>
      </c>
      <c r="O28" s="418">
        <v>0</v>
      </c>
      <c r="P28" s="420">
        <v>11443</v>
      </c>
      <c r="Q28" s="423">
        <v>0</v>
      </c>
    </row>
    <row r="29" spans="2:17">
      <c r="B29" s="406"/>
      <c r="C29" s="396" t="s">
        <v>337</v>
      </c>
      <c r="D29" s="416">
        <v>0</v>
      </c>
      <c r="E29" s="422">
        <v>0</v>
      </c>
      <c r="F29" s="416">
        <v>48624</v>
      </c>
      <c r="G29" s="418">
        <v>50619</v>
      </c>
      <c r="H29" s="416">
        <v>629593</v>
      </c>
      <c r="I29" s="418">
        <v>117186</v>
      </c>
      <c r="J29" s="416">
        <v>0</v>
      </c>
      <c r="K29" s="418">
        <v>0</v>
      </c>
      <c r="L29" s="416">
        <v>562</v>
      </c>
      <c r="M29" s="418">
        <v>0</v>
      </c>
      <c r="N29" s="416">
        <v>0</v>
      </c>
      <c r="O29" s="418">
        <v>0</v>
      </c>
      <c r="P29" s="420">
        <v>678779</v>
      </c>
      <c r="Q29" s="423">
        <v>167805</v>
      </c>
    </row>
    <row r="30" spans="2:17"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1"/>
      <c r="Q30" s="430"/>
    </row>
    <row r="31" spans="2:17">
      <c r="B31" s="405" t="s">
        <v>387</v>
      </c>
      <c r="C31" s="395"/>
      <c r="D31" s="420">
        <v>0</v>
      </c>
      <c r="E31" s="441">
        <v>0</v>
      </c>
      <c r="F31" s="420">
        <v>1005483</v>
      </c>
      <c r="G31" s="431">
        <v>1227163</v>
      </c>
      <c r="H31" s="420">
        <v>13554742</v>
      </c>
      <c r="I31" s="431">
        <v>7808380</v>
      </c>
      <c r="J31" s="420">
        <v>2144899</v>
      </c>
      <c r="K31" s="431">
        <v>2071600</v>
      </c>
      <c r="L31" s="420">
        <v>1270763</v>
      </c>
      <c r="M31" s="431">
        <v>1325468</v>
      </c>
      <c r="N31" s="420">
        <v>0</v>
      </c>
      <c r="O31" s="431">
        <v>0</v>
      </c>
      <c r="P31" s="420">
        <v>17975887</v>
      </c>
      <c r="Q31" s="431">
        <v>12432611</v>
      </c>
    </row>
    <row r="35" spans="2:17" ht="18">
      <c r="B35" s="536" t="s">
        <v>194</v>
      </c>
      <c r="C35" s="537"/>
      <c r="D35" s="538" t="s">
        <v>55</v>
      </c>
      <c r="E35" s="539"/>
      <c r="F35" s="539"/>
      <c r="G35" s="539"/>
      <c r="H35" s="539"/>
      <c r="I35" s="539"/>
      <c r="J35" s="539"/>
      <c r="K35" s="539"/>
      <c r="L35" s="539"/>
      <c r="M35" s="539"/>
      <c r="N35" s="539"/>
      <c r="O35" s="539"/>
      <c r="P35" s="539"/>
      <c r="Q35" s="540"/>
    </row>
    <row r="36" spans="2:17">
      <c r="B36" s="513" t="s">
        <v>105</v>
      </c>
      <c r="C36" s="514"/>
      <c r="D36" s="515" t="s">
        <v>23</v>
      </c>
      <c r="E36" s="516"/>
      <c r="F36" s="515" t="s">
        <v>10</v>
      </c>
      <c r="G36" s="516"/>
      <c r="H36" s="515" t="s">
        <v>36</v>
      </c>
      <c r="I36" s="516"/>
      <c r="J36" s="515" t="s">
        <v>14</v>
      </c>
      <c r="K36" s="516"/>
      <c r="L36" s="515" t="s">
        <v>12</v>
      </c>
      <c r="M36" s="516"/>
      <c r="N36" s="515" t="s">
        <v>407</v>
      </c>
      <c r="O36" s="516"/>
      <c r="P36" s="515" t="s">
        <v>20</v>
      </c>
      <c r="Q36" s="516"/>
    </row>
    <row r="37" spans="2:17">
      <c r="B37" s="542" t="s">
        <v>388</v>
      </c>
      <c r="C37" s="543"/>
      <c r="D37" s="412">
        <v>43281</v>
      </c>
      <c r="E37" s="413">
        <v>43100</v>
      </c>
      <c r="F37" s="412">
        <v>43281</v>
      </c>
      <c r="G37" s="413">
        <v>43100</v>
      </c>
      <c r="H37" s="412">
        <v>43281</v>
      </c>
      <c r="I37" s="413">
        <v>43100</v>
      </c>
      <c r="J37" s="412">
        <v>43281</v>
      </c>
      <c r="K37" s="413">
        <v>43100</v>
      </c>
      <c r="L37" s="412">
        <v>43281</v>
      </c>
      <c r="M37" s="413">
        <v>43100</v>
      </c>
      <c r="N37" s="412">
        <v>43281</v>
      </c>
      <c r="O37" s="413">
        <v>43100</v>
      </c>
      <c r="P37" s="412">
        <v>43281</v>
      </c>
      <c r="Q37" s="413">
        <v>43100</v>
      </c>
    </row>
    <row r="38" spans="2:17">
      <c r="B38" s="544"/>
      <c r="C38" s="545"/>
      <c r="D38" s="414" t="s">
        <v>406</v>
      </c>
      <c r="E38" s="415" t="s">
        <v>406</v>
      </c>
      <c r="F38" s="414" t="s">
        <v>406</v>
      </c>
      <c r="G38" s="415" t="s">
        <v>406</v>
      </c>
      <c r="H38" s="414" t="s">
        <v>406</v>
      </c>
      <c r="I38" s="415" t="s">
        <v>406</v>
      </c>
      <c r="J38" s="414" t="s">
        <v>406</v>
      </c>
      <c r="K38" s="415" t="s">
        <v>406</v>
      </c>
      <c r="L38" s="414" t="s">
        <v>406</v>
      </c>
      <c r="M38" s="415" t="s">
        <v>406</v>
      </c>
      <c r="N38" s="414" t="s">
        <v>406</v>
      </c>
      <c r="O38" s="415" t="s">
        <v>406</v>
      </c>
      <c r="P38" s="414" t="s">
        <v>406</v>
      </c>
      <c r="Q38" s="415" t="s">
        <v>406</v>
      </c>
    </row>
    <row r="39" spans="2:17">
      <c r="B39" s="405" t="s">
        <v>389</v>
      </c>
      <c r="C39" s="395"/>
      <c r="D39" s="442">
        <v>0</v>
      </c>
      <c r="E39" s="422">
        <v>0</v>
      </c>
      <c r="F39" s="416">
        <v>756435</v>
      </c>
      <c r="G39" s="418">
        <v>919538</v>
      </c>
      <c r="H39" s="416">
        <v>3691141</v>
      </c>
      <c r="I39" s="418">
        <v>2042695</v>
      </c>
      <c r="J39" s="416">
        <v>694718</v>
      </c>
      <c r="K39" s="418">
        <v>547781</v>
      </c>
      <c r="L39" s="416">
        <v>217313</v>
      </c>
      <c r="M39" s="418">
        <v>299001</v>
      </c>
      <c r="N39" s="416">
        <v>0</v>
      </c>
      <c r="O39" s="418">
        <v>0</v>
      </c>
      <c r="P39" s="416">
        <v>5359607</v>
      </c>
      <c r="Q39" s="430">
        <v>3809015</v>
      </c>
    </row>
    <row r="40" spans="2:17">
      <c r="B40" s="443"/>
      <c r="C40" s="444" t="s">
        <v>338</v>
      </c>
      <c r="D40" s="416">
        <v>0</v>
      </c>
      <c r="E40" s="422">
        <v>0</v>
      </c>
      <c r="F40" s="416">
        <v>0</v>
      </c>
      <c r="G40" s="418">
        <v>0</v>
      </c>
      <c r="H40" s="416">
        <v>963961</v>
      </c>
      <c r="I40" s="418">
        <v>299790</v>
      </c>
      <c r="J40" s="416">
        <v>259946</v>
      </c>
      <c r="K40" s="418">
        <v>112159</v>
      </c>
      <c r="L40" s="416">
        <v>45613</v>
      </c>
      <c r="M40" s="418">
        <v>57279</v>
      </c>
      <c r="N40" s="416">
        <v>0</v>
      </c>
      <c r="O40" s="418">
        <v>0</v>
      </c>
      <c r="P40" s="420">
        <v>1269520</v>
      </c>
      <c r="Q40" s="423">
        <v>469228</v>
      </c>
    </row>
    <row r="41" spans="2:17">
      <c r="B41" s="406"/>
      <c r="C41" s="396" t="s">
        <v>339</v>
      </c>
      <c r="D41" s="416">
        <v>0</v>
      </c>
      <c r="E41" s="422">
        <v>0</v>
      </c>
      <c r="F41" s="416">
        <v>601650</v>
      </c>
      <c r="G41" s="418">
        <v>754987</v>
      </c>
      <c r="H41" s="416">
        <v>2464955</v>
      </c>
      <c r="I41" s="418">
        <v>1446134</v>
      </c>
      <c r="J41" s="416">
        <v>369595</v>
      </c>
      <c r="K41" s="418">
        <v>376721</v>
      </c>
      <c r="L41" s="416">
        <v>112173</v>
      </c>
      <c r="M41" s="418">
        <v>140045</v>
      </c>
      <c r="N41" s="416">
        <v>0</v>
      </c>
      <c r="O41" s="418">
        <v>0</v>
      </c>
      <c r="P41" s="420">
        <v>3548373</v>
      </c>
      <c r="Q41" s="423">
        <v>2717887</v>
      </c>
    </row>
    <row r="42" spans="2:17">
      <c r="B42" s="406"/>
      <c r="C42" s="396" t="s">
        <v>340</v>
      </c>
      <c r="D42" s="416">
        <v>0</v>
      </c>
      <c r="E42" s="422">
        <v>0</v>
      </c>
      <c r="F42" s="416">
        <v>2193</v>
      </c>
      <c r="G42" s="418">
        <v>3755</v>
      </c>
      <c r="H42" s="416">
        <v>131938</v>
      </c>
      <c r="I42" s="418">
        <v>286177</v>
      </c>
      <c r="J42" s="416">
        <v>53448</v>
      </c>
      <c r="K42" s="418">
        <v>25303</v>
      </c>
      <c r="L42" s="416">
        <v>30060</v>
      </c>
      <c r="M42" s="418">
        <v>65585</v>
      </c>
      <c r="N42" s="416">
        <v>0</v>
      </c>
      <c r="O42" s="418">
        <v>0</v>
      </c>
      <c r="P42" s="420">
        <v>217639</v>
      </c>
      <c r="Q42" s="423">
        <v>380820</v>
      </c>
    </row>
    <row r="43" spans="2:17">
      <c r="B43" s="406"/>
      <c r="C43" s="396" t="s">
        <v>341</v>
      </c>
      <c r="D43" s="416"/>
      <c r="E43" s="422"/>
      <c r="F43" s="416">
        <v>130611</v>
      </c>
      <c r="G43" s="418">
        <v>150498</v>
      </c>
      <c r="H43" s="416">
        <v>129955</v>
      </c>
      <c r="I43" s="418">
        <v>10594</v>
      </c>
      <c r="J43" s="416">
        <v>11564</v>
      </c>
      <c r="K43" s="418">
        <v>2839</v>
      </c>
      <c r="L43" s="416">
        <v>11324</v>
      </c>
      <c r="M43" s="418">
        <v>14854</v>
      </c>
      <c r="N43" s="416">
        <v>0</v>
      </c>
      <c r="O43" s="418">
        <v>0</v>
      </c>
      <c r="P43" s="420">
        <v>283454</v>
      </c>
      <c r="Q43" s="423">
        <v>178785</v>
      </c>
    </row>
    <row r="44" spans="2:17">
      <c r="B44" s="406"/>
      <c r="C44" s="396" t="s">
        <v>342</v>
      </c>
      <c r="D44" s="416"/>
      <c r="E44" s="422"/>
      <c r="F44" s="416">
        <v>21981</v>
      </c>
      <c r="G44" s="418">
        <v>10298</v>
      </c>
      <c r="H44" s="416">
        <v>297</v>
      </c>
      <c r="I44" s="418">
        <v>0</v>
      </c>
      <c r="J44" s="416">
        <v>144</v>
      </c>
      <c r="K44" s="418">
        <v>30612</v>
      </c>
      <c r="L44" s="416">
        <v>1473</v>
      </c>
      <c r="M44" s="418">
        <v>2402</v>
      </c>
      <c r="N44" s="416">
        <v>0</v>
      </c>
      <c r="O44" s="418">
        <v>0</v>
      </c>
      <c r="P44" s="420">
        <v>23895</v>
      </c>
      <c r="Q44" s="423">
        <v>43312</v>
      </c>
    </row>
    <row r="45" spans="2:17">
      <c r="B45" s="406"/>
      <c r="C45" s="396" t="s">
        <v>343</v>
      </c>
      <c r="D45" s="416"/>
      <c r="E45" s="422"/>
      <c r="F45" s="416">
        <v>0</v>
      </c>
      <c r="G45" s="418">
        <v>0</v>
      </c>
      <c r="H45" s="416">
        <v>0</v>
      </c>
      <c r="I45" s="418">
        <v>0</v>
      </c>
      <c r="J45" s="416">
        <v>0</v>
      </c>
      <c r="K45" s="418">
        <v>0</v>
      </c>
      <c r="L45" s="416">
        <v>0</v>
      </c>
      <c r="M45" s="418">
        <v>0</v>
      </c>
      <c r="N45" s="416">
        <v>0</v>
      </c>
      <c r="O45" s="418">
        <v>0</v>
      </c>
      <c r="P45" s="420">
        <v>0</v>
      </c>
      <c r="Q45" s="423">
        <v>0</v>
      </c>
    </row>
    <row r="46" spans="2:17">
      <c r="B46" s="406"/>
      <c r="C46" s="396" t="s">
        <v>344</v>
      </c>
      <c r="D46" s="416"/>
      <c r="E46" s="422"/>
      <c r="F46" s="416">
        <v>0</v>
      </c>
      <c r="G46" s="418">
        <v>0</v>
      </c>
      <c r="H46" s="416">
        <v>35</v>
      </c>
      <c r="I46" s="418">
        <v>0</v>
      </c>
      <c r="J46" s="416">
        <v>21</v>
      </c>
      <c r="K46" s="418">
        <v>147</v>
      </c>
      <c r="L46" s="416">
        <v>16670</v>
      </c>
      <c r="M46" s="418">
        <v>18836</v>
      </c>
      <c r="N46" s="416">
        <v>0</v>
      </c>
      <c r="O46" s="418">
        <v>0</v>
      </c>
      <c r="P46" s="420">
        <v>16726</v>
      </c>
      <c r="Q46" s="423">
        <v>18983</v>
      </c>
    </row>
    <row r="47" spans="2:17">
      <c r="G47" s="401"/>
      <c r="H47" s="401"/>
      <c r="I47" s="401"/>
      <c r="J47" s="401"/>
      <c r="K47" s="401"/>
      <c r="L47" s="401"/>
      <c r="M47" s="401"/>
      <c r="N47" s="401"/>
      <c r="O47" s="401"/>
      <c r="P47" s="430"/>
      <c r="Q47" s="423"/>
    </row>
    <row r="48" spans="2:17" ht="24">
      <c r="B48" s="406"/>
      <c r="C48" s="398" t="s">
        <v>345</v>
      </c>
      <c r="D48" s="416">
        <v>0</v>
      </c>
      <c r="E48" s="422">
        <v>0</v>
      </c>
      <c r="F48" s="416">
        <v>0</v>
      </c>
      <c r="G48" s="418">
        <v>0</v>
      </c>
      <c r="H48" s="416">
        <v>0</v>
      </c>
      <c r="I48" s="418">
        <v>0</v>
      </c>
      <c r="J48" s="416">
        <v>0</v>
      </c>
      <c r="K48" s="418">
        <v>0</v>
      </c>
      <c r="L48" s="416">
        <v>0</v>
      </c>
      <c r="M48" s="418">
        <v>0</v>
      </c>
      <c r="N48" s="416">
        <v>0</v>
      </c>
      <c r="O48" s="418">
        <v>0</v>
      </c>
      <c r="P48" s="420">
        <v>0</v>
      </c>
      <c r="Q48" s="423">
        <v>0</v>
      </c>
    </row>
    <row r="49" spans="2:17">
      <c r="G49" s="401"/>
      <c r="H49" s="401"/>
      <c r="I49" s="401"/>
      <c r="J49" s="401"/>
      <c r="K49" s="401"/>
      <c r="L49" s="401"/>
      <c r="M49" s="401"/>
      <c r="N49" s="401"/>
      <c r="O49" s="401"/>
    </row>
    <row r="50" spans="2:17">
      <c r="B50" s="405" t="s">
        <v>390</v>
      </c>
      <c r="C50" s="395"/>
      <c r="D50" s="416">
        <v>0</v>
      </c>
      <c r="E50" s="422">
        <v>0</v>
      </c>
      <c r="F50" s="416">
        <v>221369</v>
      </c>
      <c r="G50" s="418">
        <v>298112</v>
      </c>
      <c r="H50" s="416">
        <v>4933048</v>
      </c>
      <c r="I50" s="418">
        <v>2699977</v>
      </c>
      <c r="J50" s="416">
        <v>604260</v>
      </c>
      <c r="K50" s="418">
        <v>636504</v>
      </c>
      <c r="L50" s="416">
        <v>458038</v>
      </c>
      <c r="M50" s="418">
        <v>440183</v>
      </c>
      <c r="N50" s="416">
        <v>0</v>
      </c>
      <c r="O50" s="418">
        <v>0</v>
      </c>
      <c r="P50" s="420">
        <v>6216715</v>
      </c>
      <c r="Q50" s="423">
        <v>4074776</v>
      </c>
    </row>
    <row r="51" spans="2:17">
      <c r="B51" s="406"/>
      <c r="C51" s="396" t="s">
        <v>338</v>
      </c>
      <c r="D51" s="416">
        <v>0</v>
      </c>
      <c r="E51" s="422">
        <v>0</v>
      </c>
      <c r="F51" s="416">
        <v>0</v>
      </c>
      <c r="G51" s="418">
        <v>0</v>
      </c>
      <c r="H51" s="416">
        <v>1803814</v>
      </c>
      <c r="I51" s="418">
        <v>1109949</v>
      </c>
      <c r="J51" s="416">
        <v>478625</v>
      </c>
      <c r="K51" s="418">
        <v>503229</v>
      </c>
      <c r="L51" s="416">
        <v>401635</v>
      </c>
      <c r="M51" s="418">
        <v>382166</v>
      </c>
      <c r="N51" s="416">
        <v>0</v>
      </c>
      <c r="O51" s="418">
        <v>0</v>
      </c>
      <c r="P51" s="420">
        <v>2684074</v>
      </c>
      <c r="Q51" s="423">
        <v>1995344</v>
      </c>
    </row>
    <row r="52" spans="2:17">
      <c r="B52" s="406"/>
      <c r="C52" s="396" t="s">
        <v>339</v>
      </c>
      <c r="D52" s="416">
        <v>0</v>
      </c>
      <c r="E52" s="422">
        <v>0</v>
      </c>
      <c r="F52" s="416">
        <v>184519</v>
      </c>
      <c r="G52" s="418">
        <v>253113</v>
      </c>
      <c r="H52" s="416">
        <v>697574</v>
      </c>
      <c r="I52" s="418">
        <v>629388</v>
      </c>
      <c r="J52" s="416">
        <v>0</v>
      </c>
      <c r="K52" s="418">
        <v>0</v>
      </c>
      <c r="L52" s="416">
        <v>11</v>
      </c>
      <c r="M52" s="418">
        <v>294</v>
      </c>
      <c r="N52" s="416">
        <v>0</v>
      </c>
      <c r="O52" s="418">
        <v>0</v>
      </c>
      <c r="P52" s="420">
        <v>882104</v>
      </c>
      <c r="Q52" s="423">
        <v>882795</v>
      </c>
    </row>
    <row r="53" spans="2:17">
      <c r="B53" s="406"/>
      <c r="C53" s="396" t="s">
        <v>346</v>
      </c>
      <c r="D53" s="416">
        <v>0</v>
      </c>
      <c r="E53" s="422">
        <v>0</v>
      </c>
      <c r="F53" s="416">
        <v>0</v>
      </c>
      <c r="G53" s="418">
        <v>0</v>
      </c>
      <c r="H53" s="416">
        <v>193710</v>
      </c>
      <c r="I53" s="418">
        <v>54016</v>
      </c>
      <c r="J53" s="416">
        <v>0</v>
      </c>
      <c r="K53" s="418">
        <v>0</v>
      </c>
      <c r="L53" s="416">
        <v>0</v>
      </c>
      <c r="M53" s="418">
        <v>0</v>
      </c>
      <c r="N53" s="416">
        <v>0</v>
      </c>
      <c r="O53" s="418">
        <v>0</v>
      </c>
      <c r="P53" s="420">
        <v>193710</v>
      </c>
      <c r="Q53" s="423">
        <v>54016</v>
      </c>
    </row>
    <row r="54" spans="2:17">
      <c r="B54" s="406"/>
      <c r="C54" s="396" t="s">
        <v>347</v>
      </c>
      <c r="D54" s="416">
        <v>0</v>
      </c>
      <c r="E54" s="422">
        <v>0</v>
      </c>
      <c r="F54" s="416">
        <v>20125</v>
      </c>
      <c r="G54" s="418">
        <v>21826</v>
      </c>
      <c r="H54" s="416">
        <v>994980</v>
      </c>
      <c r="I54" s="418">
        <v>558465</v>
      </c>
      <c r="J54" s="416">
        <v>11654</v>
      </c>
      <c r="K54" s="418">
        <v>16768</v>
      </c>
      <c r="L54" s="416">
        <v>490</v>
      </c>
      <c r="M54" s="418">
        <v>489</v>
      </c>
      <c r="N54" s="416">
        <v>0</v>
      </c>
      <c r="O54" s="418">
        <v>0</v>
      </c>
      <c r="P54" s="420">
        <v>1027249</v>
      </c>
      <c r="Q54" s="423">
        <v>597548</v>
      </c>
    </row>
    <row r="55" spans="2:17">
      <c r="B55" s="406"/>
      <c r="C55" s="396" t="s">
        <v>348</v>
      </c>
      <c r="D55" s="416">
        <v>0</v>
      </c>
      <c r="E55" s="422">
        <v>0</v>
      </c>
      <c r="F55" s="416">
        <v>0</v>
      </c>
      <c r="G55" s="418">
        <v>0</v>
      </c>
      <c r="H55" s="416">
        <v>102805</v>
      </c>
      <c r="I55" s="418">
        <v>121112</v>
      </c>
      <c r="J55" s="416">
        <v>4969</v>
      </c>
      <c r="K55" s="418">
        <v>6582</v>
      </c>
      <c r="L55" s="416">
        <v>50981</v>
      </c>
      <c r="M55" s="418">
        <v>52263</v>
      </c>
      <c r="N55" s="416">
        <v>0</v>
      </c>
      <c r="O55" s="418">
        <v>0</v>
      </c>
      <c r="P55" s="420">
        <v>158755</v>
      </c>
      <c r="Q55" s="423">
        <v>179957</v>
      </c>
    </row>
    <row r="56" spans="2:17">
      <c r="B56" s="406"/>
      <c r="C56" s="396" t="s">
        <v>349</v>
      </c>
      <c r="D56" s="416">
        <v>0</v>
      </c>
      <c r="E56" s="422">
        <v>0</v>
      </c>
      <c r="F56" s="416">
        <v>15115</v>
      </c>
      <c r="G56" s="418">
        <v>20776</v>
      </c>
      <c r="H56" s="416">
        <v>1140165</v>
      </c>
      <c r="I56" s="418">
        <v>227047</v>
      </c>
      <c r="J56" s="416">
        <v>98444</v>
      </c>
      <c r="K56" s="418">
        <v>98843</v>
      </c>
      <c r="L56" s="416">
        <v>2976</v>
      </c>
      <c r="M56" s="418">
        <v>3005</v>
      </c>
      <c r="N56" s="416">
        <v>0</v>
      </c>
      <c r="O56" s="418">
        <v>0</v>
      </c>
      <c r="P56" s="420">
        <v>1256700</v>
      </c>
      <c r="Q56" s="423">
        <v>349671</v>
      </c>
    </row>
    <row r="57" spans="2:17">
      <c r="B57" s="406"/>
      <c r="C57" s="396" t="s">
        <v>350</v>
      </c>
      <c r="D57" s="416">
        <v>0</v>
      </c>
      <c r="E57" s="422">
        <v>0</v>
      </c>
      <c r="F57" s="416">
        <v>1610</v>
      </c>
      <c r="G57" s="418">
        <v>2397</v>
      </c>
      <c r="H57" s="416">
        <v>0</v>
      </c>
      <c r="I57" s="418">
        <v>0</v>
      </c>
      <c r="J57" s="416">
        <v>10568</v>
      </c>
      <c r="K57" s="418">
        <v>11082</v>
      </c>
      <c r="L57" s="416">
        <v>1945</v>
      </c>
      <c r="M57" s="418">
        <v>1966</v>
      </c>
      <c r="N57" s="416">
        <v>0</v>
      </c>
      <c r="O57" s="418">
        <v>0</v>
      </c>
      <c r="P57" s="420">
        <v>14123</v>
      </c>
      <c r="Q57" s="423">
        <v>15445</v>
      </c>
    </row>
    <row r="58" spans="2:17">
      <c r="G58" s="401"/>
      <c r="H58" s="401"/>
      <c r="I58" s="401"/>
      <c r="J58" s="401"/>
      <c r="K58" s="401"/>
      <c r="L58" s="401"/>
      <c r="M58" s="401"/>
      <c r="N58" s="401"/>
      <c r="O58" s="401"/>
      <c r="P58" s="430"/>
      <c r="Q58" s="430"/>
    </row>
    <row r="59" spans="2:17">
      <c r="B59" s="405" t="s">
        <v>391</v>
      </c>
      <c r="C59" s="395"/>
      <c r="D59" s="416">
        <v>0</v>
      </c>
      <c r="E59" s="445">
        <v>0</v>
      </c>
      <c r="F59" s="416">
        <v>27679</v>
      </c>
      <c r="G59" s="417">
        <v>9513</v>
      </c>
      <c r="H59" s="416">
        <v>4930553</v>
      </c>
      <c r="I59" s="417">
        <v>3065708</v>
      </c>
      <c r="J59" s="416">
        <v>845921</v>
      </c>
      <c r="K59" s="417">
        <v>887315</v>
      </c>
      <c r="L59" s="416">
        <v>595412</v>
      </c>
      <c r="M59" s="417">
        <v>586284</v>
      </c>
      <c r="N59" s="416">
        <v>0</v>
      </c>
      <c r="O59" s="417">
        <v>0</v>
      </c>
      <c r="P59" s="420">
        <v>6399565</v>
      </c>
      <c r="Q59" s="423">
        <v>4548820</v>
      </c>
    </row>
    <row r="60" spans="2:17">
      <c r="B60" s="406" t="s">
        <v>392</v>
      </c>
      <c r="C60" s="396"/>
      <c r="D60" s="416">
        <v>0</v>
      </c>
      <c r="E60" s="445">
        <v>0</v>
      </c>
      <c r="F60" s="416">
        <v>27679</v>
      </c>
      <c r="G60" s="417">
        <v>9513</v>
      </c>
      <c r="H60" s="416">
        <v>4930553</v>
      </c>
      <c r="I60" s="417">
        <v>3065708</v>
      </c>
      <c r="J60" s="416">
        <v>845921</v>
      </c>
      <c r="K60" s="417">
        <v>887315</v>
      </c>
      <c r="L60" s="416">
        <v>595412</v>
      </c>
      <c r="M60" s="417">
        <v>586284</v>
      </c>
      <c r="N60" s="416">
        <v>0</v>
      </c>
      <c r="O60" s="417">
        <v>0</v>
      </c>
      <c r="P60" s="416">
        <v>6399565</v>
      </c>
      <c r="Q60" s="423">
        <v>4548820</v>
      </c>
    </row>
    <row r="61" spans="2:17">
      <c r="B61" s="406"/>
      <c r="C61" s="396" t="s">
        <v>351</v>
      </c>
      <c r="D61" s="416">
        <v>0</v>
      </c>
      <c r="E61" s="422">
        <v>0</v>
      </c>
      <c r="F61" s="416">
        <v>30605</v>
      </c>
      <c r="G61" s="418">
        <v>44904</v>
      </c>
      <c r="H61" s="416">
        <v>2467529</v>
      </c>
      <c r="I61" s="418">
        <v>2346393</v>
      </c>
      <c r="J61" s="416">
        <v>4574</v>
      </c>
      <c r="K61" s="418">
        <v>4518</v>
      </c>
      <c r="L61" s="416">
        <v>162379</v>
      </c>
      <c r="M61" s="418">
        <v>0</v>
      </c>
      <c r="N61" s="416">
        <v>0</v>
      </c>
      <c r="O61" s="418">
        <v>0</v>
      </c>
      <c r="P61" s="420">
        <v>2665087</v>
      </c>
      <c r="Q61" s="423">
        <v>2395815</v>
      </c>
    </row>
    <row r="62" spans="2:17">
      <c r="B62" s="406"/>
      <c r="C62" s="396" t="s">
        <v>352</v>
      </c>
      <c r="D62" s="416">
        <v>0</v>
      </c>
      <c r="E62" s="422">
        <v>0</v>
      </c>
      <c r="F62" s="416">
        <v>-4157</v>
      </c>
      <c r="G62" s="418">
        <v>-37196</v>
      </c>
      <c r="H62" s="416">
        <v>-1598664</v>
      </c>
      <c r="I62" s="418">
        <v>-1330578</v>
      </c>
      <c r="J62" s="416">
        <v>101989</v>
      </c>
      <c r="K62" s="418">
        <v>161435</v>
      </c>
      <c r="L62" s="416">
        <v>374745</v>
      </c>
      <c r="M62" s="418">
        <v>203281</v>
      </c>
      <c r="N62" s="416">
        <v>0</v>
      </c>
      <c r="O62" s="418">
        <v>0</v>
      </c>
      <c r="P62" s="420">
        <v>-1126087</v>
      </c>
      <c r="Q62" s="423">
        <v>-1003058</v>
      </c>
    </row>
    <row r="63" spans="2:17">
      <c r="B63" s="406"/>
      <c r="C63" s="396" t="s">
        <v>353</v>
      </c>
      <c r="D63" s="416">
        <v>0</v>
      </c>
      <c r="E63" s="422">
        <v>0</v>
      </c>
      <c r="F63" s="416">
        <v>0</v>
      </c>
      <c r="G63" s="418">
        <v>0</v>
      </c>
      <c r="H63" s="416">
        <v>0</v>
      </c>
      <c r="I63" s="418">
        <v>0</v>
      </c>
      <c r="J63" s="416">
        <v>64623</v>
      </c>
      <c r="K63" s="418">
        <v>63832</v>
      </c>
      <c r="L63" s="416">
        <v>0</v>
      </c>
      <c r="M63" s="418">
        <v>0</v>
      </c>
      <c r="N63" s="416">
        <v>0</v>
      </c>
      <c r="O63" s="418">
        <v>0</v>
      </c>
      <c r="P63" s="420">
        <v>64623</v>
      </c>
      <c r="Q63" s="423">
        <v>63832</v>
      </c>
    </row>
    <row r="64" spans="2:17">
      <c r="B64" s="406"/>
      <c r="C64" s="396" t="s">
        <v>354</v>
      </c>
      <c r="D64" s="416">
        <v>0</v>
      </c>
      <c r="E64" s="422">
        <v>0</v>
      </c>
      <c r="F64" s="416">
        <v>0</v>
      </c>
      <c r="G64" s="418">
        <v>0</v>
      </c>
      <c r="H64" s="416">
        <v>-12791</v>
      </c>
      <c r="I64" s="418">
        <v>0</v>
      </c>
      <c r="J64" s="416">
        <v>0</v>
      </c>
      <c r="K64" s="418">
        <v>0</v>
      </c>
      <c r="L64" s="416">
        <v>0</v>
      </c>
      <c r="M64" s="418">
        <v>0</v>
      </c>
      <c r="N64" s="416">
        <v>0</v>
      </c>
      <c r="O64" s="418">
        <v>0</v>
      </c>
      <c r="P64" s="420">
        <v>-12791</v>
      </c>
      <c r="Q64" s="423">
        <v>0</v>
      </c>
    </row>
    <row r="65" spans="2:17">
      <c r="B65" s="406"/>
      <c r="C65" s="396" t="s">
        <v>355</v>
      </c>
      <c r="D65" s="416">
        <v>0</v>
      </c>
      <c r="E65" s="422">
        <v>0</v>
      </c>
      <c r="F65" s="416">
        <v>0</v>
      </c>
      <c r="G65" s="418">
        <v>0</v>
      </c>
      <c r="H65" s="416">
        <v>0</v>
      </c>
      <c r="I65" s="418">
        <v>0</v>
      </c>
      <c r="J65" s="416">
        <v>0</v>
      </c>
      <c r="K65" s="418">
        <v>0</v>
      </c>
      <c r="L65" s="416">
        <v>0</v>
      </c>
      <c r="M65" s="418">
        <v>0</v>
      </c>
      <c r="N65" s="416">
        <v>0</v>
      </c>
      <c r="O65" s="418">
        <v>0</v>
      </c>
      <c r="P65" s="420">
        <v>0</v>
      </c>
      <c r="Q65" s="423">
        <v>0</v>
      </c>
    </row>
    <row r="66" spans="2:17">
      <c r="B66" s="406"/>
      <c r="C66" s="396" t="s">
        <v>356</v>
      </c>
      <c r="D66" s="416">
        <v>0</v>
      </c>
      <c r="E66" s="422">
        <v>0</v>
      </c>
      <c r="F66" s="416">
        <v>1231</v>
      </c>
      <c r="G66" s="418">
        <v>1805</v>
      </c>
      <c r="H66" s="416">
        <v>4074479</v>
      </c>
      <c r="I66" s="418">
        <v>2049893</v>
      </c>
      <c r="J66" s="416">
        <v>674735</v>
      </c>
      <c r="K66" s="418">
        <v>657530</v>
      </c>
      <c r="L66" s="416">
        <v>58288</v>
      </c>
      <c r="M66" s="418">
        <v>383003</v>
      </c>
      <c r="N66" s="416">
        <v>0</v>
      </c>
      <c r="O66" s="418">
        <v>0</v>
      </c>
      <c r="P66" s="420">
        <v>4808733</v>
      </c>
      <c r="Q66" s="423">
        <v>3092231</v>
      </c>
    </row>
    <row r="67" spans="2:17"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</row>
    <row r="68" spans="2:17">
      <c r="B68" s="405" t="s">
        <v>393</v>
      </c>
      <c r="C68" s="396"/>
      <c r="D68" s="416">
        <v>0</v>
      </c>
      <c r="E68" s="422">
        <v>0</v>
      </c>
      <c r="F68" s="416">
        <v>0</v>
      </c>
      <c r="G68" s="418">
        <v>0</v>
      </c>
      <c r="H68" s="416">
        <v>0</v>
      </c>
      <c r="I68" s="418">
        <v>0</v>
      </c>
      <c r="J68" s="416">
        <v>0</v>
      </c>
      <c r="K68" s="418">
        <v>0</v>
      </c>
      <c r="L68" s="416">
        <v>0</v>
      </c>
      <c r="M68" s="418">
        <v>0</v>
      </c>
      <c r="N68" s="416">
        <v>0</v>
      </c>
      <c r="O68" s="418">
        <v>0</v>
      </c>
      <c r="P68" s="420">
        <v>0</v>
      </c>
      <c r="Q68" s="423"/>
    </row>
    <row r="69" spans="2:17">
      <c r="G69" s="401"/>
      <c r="H69" s="401"/>
      <c r="I69" s="401"/>
      <c r="J69" s="401"/>
      <c r="K69" s="401"/>
      <c r="L69" s="401"/>
      <c r="M69" s="401"/>
      <c r="N69" s="401"/>
      <c r="O69" s="401"/>
      <c r="P69" s="430"/>
      <c r="Q69" s="401"/>
    </row>
    <row r="70" spans="2:17">
      <c r="B70" s="407" t="s">
        <v>394</v>
      </c>
      <c r="C70" s="395"/>
      <c r="D70" s="420">
        <v>0</v>
      </c>
      <c r="E70" s="446">
        <v>0</v>
      </c>
      <c r="F70" s="420">
        <v>1005483</v>
      </c>
      <c r="G70" s="423">
        <v>1227163</v>
      </c>
      <c r="H70" s="420">
        <v>13554742</v>
      </c>
      <c r="I70" s="423">
        <v>7808380</v>
      </c>
      <c r="J70" s="420">
        <v>2144899</v>
      </c>
      <c r="K70" s="423">
        <v>2071600</v>
      </c>
      <c r="L70" s="420">
        <v>1270763</v>
      </c>
      <c r="M70" s="423">
        <v>1325468</v>
      </c>
      <c r="N70" s="420">
        <v>0</v>
      </c>
      <c r="O70" s="423">
        <v>0</v>
      </c>
      <c r="P70" s="420">
        <v>17975887</v>
      </c>
      <c r="Q70" s="423">
        <v>12432611</v>
      </c>
    </row>
    <row r="71" spans="2:17">
      <c r="D71" s="401">
        <v>0</v>
      </c>
      <c r="E71" s="401">
        <v>0</v>
      </c>
      <c r="F71" s="401">
        <v>0</v>
      </c>
      <c r="G71" s="401">
        <v>0</v>
      </c>
      <c r="H71" s="401">
        <v>0</v>
      </c>
      <c r="I71" s="401">
        <v>0</v>
      </c>
      <c r="J71" s="401">
        <v>0</v>
      </c>
      <c r="K71" s="401">
        <v>0</v>
      </c>
      <c r="L71" s="401">
        <v>0</v>
      </c>
      <c r="M71" s="401">
        <v>0</v>
      </c>
      <c r="N71" s="401">
        <v>0</v>
      </c>
      <c r="O71" s="401">
        <v>0</v>
      </c>
      <c r="P71" s="401">
        <v>0</v>
      </c>
      <c r="Q71" s="401">
        <v>0</v>
      </c>
    </row>
    <row r="72" spans="2:17"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</row>
    <row r="73" spans="2:17" ht="18">
      <c r="D73" s="538" t="s">
        <v>55</v>
      </c>
      <c r="E73" s="539"/>
      <c r="F73" s="539"/>
      <c r="G73" s="539"/>
      <c r="H73" s="539"/>
      <c r="I73" s="539"/>
      <c r="J73" s="539"/>
      <c r="K73" s="539"/>
      <c r="L73" s="539"/>
      <c r="M73" s="539"/>
      <c r="N73" s="539"/>
      <c r="O73" s="539"/>
      <c r="P73" s="539"/>
      <c r="Q73" s="540"/>
    </row>
    <row r="74" spans="2:17">
      <c r="B74" s="513" t="s">
        <v>105</v>
      </c>
      <c r="C74" s="514"/>
      <c r="D74" s="515" t="s">
        <v>23</v>
      </c>
      <c r="E74" s="516"/>
      <c r="F74" s="515" t="s">
        <v>10</v>
      </c>
      <c r="G74" s="516"/>
      <c r="H74" s="515" t="s">
        <v>36</v>
      </c>
      <c r="I74" s="516"/>
      <c r="J74" s="515" t="s">
        <v>14</v>
      </c>
      <c r="K74" s="516"/>
      <c r="L74" s="515" t="s">
        <v>12</v>
      </c>
      <c r="M74" s="516"/>
      <c r="N74" s="515" t="s">
        <v>407</v>
      </c>
      <c r="O74" s="516"/>
      <c r="P74" s="515" t="s">
        <v>20</v>
      </c>
      <c r="Q74" s="516"/>
    </row>
    <row r="75" spans="2:17">
      <c r="B75" s="521" t="s">
        <v>395</v>
      </c>
      <c r="C75" s="522"/>
      <c r="D75" s="412">
        <v>43281</v>
      </c>
      <c r="E75" s="413">
        <v>42916</v>
      </c>
      <c r="F75" s="412">
        <v>43100</v>
      </c>
      <c r="G75" s="413">
        <v>42916</v>
      </c>
      <c r="H75" s="412">
        <v>43281</v>
      </c>
      <c r="I75" s="413">
        <v>42916</v>
      </c>
      <c r="J75" s="412">
        <v>43100</v>
      </c>
      <c r="K75" s="413">
        <v>42916</v>
      </c>
      <c r="L75" s="412">
        <v>43281</v>
      </c>
      <c r="M75" s="413">
        <v>42916</v>
      </c>
      <c r="N75" s="412">
        <v>43281</v>
      </c>
      <c r="O75" s="413">
        <v>42916</v>
      </c>
      <c r="P75" s="412">
        <v>43281</v>
      </c>
      <c r="Q75" s="413">
        <v>42916</v>
      </c>
    </row>
    <row r="76" spans="2:17">
      <c r="B76" s="523"/>
      <c r="C76" s="524"/>
      <c r="D76" s="414" t="s">
        <v>406</v>
      </c>
      <c r="E76" s="415" t="s">
        <v>406</v>
      </c>
      <c r="F76" s="414" t="s">
        <v>406</v>
      </c>
      <c r="G76" s="415" t="s">
        <v>406</v>
      </c>
      <c r="H76" s="414" t="s">
        <v>406</v>
      </c>
      <c r="I76" s="415" t="s">
        <v>406</v>
      </c>
      <c r="J76" s="414" t="s">
        <v>406</v>
      </c>
      <c r="K76" s="415" t="s">
        <v>406</v>
      </c>
      <c r="L76" s="414" t="s">
        <v>406</v>
      </c>
      <c r="M76" s="415" t="s">
        <v>406</v>
      </c>
      <c r="N76" s="414" t="s">
        <v>406</v>
      </c>
      <c r="O76" s="415" t="s">
        <v>406</v>
      </c>
      <c r="P76" s="414" t="s">
        <v>406</v>
      </c>
      <c r="Q76" s="415" t="s">
        <v>406</v>
      </c>
    </row>
    <row r="77" spans="2:17">
      <c r="B77" s="407" t="s">
        <v>396</v>
      </c>
      <c r="C77" s="434"/>
      <c r="D77" s="424">
        <v>0</v>
      </c>
      <c r="E77" s="436">
        <v>0</v>
      </c>
      <c r="F77" s="424">
        <v>799819</v>
      </c>
      <c r="G77" s="425">
        <v>576573</v>
      </c>
      <c r="H77" s="424">
        <v>2602832</v>
      </c>
      <c r="I77" s="425">
        <v>2069360</v>
      </c>
      <c r="J77" s="424">
        <v>847311</v>
      </c>
      <c r="K77" s="425">
        <v>756741</v>
      </c>
      <c r="L77" s="424">
        <v>463257</v>
      </c>
      <c r="M77" s="425">
        <v>447381</v>
      </c>
      <c r="N77" s="424">
        <v>0</v>
      </c>
      <c r="O77" s="436">
        <v>0</v>
      </c>
      <c r="P77" s="424">
        <v>4713219</v>
      </c>
      <c r="Q77" s="425">
        <v>3850055</v>
      </c>
    </row>
    <row r="78" spans="2:17">
      <c r="B78" s="408"/>
      <c r="C78" s="398" t="s">
        <v>134</v>
      </c>
      <c r="D78" s="424">
        <v>0</v>
      </c>
      <c r="E78" s="436">
        <v>0</v>
      </c>
      <c r="F78" s="424">
        <v>789720</v>
      </c>
      <c r="G78" s="425">
        <v>568136</v>
      </c>
      <c r="H78" s="424">
        <v>2258727</v>
      </c>
      <c r="I78" s="425">
        <v>1706748</v>
      </c>
      <c r="J78" s="424">
        <v>842184</v>
      </c>
      <c r="K78" s="425">
        <v>752314</v>
      </c>
      <c r="L78" s="424">
        <v>461693</v>
      </c>
      <c r="M78" s="425">
        <v>445093</v>
      </c>
      <c r="N78" s="424">
        <v>0</v>
      </c>
      <c r="O78" s="436">
        <v>0</v>
      </c>
      <c r="P78" s="424">
        <v>4352324</v>
      </c>
      <c r="Q78" s="425">
        <v>3472291</v>
      </c>
    </row>
    <row r="79" spans="2:17">
      <c r="B79" s="408"/>
      <c r="C79" s="404" t="s">
        <v>408</v>
      </c>
      <c r="D79" s="426">
        <v>0</v>
      </c>
      <c r="E79" s="447">
        <v>0</v>
      </c>
      <c r="F79" s="426">
        <v>760329</v>
      </c>
      <c r="G79" s="448">
        <v>538438</v>
      </c>
      <c r="H79" s="426">
        <v>2057746</v>
      </c>
      <c r="I79" s="448">
        <v>1554269</v>
      </c>
      <c r="J79" s="426">
        <v>704644</v>
      </c>
      <c r="K79" s="448">
        <v>625426</v>
      </c>
      <c r="L79" s="426">
        <v>440527</v>
      </c>
      <c r="M79" s="448">
        <v>417700</v>
      </c>
      <c r="N79" s="426">
        <v>0</v>
      </c>
      <c r="O79" s="447">
        <v>0</v>
      </c>
      <c r="P79" s="426">
        <v>3963246</v>
      </c>
      <c r="Q79" s="448">
        <v>3135833</v>
      </c>
    </row>
    <row r="80" spans="2:17">
      <c r="B80" s="408"/>
      <c r="C80" s="404" t="s">
        <v>409</v>
      </c>
      <c r="D80" s="426">
        <v>0</v>
      </c>
      <c r="E80" s="447">
        <v>0</v>
      </c>
      <c r="F80" s="426">
        <v>42</v>
      </c>
      <c r="G80" s="448">
        <v>69</v>
      </c>
      <c r="H80" s="426">
        <v>1763</v>
      </c>
      <c r="I80" s="448">
        <v>1002</v>
      </c>
      <c r="J80" s="426">
        <v>520</v>
      </c>
      <c r="K80" s="448">
        <v>0</v>
      </c>
      <c r="L80" s="426">
        <v>286</v>
      </c>
      <c r="M80" s="448">
        <v>332</v>
      </c>
      <c r="N80" s="426">
        <v>0</v>
      </c>
      <c r="O80" s="447">
        <v>0</v>
      </c>
      <c r="P80" s="426">
        <v>2611</v>
      </c>
      <c r="Q80" s="448">
        <v>1403</v>
      </c>
    </row>
    <row r="81" spans="2:17">
      <c r="B81" s="408"/>
      <c r="C81" s="404" t="s">
        <v>410</v>
      </c>
      <c r="D81" s="426">
        <v>0</v>
      </c>
      <c r="E81" s="447">
        <v>0</v>
      </c>
      <c r="F81" s="426">
        <v>29349</v>
      </c>
      <c r="G81" s="448">
        <v>29629</v>
      </c>
      <c r="H81" s="426">
        <v>199218</v>
      </c>
      <c r="I81" s="448">
        <v>151477</v>
      </c>
      <c r="J81" s="426">
        <v>137020</v>
      </c>
      <c r="K81" s="448">
        <v>126888</v>
      </c>
      <c r="L81" s="426">
        <v>20880</v>
      </c>
      <c r="M81" s="448">
        <v>27061</v>
      </c>
      <c r="N81" s="426">
        <v>0</v>
      </c>
      <c r="O81" s="447">
        <v>0</v>
      </c>
      <c r="P81" s="426">
        <v>386467</v>
      </c>
      <c r="Q81" s="448">
        <v>335055</v>
      </c>
    </row>
    <row r="82" spans="2:17">
      <c r="B82" s="408"/>
      <c r="C82" s="404"/>
      <c r="D82" s="426"/>
      <c r="E82" s="447"/>
      <c r="F82" s="426"/>
      <c r="G82" s="448"/>
      <c r="H82" s="426"/>
      <c r="I82" s="448"/>
      <c r="J82" s="426"/>
      <c r="K82" s="448"/>
      <c r="L82" s="426"/>
      <c r="M82" s="448"/>
      <c r="N82" s="426"/>
      <c r="O82" s="447"/>
      <c r="P82" s="426"/>
      <c r="Q82" s="448"/>
    </row>
    <row r="83" spans="2:17">
      <c r="B83" s="408"/>
      <c r="C83" s="398" t="s">
        <v>135</v>
      </c>
      <c r="D83" s="426">
        <v>0</v>
      </c>
      <c r="E83" s="447">
        <v>0</v>
      </c>
      <c r="F83" s="426">
        <v>10099</v>
      </c>
      <c r="G83" s="448">
        <v>8437</v>
      </c>
      <c r="H83" s="426">
        <v>344105</v>
      </c>
      <c r="I83" s="448">
        <v>362612</v>
      </c>
      <c r="J83" s="426">
        <v>5127</v>
      </c>
      <c r="K83" s="448">
        <v>4427</v>
      </c>
      <c r="L83" s="426">
        <v>1564</v>
      </c>
      <c r="M83" s="448">
        <v>2288</v>
      </c>
      <c r="N83" s="426">
        <v>0</v>
      </c>
      <c r="O83" s="447">
        <v>0</v>
      </c>
      <c r="P83" s="426">
        <v>360895</v>
      </c>
      <c r="Q83" s="448">
        <v>377764</v>
      </c>
    </row>
    <row r="84" spans="2:17">
      <c r="E84" s="449"/>
      <c r="F84" s="401"/>
      <c r="G84" s="401"/>
      <c r="H84" s="401"/>
      <c r="I84" s="401"/>
      <c r="J84" s="401"/>
      <c r="K84" s="401"/>
      <c r="L84" s="401"/>
      <c r="M84" s="401"/>
      <c r="O84" s="449"/>
    </row>
    <row r="85" spans="2:17">
      <c r="B85" s="407" t="s">
        <v>397</v>
      </c>
      <c r="C85" s="437"/>
      <c r="D85" s="424">
        <v>0</v>
      </c>
      <c r="E85" s="436">
        <v>0</v>
      </c>
      <c r="F85" s="424">
        <v>-463168</v>
      </c>
      <c r="G85" s="425">
        <v>-333799</v>
      </c>
      <c r="H85" s="424">
        <v>-1915783</v>
      </c>
      <c r="I85" s="425">
        <v>-1458331</v>
      </c>
      <c r="J85" s="424">
        <v>-510079</v>
      </c>
      <c r="K85" s="425">
        <v>-422609</v>
      </c>
      <c r="L85" s="424">
        <v>-312421</v>
      </c>
      <c r="M85" s="425">
        <v>-299365</v>
      </c>
      <c r="N85" s="424">
        <v>0</v>
      </c>
      <c r="O85" s="436">
        <v>0</v>
      </c>
      <c r="P85" s="424">
        <v>-3201451</v>
      </c>
      <c r="Q85" s="425">
        <v>-2514104</v>
      </c>
    </row>
    <row r="86" spans="2:17">
      <c r="B86" s="408"/>
      <c r="C86" s="404" t="s">
        <v>359</v>
      </c>
      <c r="D86" s="426">
        <v>0</v>
      </c>
      <c r="E86" s="447">
        <v>0</v>
      </c>
      <c r="F86" s="426">
        <v>-413595</v>
      </c>
      <c r="G86" s="448">
        <v>-304784</v>
      </c>
      <c r="H86" s="426">
        <v>-1343456</v>
      </c>
      <c r="I86" s="448">
        <v>-1031480</v>
      </c>
      <c r="J86" s="426">
        <v>-388732</v>
      </c>
      <c r="K86" s="448">
        <v>-310935</v>
      </c>
      <c r="L86" s="426">
        <v>-298434</v>
      </c>
      <c r="M86" s="448">
        <v>-283678</v>
      </c>
      <c r="N86" s="426">
        <v>0</v>
      </c>
      <c r="O86" s="447">
        <v>0</v>
      </c>
      <c r="P86" s="426">
        <v>-2444217</v>
      </c>
      <c r="Q86" s="448">
        <v>-1930877</v>
      </c>
    </row>
    <row r="87" spans="2:17">
      <c r="B87" s="408"/>
      <c r="C87" s="404" t="s">
        <v>360</v>
      </c>
      <c r="D87" s="426">
        <v>0</v>
      </c>
      <c r="E87" s="447">
        <v>0</v>
      </c>
      <c r="F87" s="426">
        <v>0</v>
      </c>
      <c r="G87" s="448">
        <v>0</v>
      </c>
      <c r="H87" s="426">
        <v>0</v>
      </c>
      <c r="I87" s="448">
        <v>0</v>
      </c>
      <c r="J87" s="426">
        <v>0</v>
      </c>
      <c r="K87" s="448">
        <v>0</v>
      </c>
      <c r="L87" s="426">
        <v>0</v>
      </c>
      <c r="M87" s="448">
        <v>0</v>
      </c>
      <c r="N87" s="426">
        <v>0</v>
      </c>
      <c r="O87" s="447">
        <v>0</v>
      </c>
      <c r="P87" s="426">
        <v>0</v>
      </c>
      <c r="Q87" s="448">
        <v>0</v>
      </c>
    </row>
    <row r="88" spans="2:17">
      <c r="B88" s="408"/>
      <c r="C88" s="404" t="s">
        <v>139</v>
      </c>
      <c r="D88" s="426">
        <v>0</v>
      </c>
      <c r="E88" s="447">
        <v>0</v>
      </c>
      <c r="F88" s="426">
        <v>-19033</v>
      </c>
      <c r="G88" s="448">
        <v>-1920</v>
      </c>
      <c r="H88" s="426">
        <v>-248673</v>
      </c>
      <c r="I88" s="448">
        <v>-80756</v>
      </c>
      <c r="J88" s="426">
        <v>-86410</v>
      </c>
      <c r="K88" s="448">
        <v>-76922</v>
      </c>
      <c r="L88" s="426">
        <v>0</v>
      </c>
      <c r="M88" s="448">
        <v>0</v>
      </c>
      <c r="N88" s="426">
        <v>0</v>
      </c>
      <c r="O88" s="447">
        <v>0</v>
      </c>
      <c r="P88" s="426">
        <v>-354116</v>
      </c>
      <c r="Q88" s="448">
        <v>-159598</v>
      </c>
    </row>
    <row r="89" spans="2:17">
      <c r="B89" s="408"/>
      <c r="C89" s="404" t="s">
        <v>361</v>
      </c>
      <c r="D89" s="426">
        <v>0</v>
      </c>
      <c r="E89" s="447">
        <v>0</v>
      </c>
      <c r="F89" s="426">
        <v>-30540</v>
      </c>
      <c r="G89" s="448">
        <v>-27095</v>
      </c>
      <c r="H89" s="426">
        <v>-323654</v>
      </c>
      <c r="I89" s="448">
        <v>-346095</v>
      </c>
      <c r="J89" s="426">
        <v>-34937</v>
      </c>
      <c r="K89" s="448">
        <v>-34752</v>
      </c>
      <c r="L89" s="426">
        <v>-13987</v>
      </c>
      <c r="M89" s="448">
        <v>-15687</v>
      </c>
      <c r="N89" s="426">
        <v>0</v>
      </c>
      <c r="O89" s="447">
        <v>0</v>
      </c>
      <c r="P89" s="426">
        <v>-403118</v>
      </c>
      <c r="Q89" s="448">
        <v>-423629</v>
      </c>
    </row>
    <row r="90" spans="2:17">
      <c r="D90" s="401"/>
      <c r="E90" s="449"/>
      <c r="F90" s="401"/>
      <c r="G90" s="401"/>
      <c r="H90" s="401"/>
      <c r="I90" s="401"/>
      <c r="J90" s="401"/>
      <c r="K90" s="401"/>
      <c r="L90" s="401"/>
      <c r="M90" s="401"/>
      <c r="N90" s="401"/>
      <c r="O90" s="449"/>
      <c r="P90" s="401"/>
    </row>
    <row r="91" spans="2:17">
      <c r="B91" s="407" t="s">
        <v>398</v>
      </c>
      <c r="C91" s="437"/>
      <c r="D91" s="424">
        <v>0</v>
      </c>
      <c r="E91" s="436">
        <v>0</v>
      </c>
      <c r="F91" s="424">
        <v>336651</v>
      </c>
      <c r="G91" s="425">
        <v>242774</v>
      </c>
      <c r="H91" s="424">
        <v>687049</v>
      </c>
      <c r="I91" s="425">
        <v>611029</v>
      </c>
      <c r="J91" s="424">
        <v>337232</v>
      </c>
      <c r="K91" s="425">
        <v>334132</v>
      </c>
      <c r="L91" s="424">
        <v>150836</v>
      </c>
      <c r="M91" s="425">
        <v>148016</v>
      </c>
      <c r="N91" s="424">
        <v>0</v>
      </c>
      <c r="O91" s="436">
        <v>0</v>
      </c>
      <c r="P91" s="424">
        <v>1511768</v>
      </c>
      <c r="Q91" s="425">
        <v>1335951</v>
      </c>
    </row>
    <row r="92" spans="2:17">
      <c r="D92" s="401"/>
      <c r="E92" s="449"/>
      <c r="F92" s="401"/>
      <c r="G92" s="401"/>
      <c r="H92" s="401"/>
      <c r="I92" s="401"/>
      <c r="J92" s="401"/>
      <c r="K92" s="401"/>
      <c r="L92" s="401"/>
      <c r="M92" s="401"/>
      <c r="N92" s="401"/>
      <c r="O92" s="449"/>
      <c r="P92" s="401"/>
    </row>
    <row r="93" spans="2:17">
      <c r="B93" s="406"/>
      <c r="C93" s="398" t="s">
        <v>362</v>
      </c>
      <c r="D93" s="426">
        <v>0</v>
      </c>
      <c r="E93" s="447">
        <v>0</v>
      </c>
      <c r="F93" s="426">
        <v>29168</v>
      </c>
      <c r="G93" s="448">
        <v>26392</v>
      </c>
      <c r="H93" s="426">
        <v>34968</v>
      </c>
      <c r="I93" s="448">
        <v>32868</v>
      </c>
      <c r="J93" s="426">
        <v>12133</v>
      </c>
      <c r="K93" s="448">
        <v>8952</v>
      </c>
      <c r="L93" s="426">
        <v>4342</v>
      </c>
      <c r="M93" s="448">
        <v>3416</v>
      </c>
      <c r="N93" s="426">
        <v>0</v>
      </c>
      <c r="O93" s="447">
        <v>0</v>
      </c>
      <c r="P93" s="426">
        <v>80611</v>
      </c>
      <c r="Q93" s="448">
        <v>71628</v>
      </c>
    </row>
    <row r="94" spans="2:17">
      <c r="B94" s="406"/>
      <c r="C94" s="398" t="s">
        <v>363</v>
      </c>
      <c r="D94" s="426">
        <v>0</v>
      </c>
      <c r="E94" s="447">
        <v>0</v>
      </c>
      <c r="F94" s="426">
        <v>-152723</v>
      </c>
      <c r="G94" s="448">
        <v>-141495</v>
      </c>
      <c r="H94" s="426">
        <v>-128988</v>
      </c>
      <c r="I94" s="448">
        <v>-157960</v>
      </c>
      <c r="J94" s="426">
        <v>-36162</v>
      </c>
      <c r="K94" s="448">
        <v>-31926</v>
      </c>
      <c r="L94" s="426">
        <v>-16393</v>
      </c>
      <c r="M94" s="448">
        <v>-17090</v>
      </c>
      <c r="N94" s="426">
        <v>0</v>
      </c>
      <c r="O94" s="447">
        <v>0</v>
      </c>
      <c r="P94" s="426">
        <v>-334266</v>
      </c>
      <c r="Q94" s="448">
        <v>-348471</v>
      </c>
    </row>
    <row r="95" spans="2:17">
      <c r="B95" s="406"/>
      <c r="C95" s="398" t="s">
        <v>364</v>
      </c>
      <c r="D95" s="426">
        <v>0</v>
      </c>
      <c r="E95" s="447">
        <v>0</v>
      </c>
      <c r="F95" s="426">
        <v>-69278</v>
      </c>
      <c r="G95" s="448">
        <v>-84359</v>
      </c>
      <c r="H95" s="426">
        <v>-229282</v>
      </c>
      <c r="I95" s="448">
        <v>-202914</v>
      </c>
      <c r="J95" s="426">
        <v>-58919</v>
      </c>
      <c r="K95" s="448">
        <v>-51126</v>
      </c>
      <c r="L95" s="426">
        <v>-25660</v>
      </c>
      <c r="M95" s="448">
        <v>-20044</v>
      </c>
      <c r="N95" s="426">
        <v>0</v>
      </c>
      <c r="O95" s="447">
        <v>0</v>
      </c>
      <c r="P95" s="426">
        <v>-383139</v>
      </c>
      <c r="Q95" s="448">
        <v>-358443</v>
      </c>
    </row>
    <row r="96" spans="2:17">
      <c r="D96" s="401"/>
      <c r="E96" s="449"/>
      <c r="F96" s="401"/>
      <c r="G96" s="401"/>
      <c r="H96" s="401"/>
      <c r="I96" s="401"/>
      <c r="J96" s="401"/>
      <c r="K96" s="401"/>
      <c r="L96" s="401"/>
      <c r="M96" s="401"/>
      <c r="N96" s="401"/>
      <c r="O96" s="449"/>
      <c r="P96" s="401"/>
    </row>
    <row r="97" spans="2:17">
      <c r="B97" s="407" t="s">
        <v>399</v>
      </c>
      <c r="C97" s="437"/>
      <c r="D97" s="424">
        <v>0</v>
      </c>
      <c r="E97" s="436">
        <v>0</v>
      </c>
      <c r="F97" s="424">
        <v>143818</v>
      </c>
      <c r="G97" s="425">
        <v>43312</v>
      </c>
      <c r="H97" s="424">
        <v>363747</v>
      </c>
      <c r="I97" s="425">
        <v>283023</v>
      </c>
      <c r="J97" s="424">
        <v>254284</v>
      </c>
      <c r="K97" s="425">
        <v>260032</v>
      </c>
      <c r="L97" s="424">
        <v>113125</v>
      </c>
      <c r="M97" s="425">
        <v>114298</v>
      </c>
      <c r="N97" s="424">
        <v>0</v>
      </c>
      <c r="O97" s="436">
        <v>0</v>
      </c>
      <c r="P97" s="424">
        <v>874974</v>
      </c>
      <c r="Q97" s="425">
        <v>700665</v>
      </c>
    </row>
    <row r="98" spans="2:17">
      <c r="D98" s="401"/>
      <c r="E98" s="449"/>
      <c r="F98" s="401"/>
      <c r="G98" s="401"/>
      <c r="H98" s="401"/>
      <c r="I98" s="401"/>
      <c r="J98" s="401"/>
      <c r="K98" s="401"/>
      <c r="L98" s="401"/>
      <c r="M98" s="401"/>
      <c r="N98" s="401"/>
      <c r="O98" s="449"/>
      <c r="P98" s="401"/>
    </row>
    <row r="99" spans="2:17">
      <c r="B99" s="408"/>
      <c r="C99" s="398" t="s">
        <v>365</v>
      </c>
      <c r="D99" s="426">
        <v>0</v>
      </c>
      <c r="E99" s="447">
        <v>0</v>
      </c>
      <c r="F99" s="426">
        <v>-10089</v>
      </c>
      <c r="G99" s="448">
        <v>-11148</v>
      </c>
      <c r="H99" s="426">
        <v>-132101</v>
      </c>
      <c r="I99" s="448">
        <v>-107188</v>
      </c>
      <c r="J99" s="426">
        <v>-60284</v>
      </c>
      <c r="K99" s="448">
        <v>-50919</v>
      </c>
      <c r="L99" s="426">
        <v>-26242</v>
      </c>
      <c r="M99" s="448">
        <v>-24601</v>
      </c>
      <c r="N99" s="426">
        <v>0</v>
      </c>
      <c r="O99" s="447">
        <v>0</v>
      </c>
      <c r="P99" s="426">
        <v>-228716</v>
      </c>
      <c r="Q99" s="448">
        <v>-193856</v>
      </c>
    </row>
    <row r="100" spans="2:17">
      <c r="B100" s="408"/>
      <c r="C100" s="398" t="s">
        <v>366</v>
      </c>
      <c r="D100" s="426">
        <v>0</v>
      </c>
      <c r="E100" s="447">
        <v>0</v>
      </c>
      <c r="F100" s="426">
        <v>-25411</v>
      </c>
      <c r="G100" s="448">
        <v>-15388</v>
      </c>
      <c r="H100" s="426">
        <v>-35090</v>
      </c>
      <c r="I100" s="448">
        <v>-57945</v>
      </c>
      <c r="J100" s="426">
        <v>-3241</v>
      </c>
      <c r="K100" s="448">
        <v>-2427</v>
      </c>
      <c r="L100" s="426">
        <v>-2912</v>
      </c>
      <c r="M100" s="448">
        <v>-2730</v>
      </c>
      <c r="N100" s="426">
        <v>0</v>
      </c>
      <c r="O100" s="447">
        <v>0</v>
      </c>
      <c r="P100" s="426">
        <v>-66654</v>
      </c>
      <c r="Q100" s="448">
        <v>-78490</v>
      </c>
    </row>
    <row r="101" spans="2:17">
      <c r="D101" s="401"/>
      <c r="E101" s="449"/>
      <c r="F101" s="401"/>
      <c r="G101" s="401"/>
      <c r="H101" s="401"/>
      <c r="I101" s="401"/>
      <c r="J101" s="401"/>
      <c r="K101" s="401"/>
      <c r="L101" s="401"/>
      <c r="M101" s="401"/>
      <c r="N101" s="401"/>
      <c r="O101" s="449"/>
      <c r="P101" s="401"/>
    </row>
    <row r="102" spans="2:17">
      <c r="B102" s="407" t="s">
        <v>400</v>
      </c>
      <c r="C102" s="437"/>
      <c r="D102" s="424">
        <v>0</v>
      </c>
      <c r="E102" s="436">
        <v>0</v>
      </c>
      <c r="F102" s="424">
        <v>108318</v>
      </c>
      <c r="G102" s="425">
        <v>16776</v>
      </c>
      <c r="H102" s="424">
        <v>196556</v>
      </c>
      <c r="I102" s="425">
        <v>117890</v>
      </c>
      <c r="J102" s="424">
        <v>190759</v>
      </c>
      <c r="K102" s="425">
        <v>206686</v>
      </c>
      <c r="L102" s="424">
        <v>83971</v>
      </c>
      <c r="M102" s="425">
        <v>86967</v>
      </c>
      <c r="N102" s="424">
        <v>0</v>
      </c>
      <c r="O102" s="436">
        <v>0</v>
      </c>
      <c r="P102" s="424">
        <v>579604</v>
      </c>
      <c r="Q102" s="425">
        <v>428319</v>
      </c>
    </row>
    <row r="103" spans="2:17">
      <c r="B103" s="409"/>
      <c r="C103" s="439"/>
      <c r="D103" s="401"/>
      <c r="E103" s="449"/>
      <c r="F103" s="401"/>
      <c r="G103" s="401"/>
      <c r="H103" s="401"/>
      <c r="I103" s="401"/>
      <c r="J103" s="401"/>
      <c r="K103" s="401"/>
      <c r="L103" s="401"/>
      <c r="M103" s="401"/>
      <c r="N103" s="401"/>
      <c r="O103" s="449"/>
      <c r="P103" s="401"/>
    </row>
    <row r="104" spans="2:17">
      <c r="B104" s="407" t="s">
        <v>401</v>
      </c>
      <c r="C104" s="437"/>
      <c r="D104" s="424">
        <v>0</v>
      </c>
      <c r="E104" s="436">
        <v>0</v>
      </c>
      <c r="F104" s="424">
        <v>-63225</v>
      </c>
      <c r="G104" s="425">
        <v>-94022</v>
      </c>
      <c r="H104" s="424">
        <v>-85173</v>
      </c>
      <c r="I104" s="425">
        <v>-166984</v>
      </c>
      <c r="J104" s="424">
        <v>-28249</v>
      </c>
      <c r="K104" s="425">
        <v>-26926</v>
      </c>
      <c r="L104" s="424">
        <v>-9642</v>
      </c>
      <c r="M104" s="425">
        <v>-11691</v>
      </c>
      <c r="N104" s="424">
        <v>0</v>
      </c>
      <c r="O104" s="436">
        <v>0</v>
      </c>
      <c r="P104" s="424">
        <v>-186289</v>
      </c>
      <c r="Q104" s="425">
        <v>-299623</v>
      </c>
    </row>
    <row r="105" spans="2:17">
      <c r="B105" s="407"/>
      <c r="C105" s="437" t="s">
        <v>124</v>
      </c>
      <c r="D105" s="424">
        <v>0</v>
      </c>
      <c r="E105" s="447">
        <v>0</v>
      </c>
      <c r="F105" s="424">
        <v>19482</v>
      </c>
      <c r="G105" s="450">
        <v>15790</v>
      </c>
      <c r="H105" s="424">
        <v>84487</v>
      </c>
      <c r="I105" s="450">
        <v>38284</v>
      </c>
      <c r="J105" s="424">
        <v>6903</v>
      </c>
      <c r="K105" s="450">
        <v>5379</v>
      </c>
      <c r="L105" s="424">
        <v>1955</v>
      </c>
      <c r="M105" s="450">
        <v>2902</v>
      </c>
      <c r="N105" s="424">
        <v>0</v>
      </c>
      <c r="O105" s="450">
        <v>0</v>
      </c>
      <c r="P105" s="424">
        <v>112827</v>
      </c>
      <c r="Q105" s="425">
        <v>62355</v>
      </c>
    </row>
    <row r="106" spans="2:17">
      <c r="B106" s="408"/>
      <c r="C106" s="404" t="s">
        <v>320</v>
      </c>
      <c r="D106" s="426">
        <v>0</v>
      </c>
      <c r="E106" s="447">
        <v>0</v>
      </c>
      <c r="F106" s="426">
        <v>5514</v>
      </c>
      <c r="G106" s="448">
        <v>9522</v>
      </c>
      <c r="H106" s="426">
        <v>3728</v>
      </c>
      <c r="I106" s="448">
        <v>4762</v>
      </c>
      <c r="J106" s="426">
        <v>2894</v>
      </c>
      <c r="K106" s="448">
        <v>4020</v>
      </c>
      <c r="L106" s="426">
        <v>355</v>
      </c>
      <c r="M106" s="448">
        <v>730</v>
      </c>
      <c r="N106" s="426"/>
      <c r="O106" s="447"/>
      <c r="P106" s="426">
        <v>12491</v>
      </c>
      <c r="Q106" s="448">
        <v>19034</v>
      </c>
    </row>
    <row r="107" spans="2:17">
      <c r="B107" s="408"/>
      <c r="C107" s="404" t="s">
        <v>367</v>
      </c>
      <c r="D107" s="426">
        <v>0</v>
      </c>
      <c r="E107" s="447">
        <v>0</v>
      </c>
      <c r="F107" s="426">
        <v>13968</v>
      </c>
      <c r="G107" s="448">
        <v>6268</v>
      </c>
      <c r="H107" s="426">
        <v>80759</v>
      </c>
      <c r="I107" s="448">
        <v>33522</v>
      </c>
      <c r="J107" s="426">
        <v>4009</v>
      </c>
      <c r="K107" s="448">
        <v>1359</v>
      </c>
      <c r="L107" s="426">
        <v>1600</v>
      </c>
      <c r="M107" s="448">
        <v>2172</v>
      </c>
      <c r="N107" s="426"/>
      <c r="O107" s="447"/>
      <c r="P107" s="426">
        <v>100336</v>
      </c>
      <c r="Q107" s="448">
        <v>43321</v>
      </c>
    </row>
    <row r="108" spans="2:17">
      <c r="B108" s="407"/>
      <c r="C108" s="437" t="s">
        <v>148</v>
      </c>
      <c r="D108" s="424">
        <v>0</v>
      </c>
      <c r="E108" s="447">
        <v>0</v>
      </c>
      <c r="F108" s="424">
        <v>-90178</v>
      </c>
      <c r="G108" s="450">
        <v>-110632</v>
      </c>
      <c r="H108" s="424">
        <v>-211465</v>
      </c>
      <c r="I108" s="450">
        <v>-200032</v>
      </c>
      <c r="J108" s="424">
        <v>-34884</v>
      </c>
      <c r="K108" s="450">
        <v>-31675</v>
      </c>
      <c r="L108" s="424">
        <v>-11709</v>
      </c>
      <c r="M108" s="450">
        <v>-14677</v>
      </c>
      <c r="N108" s="424">
        <v>0</v>
      </c>
      <c r="O108" s="450">
        <v>0</v>
      </c>
      <c r="P108" s="424">
        <v>-348236</v>
      </c>
      <c r="Q108" s="425">
        <v>-357016</v>
      </c>
    </row>
    <row r="109" spans="2:17">
      <c r="B109" s="408"/>
      <c r="C109" s="404" t="s">
        <v>368</v>
      </c>
      <c r="D109" s="426">
        <v>0</v>
      </c>
      <c r="E109" s="447">
        <v>0</v>
      </c>
      <c r="F109" s="426">
        <v>-22</v>
      </c>
      <c r="G109" s="448">
        <v>-29</v>
      </c>
      <c r="H109" s="426">
        <v>-80788</v>
      </c>
      <c r="I109" s="448">
        <v>-40839</v>
      </c>
      <c r="J109" s="426">
        <v>-6899</v>
      </c>
      <c r="K109" s="448">
        <v>-8407</v>
      </c>
      <c r="L109" s="426">
        <v>-1078</v>
      </c>
      <c r="M109" s="448">
        <v>-1513</v>
      </c>
      <c r="N109" s="426"/>
      <c r="O109" s="447"/>
      <c r="P109" s="426">
        <v>-88787</v>
      </c>
      <c r="Q109" s="448">
        <v>-50788</v>
      </c>
    </row>
    <row r="110" spans="2:17">
      <c r="B110" s="408"/>
      <c r="C110" s="404" t="s">
        <v>369</v>
      </c>
      <c r="D110" s="426">
        <v>0</v>
      </c>
      <c r="E110" s="447">
        <v>0</v>
      </c>
      <c r="F110" s="426">
        <v>0</v>
      </c>
      <c r="G110" s="448">
        <v>0</v>
      </c>
      <c r="H110" s="426">
        <v>-20638</v>
      </c>
      <c r="I110" s="448">
        <v>-20829</v>
      </c>
      <c r="J110" s="426">
        <v>-18313</v>
      </c>
      <c r="K110" s="448">
        <v>-15814</v>
      </c>
      <c r="L110" s="426">
        <v>-12441</v>
      </c>
      <c r="M110" s="448">
        <v>-11899</v>
      </c>
      <c r="N110" s="426"/>
      <c r="O110" s="447"/>
      <c r="P110" s="426">
        <v>-51392</v>
      </c>
      <c r="Q110" s="448">
        <v>-48542</v>
      </c>
    </row>
    <row r="111" spans="2:17">
      <c r="B111" s="408"/>
      <c r="C111" s="404" t="s">
        <v>171</v>
      </c>
      <c r="D111" s="426">
        <v>0</v>
      </c>
      <c r="E111" s="447">
        <v>0</v>
      </c>
      <c r="F111" s="426">
        <v>-90156</v>
      </c>
      <c r="G111" s="448">
        <v>-110603</v>
      </c>
      <c r="H111" s="426">
        <v>-110039</v>
      </c>
      <c r="I111" s="448">
        <v>-138364</v>
      </c>
      <c r="J111" s="426">
        <v>-9672</v>
      </c>
      <c r="K111" s="448">
        <v>-7454</v>
      </c>
      <c r="L111" s="426">
        <v>1810</v>
      </c>
      <c r="M111" s="448">
        <v>-1265</v>
      </c>
      <c r="N111" s="426"/>
      <c r="O111" s="447"/>
      <c r="P111" s="426">
        <v>-208057</v>
      </c>
      <c r="Q111" s="448">
        <v>-257686</v>
      </c>
    </row>
    <row r="112" spans="2:17">
      <c r="B112" s="408"/>
      <c r="C112" s="398" t="s">
        <v>370</v>
      </c>
      <c r="D112" s="426">
        <v>0</v>
      </c>
      <c r="E112" s="447">
        <v>0</v>
      </c>
      <c r="F112" s="426">
        <v>0</v>
      </c>
      <c r="G112" s="448">
        <v>0</v>
      </c>
      <c r="H112" s="426">
        <v>0</v>
      </c>
      <c r="I112" s="448">
        <v>0</v>
      </c>
      <c r="J112" s="426">
        <v>0</v>
      </c>
      <c r="K112" s="448">
        <v>0</v>
      </c>
      <c r="L112" s="426">
        <v>0</v>
      </c>
      <c r="M112" s="448">
        <v>0</v>
      </c>
      <c r="N112" s="426">
        <v>0</v>
      </c>
      <c r="O112" s="447">
        <v>0</v>
      </c>
      <c r="P112" s="426">
        <v>0</v>
      </c>
      <c r="Q112" s="448">
        <v>0</v>
      </c>
    </row>
    <row r="113" spans="2:17">
      <c r="B113" s="408"/>
      <c r="C113" s="398" t="s">
        <v>371</v>
      </c>
      <c r="D113" s="424">
        <v>0</v>
      </c>
      <c r="E113" s="436">
        <v>0</v>
      </c>
      <c r="F113" s="424">
        <v>7471</v>
      </c>
      <c r="G113" s="425">
        <v>820</v>
      </c>
      <c r="H113" s="424">
        <v>41805</v>
      </c>
      <c r="I113" s="425">
        <v>-5236</v>
      </c>
      <c r="J113" s="424">
        <v>-268</v>
      </c>
      <c r="K113" s="425">
        <v>-630</v>
      </c>
      <c r="L113" s="424">
        <v>112</v>
      </c>
      <c r="M113" s="425">
        <v>84</v>
      </c>
      <c r="N113" s="424">
        <v>0</v>
      </c>
      <c r="O113" s="436">
        <v>0</v>
      </c>
      <c r="P113" s="424">
        <v>49120</v>
      </c>
      <c r="Q113" s="425">
        <v>-4962</v>
      </c>
    </row>
    <row r="114" spans="2:17">
      <c r="B114" s="408"/>
      <c r="C114" s="404" t="s">
        <v>372</v>
      </c>
      <c r="D114" s="426">
        <v>0</v>
      </c>
      <c r="E114" s="447">
        <v>0</v>
      </c>
      <c r="F114" s="426">
        <v>12341</v>
      </c>
      <c r="G114" s="448">
        <v>1015</v>
      </c>
      <c r="H114" s="426">
        <v>93264</v>
      </c>
      <c r="I114" s="448">
        <v>11615</v>
      </c>
      <c r="J114" s="426">
        <v>1663</v>
      </c>
      <c r="K114" s="448">
        <v>879</v>
      </c>
      <c r="L114" s="426">
        <v>909</v>
      </c>
      <c r="M114" s="448">
        <v>1141</v>
      </c>
      <c r="N114" s="426">
        <v>0</v>
      </c>
      <c r="O114" s="447">
        <v>0</v>
      </c>
      <c r="P114" s="426">
        <v>108177</v>
      </c>
      <c r="Q114" s="448">
        <v>14650</v>
      </c>
    </row>
    <row r="115" spans="2:17">
      <c r="B115" s="408"/>
      <c r="C115" s="404" t="s">
        <v>373</v>
      </c>
      <c r="D115" s="426">
        <v>0</v>
      </c>
      <c r="E115" s="447">
        <v>0</v>
      </c>
      <c r="F115" s="426">
        <v>-4870</v>
      </c>
      <c r="G115" s="448">
        <v>-195</v>
      </c>
      <c r="H115" s="426">
        <v>-51459</v>
      </c>
      <c r="I115" s="448">
        <v>-16851</v>
      </c>
      <c r="J115" s="426">
        <v>-1931</v>
      </c>
      <c r="K115" s="448">
        <v>-1509</v>
      </c>
      <c r="L115" s="426">
        <v>-797</v>
      </c>
      <c r="M115" s="448">
        <v>-1057</v>
      </c>
      <c r="N115" s="426">
        <v>0</v>
      </c>
      <c r="O115" s="447">
        <v>0</v>
      </c>
      <c r="P115" s="426">
        <v>-59057</v>
      </c>
      <c r="Q115" s="448">
        <v>-19612</v>
      </c>
    </row>
    <row r="116" spans="2:17">
      <c r="D116" s="401"/>
      <c r="E116" s="449"/>
      <c r="F116" s="401"/>
      <c r="G116" s="401"/>
      <c r="H116" s="401"/>
      <c r="I116" s="401"/>
      <c r="J116" s="401"/>
      <c r="K116" s="401"/>
      <c r="L116" s="401"/>
      <c r="M116" s="401"/>
      <c r="N116" s="401"/>
      <c r="O116" s="449"/>
      <c r="P116" s="401"/>
    </row>
    <row r="117" spans="2:17" ht="24">
      <c r="B117" s="410"/>
      <c r="C117" s="398" t="s">
        <v>374</v>
      </c>
      <c r="D117" s="426">
        <v>0</v>
      </c>
      <c r="E117" s="447">
        <v>0</v>
      </c>
      <c r="F117" s="426">
        <v>0</v>
      </c>
      <c r="G117" s="448">
        <v>0</v>
      </c>
      <c r="H117" s="426">
        <v>0</v>
      </c>
      <c r="I117" s="448">
        <v>0</v>
      </c>
      <c r="J117" s="426">
        <v>0</v>
      </c>
      <c r="K117" s="448">
        <v>0</v>
      </c>
      <c r="L117" s="426">
        <v>0</v>
      </c>
      <c r="M117" s="448">
        <v>0</v>
      </c>
      <c r="N117" s="426">
        <v>0</v>
      </c>
      <c r="O117" s="447">
        <v>0</v>
      </c>
      <c r="P117" s="426">
        <v>0</v>
      </c>
      <c r="Q117" s="448">
        <v>0</v>
      </c>
    </row>
    <row r="118" spans="2:17">
      <c r="B118" s="411"/>
      <c r="C118" s="398" t="s">
        <v>375</v>
      </c>
      <c r="D118" s="424">
        <v>0</v>
      </c>
      <c r="E118" s="446">
        <v>0</v>
      </c>
      <c r="F118" s="424">
        <v>0</v>
      </c>
      <c r="G118" s="423">
        <v>89</v>
      </c>
      <c r="H118" s="424">
        <v>412</v>
      </c>
      <c r="I118" s="423">
        <v>0</v>
      </c>
      <c r="J118" s="424">
        <v>46</v>
      </c>
      <c r="K118" s="423">
        <v>37</v>
      </c>
      <c r="L118" s="424">
        <v>-6</v>
      </c>
      <c r="M118" s="423">
        <v>690</v>
      </c>
      <c r="N118" s="424">
        <v>0</v>
      </c>
      <c r="O118" s="446">
        <v>0</v>
      </c>
      <c r="P118" s="424">
        <v>452</v>
      </c>
      <c r="Q118" s="423">
        <v>816</v>
      </c>
    </row>
    <row r="119" spans="2:17">
      <c r="B119" s="407"/>
      <c r="C119" s="404" t="s">
        <v>376</v>
      </c>
      <c r="D119" s="426">
        <v>0</v>
      </c>
      <c r="E119" s="447">
        <v>0</v>
      </c>
      <c r="F119" s="426">
        <v>0</v>
      </c>
      <c r="G119" s="448">
        <v>30</v>
      </c>
      <c r="H119" s="426">
        <v>0</v>
      </c>
      <c r="I119" s="448">
        <v>0</v>
      </c>
      <c r="J119" s="426">
        <v>0</v>
      </c>
      <c r="K119" s="448">
        <v>0</v>
      </c>
      <c r="L119" s="426">
        <v>0</v>
      </c>
      <c r="M119" s="448">
        <v>0</v>
      </c>
      <c r="N119" s="426">
        <v>0</v>
      </c>
      <c r="O119" s="447">
        <v>0</v>
      </c>
      <c r="P119" s="426">
        <v>0</v>
      </c>
      <c r="Q119" s="448">
        <v>30</v>
      </c>
    </row>
    <row r="120" spans="2:17">
      <c r="B120" s="407"/>
      <c r="C120" s="404" t="s">
        <v>377</v>
      </c>
      <c r="D120" s="426">
        <v>0</v>
      </c>
      <c r="E120" s="447">
        <v>0</v>
      </c>
      <c r="F120" s="426">
        <v>0</v>
      </c>
      <c r="G120" s="448">
        <v>59</v>
      </c>
      <c r="H120" s="426">
        <v>412</v>
      </c>
      <c r="I120" s="448">
        <v>0</v>
      </c>
      <c r="J120" s="426">
        <v>46</v>
      </c>
      <c r="K120" s="448">
        <v>37</v>
      </c>
      <c r="L120" s="426">
        <v>-6</v>
      </c>
      <c r="M120" s="448">
        <v>690</v>
      </c>
      <c r="N120" s="426">
        <v>0</v>
      </c>
      <c r="O120" s="447">
        <v>0</v>
      </c>
      <c r="P120" s="426">
        <v>452</v>
      </c>
      <c r="Q120" s="448">
        <v>786</v>
      </c>
    </row>
    <row r="121" spans="2:17">
      <c r="D121" s="401"/>
      <c r="E121" s="449"/>
      <c r="F121" s="401"/>
      <c r="G121" s="401"/>
      <c r="H121" s="401"/>
      <c r="I121" s="401"/>
      <c r="J121" s="401"/>
      <c r="K121" s="401"/>
      <c r="L121" s="401"/>
      <c r="M121" s="401"/>
      <c r="N121" s="401"/>
      <c r="O121" s="449"/>
      <c r="P121" s="401"/>
    </row>
    <row r="122" spans="2:17">
      <c r="B122" s="407" t="s">
        <v>411</v>
      </c>
      <c r="C122" s="437"/>
      <c r="D122" s="424">
        <v>0</v>
      </c>
      <c r="E122" s="446">
        <v>0</v>
      </c>
      <c r="F122" s="424">
        <v>45093</v>
      </c>
      <c r="G122" s="423">
        <v>-77157</v>
      </c>
      <c r="H122" s="424">
        <v>111795</v>
      </c>
      <c r="I122" s="423">
        <v>-49094</v>
      </c>
      <c r="J122" s="424">
        <v>162556</v>
      </c>
      <c r="K122" s="423">
        <v>179797</v>
      </c>
      <c r="L122" s="424">
        <v>74323</v>
      </c>
      <c r="M122" s="423">
        <v>75966</v>
      </c>
      <c r="N122" s="424">
        <v>0</v>
      </c>
      <c r="O122" s="446">
        <v>0</v>
      </c>
      <c r="P122" s="424">
        <v>393767</v>
      </c>
      <c r="Q122" s="423">
        <v>129512</v>
      </c>
    </row>
    <row r="123" spans="2:17">
      <c r="D123" s="401"/>
      <c r="E123" s="449"/>
      <c r="F123" s="401"/>
      <c r="G123" s="401"/>
      <c r="H123" s="401"/>
      <c r="I123" s="401"/>
      <c r="J123" s="401"/>
      <c r="K123" s="401"/>
      <c r="L123" s="401"/>
      <c r="M123" s="401"/>
      <c r="N123" s="401"/>
      <c r="O123" s="449"/>
      <c r="P123" s="401"/>
    </row>
    <row r="124" spans="2:17">
      <c r="B124" s="408"/>
      <c r="C124" s="398" t="s">
        <v>378</v>
      </c>
      <c r="D124" s="426">
        <v>0</v>
      </c>
      <c r="E124" s="447">
        <v>0</v>
      </c>
      <c r="F124" s="426">
        <v>-16734</v>
      </c>
      <c r="G124" s="448">
        <v>-8415</v>
      </c>
      <c r="H124" s="426">
        <v>-24594</v>
      </c>
      <c r="I124" s="448">
        <v>19293</v>
      </c>
      <c r="J124" s="426">
        <v>-60755</v>
      </c>
      <c r="K124" s="448">
        <v>-73925</v>
      </c>
      <c r="L124" s="426">
        <v>-22217</v>
      </c>
      <c r="M124" s="448">
        <v>-23490</v>
      </c>
      <c r="N124" s="426">
        <v>0</v>
      </c>
      <c r="O124" s="447">
        <v>0</v>
      </c>
      <c r="P124" s="426">
        <v>-124300</v>
      </c>
      <c r="Q124" s="448">
        <v>-86537</v>
      </c>
    </row>
    <row r="125" spans="2:17">
      <c r="D125" s="401"/>
      <c r="E125" s="449"/>
      <c r="F125" s="401"/>
      <c r="G125" s="401"/>
      <c r="H125" s="401"/>
      <c r="I125" s="401"/>
      <c r="J125" s="401"/>
      <c r="K125" s="401"/>
      <c r="L125" s="401"/>
      <c r="M125" s="401"/>
      <c r="N125" s="401"/>
      <c r="O125" s="449"/>
      <c r="P125" s="401"/>
    </row>
    <row r="126" spans="2:17">
      <c r="B126" s="407" t="s">
        <v>403</v>
      </c>
      <c r="C126" s="437"/>
      <c r="D126" s="424">
        <v>0</v>
      </c>
      <c r="E126" s="436">
        <v>0</v>
      </c>
      <c r="F126" s="424">
        <v>28359</v>
      </c>
      <c r="G126" s="425">
        <v>-85572</v>
      </c>
      <c r="H126" s="424">
        <v>87201</v>
      </c>
      <c r="I126" s="425">
        <v>-29801</v>
      </c>
      <c r="J126" s="424">
        <v>101801</v>
      </c>
      <c r="K126" s="425">
        <v>105872</v>
      </c>
      <c r="L126" s="424">
        <v>52106</v>
      </c>
      <c r="M126" s="425">
        <v>52476</v>
      </c>
      <c r="N126" s="424">
        <v>0</v>
      </c>
      <c r="O126" s="436">
        <v>0</v>
      </c>
      <c r="P126" s="424">
        <v>269467</v>
      </c>
      <c r="Q126" s="425">
        <v>42975</v>
      </c>
    </row>
    <row r="127" spans="2:17">
      <c r="B127" s="408"/>
      <c r="C127" s="398" t="s">
        <v>379</v>
      </c>
      <c r="D127" s="426">
        <v>0</v>
      </c>
      <c r="E127" s="447">
        <v>0</v>
      </c>
      <c r="F127" s="426">
        <v>0</v>
      </c>
      <c r="G127" s="448">
        <v>0</v>
      </c>
      <c r="H127" s="426">
        <v>0</v>
      </c>
      <c r="I127" s="448">
        <v>0</v>
      </c>
      <c r="J127" s="426">
        <v>0</v>
      </c>
      <c r="K127" s="448">
        <v>0</v>
      </c>
      <c r="L127" s="426">
        <v>0</v>
      </c>
      <c r="M127" s="448">
        <v>0</v>
      </c>
      <c r="N127" s="426">
        <v>0</v>
      </c>
      <c r="O127" s="447">
        <v>0</v>
      </c>
      <c r="P127" s="426">
        <v>0</v>
      </c>
      <c r="Q127" s="448">
        <v>0</v>
      </c>
    </row>
    <row r="128" spans="2:17">
      <c r="B128" s="407" t="s">
        <v>122</v>
      </c>
      <c r="C128" s="398"/>
      <c r="D128" s="424">
        <v>0</v>
      </c>
      <c r="E128" s="436">
        <v>0</v>
      </c>
      <c r="F128" s="424">
        <v>28359</v>
      </c>
      <c r="G128" s="425">
        <v>-85572</v>
      </c>
      <c r="H128" s="424">
        <v>87201</v>
      </c>
      <c r="I128" s="425">
        <v>-29801</v>
      </c>
      <c r="J128" s="424">
        <v>101801</v>
      </c>
      <c r="K128" s="425">
        <v>105872</v>
      </c>
      <c r="L128" s="424">
        <v>52106</v>
      </c>
      <c r="M128" s="425">
        <v>52476</v>
      </c>
      <c r="N128" s="424">
        <v>0</v>
      </c>
      <c r="O128" s="436">
        <v>0</v>
      </c>
      <c r="P128" s="424">
        <v>269467</v>
      </c>
      <c r="Q128" s="425">
        <v>42975</v>
      </c>
    </row>
    <row r="129" spans="2:17">
      <c r="D129" s="401"/>
      <c r="F129" s="401"/>
      <c r="H129" s="401"/>
      <c r="J129" s="401"/>
      <c r="L129" s="401"/>
      <c r="N129" s="401"/>
      <c r="P129" s="401"/>
    </row>
    <row r="130" spans="2:17">
      <c r="D130" s="401"/>
      <c r="F130" s="401"/>
      <c r="H130" s="401"/>
      <c r="J130" s="401"/>
      <c r="L130" s="401"/>
      <c r="N130" s="401"/>
      <c r="P130" s="401"/>
    </row>
    <row r="131" spans="2:17">
      <c r="D131" s="429"/>
    </row>
    <row r="132" spans="2:17">
      <c r="B132" s="513" t="s">
        <v>105</v>
      </c>
      <c r="C132" s="514"/>
      <c r="D132" s="515" t="s">
        <v>23</v>
      </c>
      <c r="E132" s="516"/>
      <c r="F132" s="515" t="s">
        <v>10</v>
      </c>
      <c r="G132" s="516"/>
      <c r="H132" s="515" t="s">
        <v>36</v>
      </c>
      <c r="I132" s="516"/>
      <c r="J132" s="515" t="s">
        <v>14</v>
      </c>
      <c r="K132" s="516"/>
      <c r="L132" s="515" t="s">
        <v>12</v>
      </c>
      <c r="M132" s="516"/>
      <c r="N132" s="515" t="s">
        <v>407</v>
      </c>
      <c r="O132" s="516"/>
      <c r="P132" s="515" t="s">
        <v>20</v>
      </c>
      <c r="Q132" s="516"/>
    </row>
    <row r="133" spans="2:17">
      <c r="B133" s="521" t="s">
        <v>404</v>
      </c>
      <c r="C133" s="527"/>
      <c r="D133" s="412">
        <v>43281</v>
      </c>
      <c r="E133" s="413">
        <v>42916</v>
      </c>
      <c r="F133" s="412">
        <v>43100</v>
      </c>
      <c r="G133" s="413">
        <v>42916</v>
      </c>
      <c r="H133" s="412">
        <v>43281</v>
      </c>
      <c r="I133" s="413">
        <v>42916</v>
      </c>
      <c r="J133" s="412">
        <v>43100</v>
      </c>
      <c r="K133" s="413">
        <v>42916</v>
      </c>
      <c r="L133" s="412">
        <v>43281</v>
      </c>
      <c r="M133" s="413">
        <v>42916</v>
      </c>
      <c r="N133" s="412">
        <v>43281</v>
      </c>
      <c r="O133" s="413">
        <v>42916</v>
      </c>
      <c r="P133" s="412">
        <v>43281</v>
      </c>
      <c r="Q133" s="413">
        <v>42916</v>
      </c>
    </row>
    <row r="134" spans="2:17">
      <c r="B134" s="528"/>
      <c r="C134" s="529"/>
      <c r="D134" s="414" t="s">
        <v>406</v>
      </c>
      <c r="E134" s="415" t="s">
        <v>406</v>
      </c>
      <c r="F134" s="414" t="s">
        <v>406</v>
      </c>
      <c r="G134" s="415" t="s">
        <v>406</v>
      </c>
      <c r="H134" s="414" t="s">
        <v>406</v>
      </c>
      <c r="I134" s="415" t="s">
        <v>406</v>
      </c>
      <c r="J134" s="414" t="s">
        <v>406</v>
      </c>
      <c r="K134" s="415" t="s">
        <v>406</v>
      </c>
      <c r="L134" s="414" t="s">
        <v>406</v>
      </c>
      <c r="M134" s="415" t="s">
        <v>406</v>
      </c>
      <c r="N134" s="414" t="s">
        <v>406</v>
      </c>
      <c r="O134" s="415" t="s">
        <v>406</v>
      </c>
      <c r="P134" s="414" t="s">
        <v>406</v>
      </c>
      <c r="Q134" s="415" t="s">
        <v>406</v>
      </c>
    </row>
    <row r="135" spans="2:17">
      <c r="M135" s="417"/>
    </row>
    <row r="136" spans="2:17">
      <c r="B136" s="407"/>
      <c r="C136" s="404" t="s">
        <v>381</v>
      </c>
      <c r="D136" s="416">
        <v>0</v>
      </c>
      <c r="E136" s="448">
        <v>0</v>
      </c>
      <c r="F136" s="416">
        <v>43640</v>
      </c>
      <c r="G136" s="448">
        <v>-4443</v>
      </c>
      <c r="H136" s="416">
        <v>-99455</v>
      </c>
      <c r="I136" s="448">
        <v>97804</v>
      </c>
      <c r="J136" s="416">
        <v>129438</v>
      </c>
      <c r="K136" s="448">
        <v>130120</v>
      </c>
      <c r="L136" s="416">
        <v>68492</v>
      </c>
      <c r="M136" s="448">
        <v>56216</v>
      </c>
      <c r="N136" s="426">
        <v>0</v>
      </c>
      <c r="O136" s="447">
        <v>0</v>
      </c>
      <c r="P136" s="426">
        <v>142115</v>
      </c>
      <c r="Q136" s="417">
        <v>279697</v>
      </c>
    </row>
    <row r="137" spans="2:17">
      <c r="B137" s="407"/>
      <c r="C137" s="404" t="s">
        <v>382</v>
      </c>
      <c r="D137" s="416">
        <v>0</v>
      </c>
      <c r="E137" s="448">
        <v>0</v>
      </c>
      <c r="F137" s="416">
        <v>-55972</v>
      </c>
      <c r="G137" s="448">
        <v>-35879</v>
      </c>
      <c r="H137" s="416">
        <v>-49100</v>
      </c>
      <c r="I137" s="448">
        <v>-254604</v>
      </c>
      <c r="J137" s="416">
        <v>-168651</v>
      </c>
      <c r="K137" s="448">
        <v>-116922</v>
      </c>
      <c r="L137" s="416">
        <v>-39015</v>
      </c>
      <c r="M137" s="448">
        <v>-49940</v>
      </c>
      <c r="N137" s="426">
        <v>0</v>
      </c>
      <c r="O137" s="447">
        <v>0</v>
      </c>
      <c r="P137" s="426">
        <v>-312738</v>
      </c>
      <c r="Q137" s="417">
        <v>-457345</v>
      </c>
    </row>
    <row r="138" spans="2:17">
      <c r="B138" s="407"/>
      <c r="C138" s="404" t="s">
        <v>383</v>
      </c>
      <c r="D138" s="416">
        <v>0</v>
      </c>
      <c r="E138" s="448">
        <v>0</v>
      </c>
      <c r="F138" s="416">
        <v>-24</v>
      </c>
      <c r="G138" s="448">
        <v>0</v>
      </c>
      <c r="H138" s="416">
        <v>557100</v>
      </c>
      <c r="I138" s="448">
        <v>99538</v>
      </c>
      <c r="J138" s="416">
        <v>391</v>
      </c>
      <c r="K138" s="448">
        <v>-88145</v>
      </c>
      <c r="L138" s="416">
        <v>-82273</v>
      </c>
      <c r="M138" s="448">
        <v>-49531</v>
      </c>
      <c r="N138" s="426">
        <v>0</v>
      </c>
      <c r="O138" s="447">
        <v>0</v>
      </c>
      <c r="P138" s="426">
        <v>475194</v>
      </c>
      <c r="Q138" s="417">
        <v>-38138</v>
      </c>
    </row>
    <row r="144" spans="2:17">
      <c r="F144" s="440"/>
      <c r="G144" s="440"/>
      <c r="H144" s="440"/>
      <c r="I144" s="440"/>
      <c r="J144" s="440"/>
      <c r="K144" s="440"/>
    </row>
    <row r="145" spans="6:11">
      <c r="F145" s="440"/>
      <c r="G145" s="440"/>
      <c r="H145" s="440"/>
      <c r="I145" s="440"/>
      <c r="J145" s="440"/>
      <c r="K145" s="440"/>
    </row>
    <row r="146" spans="6:11">
      <c r="F146" s="440"/>
      <c r="G146" s="440"/>
      <c r="H146" s="440"/>
      <c r="I146" s="440"/>
      <c r="J146" s="440"/>
      <c r="K146" s="440"/>
    </row>
    <row r="147" spans="6:11">
      <c r="F147" s="440"/>
      <c r="G147" s="440"/>
      <c r="H147" s="440"/>
      <c r="I147" s="440"/>
      <c r="J147" s="440"/>
      <c r="K147" s="440"/>
    </row>
  </sheetData>
  <mergeCells count="41">
    <mergeCell ref="B133:C134"/>
    <mergeCell ref="P74:Q74"/>
    <mergeCell ref="B75:C76"/>
    <mergeCell ref="B132:C132"/>
    <mergeCell ref="D132:E132"/>
    <mergeCell ref="F132:G132"/>
    <mergeCell ref="H132:I132"/>
    <mergeCell ref="H36:I36"/>
    <mergeCell ref="L132:M132"/>
    <mergeCell ref="L36:M36"/>
    <mergeCell ref="P132:Q132"/>
    <mergeCell ref="P36:Q36"/>
    <mergeCell ref="J132:K132"/>
    <mergeCell ref="H74:I74"/>
    <mergeCell ref="N132:O132"/>
    <mergeCell ref="L74:M74"/>
    <mergeCell ref="B37:C38"/>
    <mergeCell ref="D73:Q73"/>
    <mergeCell ref="B74:C74"/>
    <mergeCell ref="D74:E74"/>
    <mergeCell ref="F74:G74"/>
    <mergeCell ref="J3:K3"/>
    <mergeCell ref="J74:K74"/>
    <mergeCell ref="N3:O3"/>
    <mergeCell ref="N74:O74"/>
    <mergeCell ref="B4:C5"/>
    <mergeCell ref="B35:C35"/>
    <mergeCell ref="D35:Q35"/>
    <mergeCell ref="B36:C36"/>
    <mergeCell ref="D36:E36"/>
    <mergeCell ref="F36:G36"/>
    <mergeCell ref="L3:M3"/>
    <mergeCell ref="J36:K36"/>
    <mergeCell ref="P3:Q3"/>
    <mergeCell ref="N36:O36"/>
    <mergeCell ref="B2:C2"/>
    <mergeCell ref="D2:Q2"/>
    <mergeCell ref="B3:C3"/>
    <mergeCell ref="D3:E3"/>
    <mergeCell ref="F3:G3"/>
    <mergeCell ref="H3:I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C5:I35"/>
  <sheetViews>
    <sheetView showGridLines="0" workbookViewId="0">
      <selection activeCell="F13" sqref="F13"/>
    </sheetView>
  </sheetViews>
  <sheetFormatPr baseColWidth="10" defaultRowHeight="12.75"/>
  <cols>
    <col min="3" max="3" width="30" customWidth="1"/>
    <col min="4" max="5" width="15.85546875" customWidth="1"/>
    <col min="6" max="6" width="15.42578125" customWidth="1"/>
    <col min="7" max="7" width="15" hidden="1" customWidth="1"/>
  </cols>
  <sheetData>
    <row r="5" spans="3:9" ht="15.75">
      <c r="C5" s="547" t="s">
        <v>31</v>
      </c>
      <c r="D5" s="547"/>
      <c r="E5" s="547"/>
      <c r="F5" s="547"/>
      <c r="G5" s="547"/>
      <c r="H5" s="80"/>
    </row>
    <row r="6" spans="3:9">
      <c r="C6" s="486" t="s">
        <v>52</v>
      </c>
      <c r="D6" s="486"/>
      <c r="E6" s="486"/>
      <c r="F6" s="486"/>
      <c r="G6" s="486"/>
    </row>
    <row r="7" spans="3:9" ht="8.25" hidden="1" customHeight="1">
      <c r="C7" s="546"/>
      <c r="D7" s="546"/>
      <c r="E7" s="546"/>
      <c r="F7" s="546"/>
    </row>
    <row r="9" spans="3:9" ht="45" customHeight="1">
      <c r="C9" s="70" t="s">
        <v>32</v>
      </c>
      <c r="D9" s="70" t="s">
        <v>33</v>
      </c>
      <c r="E9" s="70" t="s">
        <v>34</v>
      </c>
      <c r="F9" s="70" t="s">
        <v>51</v>
      </c>
      <c r="G9" s="70" t="s">
        <v>43</v>
      </c>
      <c r="I9" s="80"/>
    </row>
    <row r="10" spans="3:9" ht="13.5" customHeight="1">
      <c r="C10" s="71"/>
      <c r="D10" s="83" t="s">
        <v>40</v>
      </c>
      <c r="E10" s="83" t="s">
        <v>40</v>
      </c>
      <c r="F10" s="83" t="s">
        <v>21</v>
      </c>
      <c r="G10" s="83" t="s">
        <v>21</v>
      </c>
      <c r="H10" s="73"/>
      <c r="I10" s="73"/>
    </row>
    <row r="11" spans="3:9">
      <c r="C11" s="74" t="s">
        <v>35</v>
      </c>
      <c r="D11" s="72"/>
      <c r="E11" s="72"/>
      <c r="F11" s="72"/>
      <c r="G11" s="72"/>
      <c r="H11" s="73"/>
      <c r="I11" s="73"/>
    </row>
    <row r="12" spans="3:9">
      <c r="C12" s="71" t="s">
        <v>23</v>
      </c>
      <c r="D12" s="72">
        <v>115625</v>
      </c>
      <c r="E12" s="72">
        <v>2350118</v>
      </c>
      <c r="F12" s="87">
        <f t="shared" ref="F12:F17" si="0">+D12/E12*4</f>
        <v>0.19679862883480745</v>
      </c>
      <c r="G12" s="87">
        <v>0.26205136598302631</v>
      </c>
      <c r="H12" s="73"/>
      <c r="I12" s="73"/>
    </row>
    <row r="13" spans="3:9">
      <c r="C13" s="71" t="s">
        <v>14</v>
      </c>
      <c r="D13" s="72">
        <v>36395</v>
      </c>
      <c r="E13" s="72">
        <v>1207616</v>
      </c>
      <c r="F13" s="87">
        <f t="shared" si="0"/>
        <v>0.12055156606073454</v>
      </c>
      <c r="G13" s="87">
        <v>0.16653419547020115</v>
      </c>
      <c r="H13" s="73"/>
      <c r="I13" s="73"/>
    </row>
    <row r="14" spans="3:9">
      <c r="C14" s="71" t="s">
        <v>10</v>
      </c>
      <c r="D14" s="72">
        <v>14999</v>
      </c>
      <c r="E14" s="72">
        <v>142944</v>
      </c>
      <c r="F14" s="87">
        <f t="shared" si="0"/>
        <v>0.41971681217819568</v>
      </c>
      <c r="G14" s="87">
        <v>0.16979656226377887</v>
      </c>
      <c r="H14" s="73"/>
      <c r="I14" s="73"/>
    </row>
    <row r="15" spans="3:9">
      <c r="C15" s="71" t="s">
        <v>12</v>
      </c>
      <c r="D15" s="72">
        <v>32174</v>
      </c>
      <c r="E15" s="72">
        <v>680395</v>
      </c>
      <c r="F15" s="87">
        <f t="shared" si="0"/>
        <v>0.18914895024213876</v>
      </c>
      <c r="G15" s="87">
        <v>0.16223657853818924</v>
      </c>
      <c r="H15" s="73"/>
      <c r="I15" s="73"/>
    </row>
    <row r="16" spans="3:9">
      <c r="C16" s="71" t="s">
        <v>36</v>
      </c>
      <c r="D16" s="72">
        <v>32517</v>
      </c>
      <c r="E16" s="72">
        <v>497773</v>
      </c>
      <c r="F16" s="87">
        <f t="shared" si="0"/>
        <v>0.2612998294403272</v>
      </c>
      <c r="G16" s="87">
        <v>0.15617793924285378</v>
      </c>
      <c r="H16" s="73"/>
      <c r="I16" s="73"/>
    </row>
    <row r="17" spans="3:9">
      <c r="C17" s="75" t="s">
        <v>37</v>
      </c>
      <c r="D17" s="76">
        <f>SUM(D12:D16)</f>
        <v>231710</v>
      </c>
      <c r="E17" s="76">
        <f>SUM(E12:E16)</f>
        <v>4878846</v>
      </c>
      <c r="F17" s="88">
        <f t="shared" si="0"/>
        <v>0.18997115301446285</v>
      </c>
      <c r="G17" s="88">
        <v>0.20207124723379644</v>
      </c>
      <c r="H17" s="73"/>
      <c r="I17" s="73"/>
    </row>
    <row r="18" spans="3:9" s="80" customFormat="1" ht="6.75" customHeight="1">
      <c r="C18" s="77"/>
      <c r="D18" s="78"/>
      <c r="E18" s="78"/>
      <c r="F18" s="89"/>
      <c r="G18" s="89"/>
      <c r="H18" s="79"/>
      <c r="I18" s="79"/>
    </row>
    <row r="19" spans="3:9" s="80" customFormat="1">
      <c r="C19" s="74" t="s">
        <v>22</v>
      </c>
      <c r="D19" s="72"/>
      <c r="E19" s="72"/>
      <c r="F19" s="83"/>
      <c r="G19" s="83"/>
      <c r="H19" s="79"/>
      <c r="I19" s="79"/>
    </row>
    <row r="20" spans="3:9">
      <c r="C20" s="71" t="s">
        <v>23</v>
      </c>
      <c r="D20" s="72">
        <v>37244</v>
      </c>
      <c r="E20" s="72">
        <v>562855</v>
      </c>
      <c r="F20" s="87">
        <f t="shared" ref="F20:F25" si="1">+D20/E20*4</f>
        <v>0.26467918025068621</v>
      </c>
      <c r="G20" s="87">
        <v>0.30879655748641593</v>
      </c>
      <c r="H20" s="73"/>
      <c r="I20" s="73"/>
    </row>
    <row r="21" spans="3:9">
      <c r="C21" s="71" t="s">
        <v>14</v>
      </c>
      <c r="D21" s="72">
        <v>37204</v>
      </c>
      <c r="E21" s="72">
        <v>783717</v>
      </c>
      <c r="F21" s="87">
        <f t="shared" si="1"/>
        <v>0.18988486915557529</v>
      </c>
      <c r="G21" s="87">
        <v>0.27295778398474824</v>
      </c>
      <c r="H21" s="73"/>
      <c r="I21" s="79"/>
    </row>
    <row r="22" spans="3:9">
      <c r="C22" s="71" t="s">
        <v>10</v>
      </c>
      <c r="D22" s="72">
        <v>2518</v>
      </c>
      <c r="E22" s="72">
        <v>310232</v>
      </c>
      <c r="F22" s="87">
        <f t="shared" si="1"/>
        <v>3.2466025426132701E-2</v>
      </c>
      <c r="G22" s="87">
        <v>0.11185438401775805</v>
      </c>
      <c r="H22" s="73"/>
      <c r="I22" s="73"/>
    </row>
    <row r="23" spans="3:9">
      <c r="C23" s="71" t="s">
        <v>12</v>
      </c>
      <c r="D23" s="72">
        <v>22042</v>
      </c>
      <c r="E23" s="72">
        <v>352571</v>
      </c>
      <c r="F23" s="87">
        <f t="shared" si="1"/>
        <v>0.25007161678073353</v>
      </c>
      <c r="G23" s="87">
        <v>0.2213841453434448</v>
      </c>
      <c r="H23" s="73"/>
      <c r="I23" s="73"/>
    </row>
    <row r="24" spans="3:9">
      <c r="C24" s="71" t="s">
        <v>49</v>
      </c>
      <c r="D24" s="72">
        <v>106978</v>
      </c>
      <c r="E24" s="72">
        <v>1467208</v>
      </c>
      <c r="F24" s="87">
        <f t="shared" si="1"/>
        <v>0.29165053625661802</v>
      </c>
      <c r="G24" s="87">
        <v>0.33533739354956343</v>
      </c>
      <c r="H24" s="73"/>
      <c r="I24" s="73"/>
    </row>
    <row r="25" spans="3:9" ht="16.5" customHeight="1">
      <c r="C25" s="75" t="s">
        <v>38</v>
      </c>
      <c r="D25" s="76">
        <f>SUM(D20:D24)</f>
        <v>205986</v>
      </c>
      <c r="E25" s="76">
        <f>SUM(E20:E24)</f>
        <v>3476583</v>
      </c>
      <c r="F25" s="88">
        <f t="shared" si="1"/>
        <v>0.23699822498125314</v>
      </c>
      <c r="G25" s="88">
        <v>0.26909158587948101</v>
      </c>
      <c r="H25" s="73"/>
      <c r="I25" s="73"/>
    </row>
    <row r="26" spans="3:9" ht="6.75" customHeight="1">
      <c r="C26" s="74"/>
      <c r="D26" s="81"/>
      <c r="E26" s="81"/>
      <c r="F26" s="90"/>
      <c r="G26" s="90"/>
      <c r="H26" s="73"/>
      <c r="I26" s="73"/>
    </row>
    <row r="27" spans="3:9" hidden="1">
      <c r="C27" s="75" t="s">
        <v>46</v>
      </c>
      <c r="D27" s="76">
        <v>-3335</v>
      </c>
      <c r="E27" s="76">
        <v>-4825</v>
      </c>
      <c r="F27" s="88">
        <f>+D27/E27</f>
        <v>0.69119170984455958</v>
      </c>
      <c r="G27" s="88">
        <v>0.10359265433905596</v>
      </c>
      <c r="H27" s="73"/>
      <c r="I27" s="73"/>
    </row>
    <row r="28" spans="3:9" ht="12" hidden="1" customHeight="1">
      <c r="C28" s="71"/>
      <c r="D28" s="72"/>
      <c r="E28" s="72"/>
      <c r="F28" s="87"/>
      <c r="G28" s="87"/>
      <c r="H28" s="73"/>
      <c r="I28" s="73"/>
    </row>
    <row r="29" spans="3:9" ht="14.25" customHeight="1">
      <c r="C29" s="70" t="s">
        <v>39</v>
      </c>
      <c r="D29" s="82">
        <f>+D17+D25+D27</f>
        <v>434361</v>
      </c>
      <c r="E29" s="82">
        <f>+E17+E25+E27</f>
        <v>8350604</v>
      </c>
      <c r="F29" s="91">
        <f>+D29/E29*4</f>
        <v>0.20806207550974756</v>
      </c>
      <c r="G29" s="91">
        <v>0.22771741544126939</v>
      </c>
      <c r="H29" s="73"/>
      <c r="I29" s="73"/>
    </row>
    <row r="30" spans="3:9" ht="17.25" customHeight="1">
      <c r="D30" s="73"/>
      <c r="E30" s="73"/>
      <c r="F30" s="73"/>
      <c r="G30" s="73"/>
      <c r="H30" s="73"/>
      <c r="I30" s="73"/>
    </row>
    <row r="31" spans="3:9">
      <c r="C31" s="100" t="s">
        <v>50</v>
      </c>
      <c r="D31" s="73"/>
      <c r="E31" s="73"/>
      <c r="F31" s="73"/>
      <c r="G31" s="73"/>
      <c r="H31" s="73"/>
      <c r="I31" s="73"/>
    </row>
    <row r="32" spans="3:9">
      <c r="D32" s="73"/>
      <c r="E32" s="73"/>
      <c r="F32" s="73"/>
      <c r="G32" s="73"/>
      <c r="H32" s="73"/>
      <c r="I32" s="73"/>
    </row>
    <row r="34" spans="4:5">
      <c r="D34" s="73"/>
    </row>
    <row r="35" spans="4:5">
      <c r="E35" s="48"/>
    </row>
  </sheetData>
  <mergeCells count="3">
    <mergeCell ref="C7:F7"/>
    <mergeCell ref="C5:G5"/>
    <mergeCell ref="C6:G6"/>
  </mergeCells>
  <phoneticPr fontId="12" type="noConversion"/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P41"/>
  <sheetViews>
    <sheetView showGridLines="0" workbookViewId="0">
      <selection activeCell="D28" sqref="D28"/>
    </sheetView>
  </sheetViews>
  <sheetFormatPr baseColWidth="10" defaultColWidth="4" defaultRowHeight="10.5"/>
  <cols>
    <col min="1" max="1" width="3.42578125" style="23" customWidth="1"/>
    <col min="2" max="2" width="31.5703125" style="23" customWidth="1"/>
    <col min="3" max="3" width="16.85546875" style="23" customWidth="1"/>
    <col min="4" max="7" width="12" style="23" customWidth="1"/>
    <col min="8" max="8" width="1.28515625" style="23" customWidth="1"/>
    <col min="9" max="9" width="1.140625" style="23" customWidth="1"/>
    <col min="10" max="10" width="8.42578125" style="23" customWidth="1"/>
    <col min="11" max="11" width="11" style="23" customWidth="1"/>
    <col min="12" max="12" width="11.85546875" style="23" customWidth="1"/>
    <col min="13" max="13" width="8.7109375" style="23" customWidth="1"/>
    <col min="14" max="14" width="7.85546875" style="23" customWidth="1"/>
    <col min="15" max="15" width="8.140625" style="23" customWidth="1"/>
    <col min="16" max="16384" width="4" style="23"/>
  </cols>
  <sheetData>
    <row r="3" spans="1:16" s="1" customFormat="1" ht="14.25">
      <c r="B3" s="480" t="s">
        <v>58</v>
      </c>
      <c r="C3" s="346" t="s">
        <v>59</v>
      </c>
      <c r="D3" s="480" t="s">
        <v>62</v>
      </c>
      <c r="E3" s="480"/>
      <c r="F3" s="480" t="s">
        <v>63</v>
      </c>
      <c r="G3" s="480"/>
      <c r="H3" s="2"/>
      <c r="I3" s="2"/>
      <c r="J3" s="2"/>
      <c r="K3" s="2"/>
      <c r="M3" s="3"/>
      <c r="N3" s="3"/>
      <c r="O3" s="3"/>
    </row>
    <row r="4" spans="1:16" s="1" customFormat="1" ht="14.25">
      <c r="B4" s="480"/>
      <c r="C4" s="346" t="s">
        <v>60</v>
      </c>
      <c r="D4" s="480" t="s">
        <v>29</v>
      </c>
      <c r="E4" s="480"/>
      <c r="F4" s="480" t="s">
        <v>64</v>
      </c>
      <c r="G4" s="480"/>
      <c r="H4" s="2"/>
      <c r="I4" s="2"/>
      <c r="J4" s="2"/>
      <c r="K4" s="2"/>
      <c r="M4" s="3"/>
      <c r="N4" s="3"/>
      <c r="O4" s="3"/>
    </row>
    <row r="5" spans="1:16" s="1" customFormat="1" ht="14.25">
      <c r="B5" s="480"/>
      <c r="C5" s="346" t="s">
        <v>61</v>
      </c>
      <c r="D5" s="146" t="s">
        <v>514</v>
      </c>
      <c r="E5" s="146" t="s">
        <v>515</v>
      </c>
      <c r="F5" s="146" t="s">
        <v>514</v>
      </c>
      <c r="G5" s="146" t="s">
        <v>515</v>
      </c>
      <c r="H5" s="2"/>
      <c r="I5" s="2"/>
      <c r="J5" s="2"/>
      <c r="K5" s="2"/>
      <c r="M5" s="3"/>
      <c r="N5" s="3"/>
      <c r="O5" s="3"/>
    </row>
    <row r="6" spans="1:16" s="8" customFormat="1" ht="17.25" customHeight="1">
      <c r="B6" s="126" t="s">
        <v>239</v>
      </c>
      <c r="C6" s="126" t="s">
        <v>310</v>
      </c>
      <c r="D6" s="127">
        <v>3683</v>
      </c>
      <c r="E6" s="127">
        <v>4526</v>
      </c>
      <c r="F6" s="128">
        <v>5.3999999999999999E-2</v>
      </c>
      <c r="G6" s="128">
        <v>6.8000000000000005E-2</v>
      </c>
      <c r="H6" s="2"/>
      <c r="I6" s="15"/>
      <c r="J6" s="86"/>
      <c r="K6" s="55"/>
      <c r="M6" s="3"/>
      <c r="N6" s="85"/>
      <c r="O6" s="85"/>
      <c r="P6" s="16"/>
    </row>
    <row r="7" spans="1:16" s="8" customFormat="1" ht="17.25" customHeight="1">
      <c r="B7" s="126" t="s">
        <v>240</v>
      </c>
      <c r="C7" s="126" t="s">
        <v>310</v>
      </c>
      <c r="D7" s="127">
        <v>1381</v>
      </c>
      <c r="E7" s="127">
        <v>1089</v>
      </c>
      <c r="F7" s="128">
        <v>0.02</v>
      </c>
      <c r="G7" s="128">
        <v>1.6E-2</v>
      </c>
      <c r="H7" s="2"/>
      <c r="I7" s="15"/>
      <c r="J7" s="86"/>
      <c r="K7" s="55"/>
      <c r="M7" s="3"/>
      <c r="N7" s="85"/>
      <c r="O7" s="85"/>
      <c r="P7" s="16"/>
    </row>
    <row r="8" spans="1:16" s="8" customFormat="1" ht="17.25" customHeight="1">
      <c r="B8" s="126" t="s">
        <v>311</v>
      </c>
      <c r="C8" s="126" t="s">
        <v>310</v>
      </c>
      <c r="D8" s="127">
        <v>2231</v>
      </c>
      <c r="E8" s="127">
        <v>2187</v>
      </c>
      <c r="F8" s="128">
        <v>3.3000000000000002E-2</v>
      </c>
      <c r="G8" s="128">
        <v>3.3000000000000002E-2</v>
      </c>
      <c r="H8" s="2"/>
      <c r="I8" s="15"/>
      <c r="J8" s="86"/>
      <c r="K8" s="55"/>
      <c r="M8" s="3"/>
      <c r="N8" s="85"/>
      <c r="O8" s="85"/>
      <c r="P8" s="16"/>
    </row>
    <row r="9" spans="1:16" s="8" customFormat="1" ht="17.25" customHeight="1">
      <c r="B9" s="126" t="s">
        <v>312</v>
      </c>
      <c r="C9" s="126" t="s">
        <v>313</v>
      </c>
      <c r="D9" s="127">
        <v>5159</v>
      </c>
      <c r="E9" s="127">
        <v>4725</v>
      </c>
      <c r="F9" s="128">
        <v>0.20499999999999999</v>
      </c>
      <c r="G9" s="128">
        <v>0.19400000000000001</v>
      </c>
      <c r="H9" s="2"/>
      <c r="I9" s="15"/>
      <c r="J9" s="86"/>
      <c r="K9" s="55"/>
      <c r="L9" s="104"/>
      <c r="M9" s="105"/>
      <c r="N9" s="106"/>
      <c r="O9" s="106"/>
      <c r="P9" s="16"/>
    </row>
    <row r="10" spans="1:16" s="8" customFormat="1" ht="17.25" customHeight="1">
      <c r="B10" s="126" t="s">
        <v>314</v>
      </c>
      <c r="C10" s="126" t="s">
        <v>313</v>
      </c>
      <c r="D10" s="127">
        <v>299</v>
      </c>
      <c r="E10" s="127">
        <v>332</v>
      </c>
      <c r="F10" s="128">
        <v>1.2E-2</v>
      </c>
      <c r="G10" s="128">
        <v>1.4E-2</v>
      </c>
      <c r="H10" s="2"/>
      <c r="I10" s="15"/>
      <c r="J10" s="86"/>
      <c r="K10" s="55"/>
      <c r="M10" s="3"/>
      <c r="N10" s="85"/>
      <c r="O10" s="85"/>
      <c r="P10" s="16"/>
    </row>
    <row r="11" spans="1:16" s="8" customFormat="1" ht="17.25" customHeight="1">
      <c r="B11" s="126" t="s">
        <v>315</v>
      </c>
      <c r="C11" s="126" t="s">
        <v>316</v>
      </c>
      <c r="D11" s="127">
        <v>8843</v>
      </c>
      <c r="E11" s="127">
        <v>8690</v>
      </c>
      <c r="F11" s="128">
        <v>0.26200000000000001</v>
      </c>
      <c r="G11" s="128">
        <v>0.26500000000000001</v>
      </c>
      <c r="H11" s="2"/>
      <c r="I11" s="15"/>
      <c r="J11" s="86"/>
      <c r="K11" s="99"/>
      <c r="L11" s="92"/>
      <c r="M11" s="3"/>
      <c r="N11" s="3"/>
      <c r="O11" s="3"/>
      <c r="P11" s="16"/>
    </row>
    <row r="12" spans="1:16" s="8" customFormat="1" ht="17.25" customHeight="1">
      <c r="B12" s="126" t="s">
        <v>246</v>
      </c>
      <c r="C12" s="126" t="s">
        <v>517</v>
      </c>
      <c r="D12" s="127">
        <v>8275</v>
      </c>
      <c r="E12" s="127">
        <v>4054</v>
      </c>
      <c r="F12" s="128">
        <v>3.5000000000000003E-2</v>
      </c>
      <c r="G12" s="128">
        <v>1.4E-2</v>
      </c>
      <c r="H12" s="2"/>
      <c r="I12" s="15"/>
      <c r="J12" s="86"/>
      <c r="K12" s="55"/>
      <c r="L12" s="92"/>
      <c r="M12" s="3"/>
      <c r="N12" s="3"/>
      <c r="O12" s="3"/>
      <c r="P12" s="16"/>
    </row>
    <row r="13" spans="1:16" s="8" customFormat="1" ht="17.25" customHeight="1">
      <c r="B13" s="126" t="s">
        <v>245</v>
      </c>
      <c r="C13" s="126" t="s">
        <v>517</v>
      </c>
      <c r="D13" s="127">
        <v>1362</v>
      </c>
      <c r="E13" s="127">
        <v>1451</v>
      </c>
      <c r="F13" s="128">
        <v>6.0000000000000001E-3</v>
      </c>
      <c r="G13" s="128">
        <v>5.0000000000000001E-3</v>
      </c>
      <c r="H13" s="2"/>
      <c r="I13" s="15"/>
      <c r="J13" s="86"/>
      <c r="K13" s="55"/>
      <c r="M13" s="3"/>
      <c r="N13" s="3"/>
      <c r="O13" s="3"/>
      <c r="P13" s="16"/>
    </row>
    <row r="14" spans="1:16" s="8" customFormat="1" ht="17.25" customHeight="1">
      <c r="B14" s="126" t="s">
        <v>317</v>
      </c>
      <c r="C14" s="126" t="s">
        <v>517</v>
      </c>
      <c r="D14" s="127">
        <v>637</v>
      </c>
      <c r="E14" s="127" t="s">
        <v>278</v>
      </c>
      <c r="F14" s="128">
        <v>3.0000000000000001E-3</v>
      </c>
      <c r="G14" s="128" t="s">
        <v>278</v>
      </c>
      <c r="H14" s="2"/>
      <c r="I14" s="15"/>
      <c r="J14" s="86"/>
      <c r="K14" s="55"/>
      <c r="M14" s="3"/>
      <c r="N14" s="3"/>
      <c r="O14" s="3"/>
      <c r="P14" s="16"/>
    </row>
    <row r="15" spans="1:16" ht="25.5" customHeight="1">
      <c r="B15" s="223" t="s">
        <v>15</v>
      </c>
      <c r="C15" s="223"/>
      <c r="D15" s="224">
        <v>31869</v>
      </c>
      <c r="E15" s="224">
        <v>27054</v>
      </c>
      <c r="F15" s="223"/>
      <c r="G15" s="223"/>
      <c r="H15" s="2"/>
      <c r="I15" s="2"/>
      <c r="J15" s="2"/>
      <c r="K15" s="2"/>
    </row>
    <row r="16" spans="1:16" s="8" customFormat="1" ht="4.5" customHeight="1">
      <c r="A16"/>
      <c r="B16" s="108"/>
      <c r="C16" s="108"/>
      <c r="D16" s="109"/>
      <c r="E16" s="109"/>
      <c r="F16" s="108"/>
      <c r="G16" s="108"/>
      <c r="H16"/>
      <c r="I16"/>
      <c r="J16"/>
      <c r="K16"/>
      <c r="M16" s="3"/>
      <c r="N16" s="3"/>
      <c r="O16" s="3"/>
      <c r="P16" s="16"/>
    </row>
    <row r="17" spans="1:16" ht="14.25" customHeight="1">
      <c r="B17" s="307"/>
      <c r="C17" s="307"/>
      <c r="D17" s="307"/>
      <c r="E17" s="307"/>
      <c r="F17" s="307"/>
      <c r="G17" s="307"/>
      <c r="H17" s="308"/>
      <c r="I17" s="308"/>
      <c r="J17" s="308"/>
      <c r="K17" s="2"/>
    </row>
    <row r="18" spans="1:16" s="8" customFormat="1" ht="4.5" customHeight="1">
      <c r="A18" s="80"/>
      <c r="B18" s="316"/>
      <c r="C18" s="316"/>
      <c r="D18" s="316"/>
      <c r="E18" s="316"/>
      <c r="F18" s="316"/>
      <c r="G18" s="316"/>
      <c r="H18" s="317"/>
      <c r="I18" s="317"/>
      <c r="J18" s="317"/>
      <c r="K18" s="80"/>
      <c r="L18" s="318"/>
      <c r="M18" s="3"/>
      <c r="N18" s="3"/>
      <c r="O18" s="3"/>
      <c r="P18" s="16"/>
    </row>
    <row r="19" spans="1:16" ht="14.25" customHeight="1">
      <c r="A19" s="29"/>
      <c r="B19" s="309"/>
      <c r="C19" s="309"/>
      <c r="D19" s="310"/>
      <c r="E19" s="310"/>
      <c r="F19" s="311"/>
      <c r="G19" s="311"/>
      <c r="H19" s="319"/>
      <c r="I19" s="319"/>
      <c r="J19" s="319"/>
      <c r="K19" s="33"/>
      <c r="L19" s="29"/>
    </row>
    <row r="20" spans="1:16" ht="14.25" customHeight="1">
      <c r="A20" s="29"/>
      <c r="B20" s="312"/>
      <c r="C20" s="312"/>
      <c r="D20" s="312"/>
      <c r="E20" s="312"/>
      <c r="F20" s="313"/>
      <c r="G20" s="313"/>
      <c r="H20" s="314"/>
      <c r="I20" s="314"/>
      <c r="J20" s="314"/>
      <c r="K20" s="29"/>
      <c r="L20" s="29"/>
    </row>
    <row r="21" spans="1:16" ht="14.25" customHeight="1">
      <c r="A21" s="29"/>
      <c r="B21" s="320"/>
      <c r="C21" s="320"/>
      <c r="D21" s="321"/>
      <c r="E21" s="321"/>
      <c r="F21" s="320"/>
      <c r="G21" s="320"/>
      <c r="H21" s="314"/>
      <c r="I21" s="314"/>
      <c r="J21" s="314"/>
      <c r="K21" s="29"/>
      <c r="L21" s="29"/>
    </row>
    <row r="22" spans="1:16" ht="14.25" customHeight="1">
      <c r="A22" s="29"/>
      <c r="B22" s="322"/>
      <c r="C22" s="323"/>
      <c r="D22" s="323"/>
      <c r="E22" s="323"/>
      <c r="F22" s="323"/>
      <c r="G22" s="323"/>
      <c r="H22" s="314"/>
      <c r="I22" s="314"/>
      <c r="J22" s="314"/>
      <c r="K22" s="29"/>
      <c r="L22" s="29"/>
    </row>
    <row r="23" spans="1:16" ht="14.25" customHeight="1">
      <c r="A23" s="29"/>
      <c r="B23" s="324"/>
      <c r="C23" s="323"/>
      <c r="D23" s="325"/>
      <c r="E23" s="325"/>
      <c r="F23" s="325"/>
      <c r="G23" s="326"/>
      <c r="H23" s="314"/>
      <c r="I23" s="314"/>
      <c r="J23" s="314"/>
      <c r="K23" s="29"/>
      <c r="L23" s="29"/>
    </row>
    <row r="24" spans="1:16" ht="14.25" customHeight="1">
      <c r="A24" s="29"/>
      <c r="B24" s="324"/>
      <c r="C24" s="323"/>
      <c r="D24" s="323"/>
      <c r="E24" s="325"/>
      <c r="F24" s="323"/>
      <c r="G24" s="323"/>
      <c r="H24" s="314"/>
      <c r="I24" s="314"/>
      <c r="J24" s="314"/>
      <c r="K24" s="29"/>
      <c r="L24" s="29"/>
    </row>
    <row r="25" spans="1:16" ht="15" customHeight="1">
      <c r="A25" s="29"/>
      <c r="B25" s="324"/>
      <c r="C25" s="314"/>
      <c r="D25" s="315"/>
      <c r="E25" s="315"/>
      <c r="F25" s="314"/>
      <c r="G25" s="314"/>
      <c r="H25" s="314"/>
      <c r="I25" s="314"/>
      <c r="J25" s="314"/>
      <c r="K25" s="29"/>
      <c r="L25" s="29"/>
    </row>
    <row r="26" spans="1:16" ht="14.25" customHeight="1">
      <c r="A26" s="29"/>
      <c r="B26" s="327"/>
      <c r="C26" s="29"/>
      <c r="D26" s="30"/>
      <c r="E26" s="30"/>
      <c r="F26" s="32"/>
      <c r="G26" s="29"/>
      <c r="H26" s="33"/>
      <c r="I26" s="33"/>
      <c r="J26" s="33"/>
      <c r="K26" s="33"/>
      <c r="L26" s="29"/>
    </row>
    <row r="27" spans="1:16" ht="23.25" customHeight="1">
      <c r="A27" s="328"/>
      <c r="B27" s="327"/>
      <c r="C27" s="329"/>
      <c r="D27" s="330"/>
      <c r="E27" s="331"/>
      <c r="F27" s="329"/>
      <c r="G27" s="329"/>
      <c r="H27" s="33"/>
      <c r="I27" s="33"/>
      <c r="J27" s="33"/>
      <c r="K27" s="33"/>
      <c r="L27" s="29"/>
    </row>
    <row r="28" spans="1:16" ht="14.25">
      <c r="D28" s="50"/>
      <c r="E28" s="50"/>
      <c r="F28" s="50"/>
      <c r="G28" s="27"/>
      <c r="H28" s="2"/>
      <c r="I28" s="2"/>
      <c r="J28" s="2"/>
      <c r="K28" s="2"/>
    </row>
    <row r="29" spans="1:16" ht="14.25">
      <c r="B29" s="28"/>
      <c r="D29" s="26"/>
      <c r="E29" s="26"/>
      <c r="G29" s="27"/>
      <c r="H29" s="2"/>
      <c r="I29" s="2"/>
      <c r="J29" s="2"/>
      <c r="K29" s="2"/>
    </row>
    <row r="30" spans="1:16" ht="12.75">
      <c r="C30" s="29"/>
      <c r="D30" s="29"/>
      <c r="E30" s="30"/>
    </row>
    <row r="31" spans="1:16" ht="12.75">
      <c r="C31" s="29"/>
      <c r="D31" s="30"/>
      <c r="E31" s="30"/>
    </row>
    <row r="32" spans="1:16" ht="12.75">
      <c r="C32" s="29"/>
      <c r="D32" s="30"/>
      <c r="E32" s="30"/>
    </row>
    <row r="33" spans="3:7" ht="12.75">
      <c r="C33" s="29"/>
      <c r="D33" s="30"/>
      <c r="E33" s="30"/>
    </row>
    <row r="34" spans="3:7" ht="12.75">
      <c r="C34" s="29"/>
      <c r="D34" s="30"/>
      <c r="E34" s="30"/>
    </row>
    <row r="35" spans="3:7" ht="12.75">
      <c r="C35" s="29"/>
      <c r="D35" s="30"/>
      <c r="E35" s="30"/>
    </row>
    <row r="36" spans="3:7" ht="12.75">
      <c r="C36" s="29"/>
      <c r="D36" s="30"/>
      <c r="E36" s="30"/>
    </row>
    <row r="37" spans="3:7" ht="12.75">
      <c r="C37" s="29"/>
      <c r="D37" s="30"/>
      <c r="E37" s="30"/>
      <c r="F37" s="31"/>
      <c r="G37" s="31"/>
    </row>
    <row r="38" spans="3:7" ht="12.75">
      <c r="C38" s="29"/>
      <c r="D38" s="30"/>
      <c r="E38" s="30"/>
      <c r="F38" s="30"/>
      <c r="G38" s="29"/>
    </row>
    <row r="39" spans="3:7" ht="12.75">
      <c r="C39" s="29"/>
      <c r="D39" s="29"/>
      <c r="E39" s="30"/>
      <c r="F39" s="30"/>
      <c r="G39" s="29"/>
    </row>
    <row r="40" spans="3:7" ht="12.75">
      <c r="C40" s="29"/>
      <c r="D40" s="108"/>
      <c r="E40" s="32"/>
      <c r="F40" s="29"/>
      <c r="G40" s="29"/>
    </row>
    <row r="41" spans="3:7">
      <c r="C41" s="29"/>
      <c r="D41" s="29"/>
      <c r="E41" s="29"/>
      <c r="F41" s="29"/>
      <c r="G41" s="29"/>
    </row>
  </sheetData>
  <mergeCells count="5">
    <mergeCell ref="F3:G3"/>
    <mergeCell ref="F4:G4"/>
    <mergeCell ref="D3:E3"/>
    <mergeCell ref="D4:E4"/>
    <mergeCell ref="B3:B5"/>
  </mergeCells>
  <phoneticPr fontId="0" type="noConversion"/>
  <printOptions horizontalCentered="1" verticalCentered="1"/>
  <pageMargins left="0.4" right="0.36" top="0.79" bottom="0.7" header="0" footer="0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1"/>
  <sheetViews>
    <sheetView showGridLines="0" workbookViewId="0">
      <selection activeCell="D5" sqref="D5"/>
    </sheetView>
  </sheetViews>
  <sheetFormatPr baseColWidth="10" defaultColWidth="4" defaultRowHeight="10.5"/>
  <cols>
    <col min="1" max="1" width="3.42578125" style="23" customWidth="1"/>
    <col min="2" max="2" width="22.5703125" style="23" customWidth="1"/>
    <col min="3" max="3" width="14.42578125" style="23" customWidth="1"/>
    <col min="4" max="7" width="12" style="23" customWidth="1"/>
    <col min="8" max="8" width="1.28515625" style="23" customWidth="1"/>
    <col min="9" max="9" width="1.140625" style="23" customWidth="1"/>
    <col min="10" max="16384" width="4" style="23"/>
  </cols>
  <sheetData>
    <row r="3" spans="1:15" s="1" customFormat="1" ht="14.25">
      <c r="B3" s="40"/>
      <c r="C3" s="39" t="s">
        <v>0</v>
      </c>
      <c r="D3" s="554" t="s">
        <v>1</v>
      </c>
      <c r="E3" s="550"/>
      <c r="F3" s="550" t="s">
        <v>2</v>
      </c>
      <c r="G3" s="551"/>
      <c r="H3" s="2"/>
      <c r="I3" s="2"/>
      <c r="J3" s="2"/>
      <c r="L3" s="3"/>
      <c r="M3" s="3"/>
    </row>
    <row r="4" spans="1:15" s="1" customFormat="1" ht="14.25">
      <c r="B4" s="44" t="s">
        <v>3</v>
      </c>
      <c r="C4" s="45" t="s">
        <v>4</v>
      </c>
      <c r="D4" s="555" t="s">
        <v>5</v>
      </c>
      <c r="E4" s="552"/>
      <c r="F4" s="552" t="s">
        <v>6</v>
      </c>
      <c r="G4" s="553"/>
      <c r="H4" s="2"/>
      <c r="I4" s="2"/>
      <c r="J4" s="2"/>
      <c r="L4" s="3"/>
      <c r="M4" s="3"/>
    </row>
    <row r="5" spans="1:15" s="1" customFormat="1" ht="14.25">
      <c r="B5" s="46"/>
      <c r="C5" s="47" t="s">
        <v>7</v>
      </c>
      <c r="D5" s="43" t="e">
        <f>+#REF!</f>
        <v>#REF!</v>
      </c>
      <c r="E5" s="4" t="str">
        <f>+'Property, plant and equipment'!D7</f>
        <v>1H 2017</v>
      </c>
      <c r="F5" s="5" t="e">
        <f>+D5</f>
        <v>#REF!</v>
      </c>
      <c r="G5" s="6" t="str">
        <f>+E5</f>
        <v>1H 2017</v>
      </c>
      <c r="H5" s="2"/>
      <c r="I5" s="2"/>
      <c r="J5" s="2"/>
      <c r="L5" s="3"/>
      <c r="M5" s="3"/>
    </row>
    <row r="6" spans="1:15" s="1" customFormat="1" ht="6" customHeight="1">
      <c r="B6" s="7"/>
      <c r="C6" s="7"/>
      <c r="D6" s="7"/>
      <c r="E6" s="7"/>
      <c r="F6" s="7"/>
      <c r="G6" s="7"/>
      <c r="H6" s="7"/>
      <c r="I6" s="7"/>
      <c r="J6" s="2"/>
      <c r="L6" s="3"/>
      <c r="M6" s="3"/>
    </row>
    <row r="7" spans="1:15" s="8" customFormat="1" ht="18" customHeight="1">
      <c r="B7" s="9" t="s">
        <v>8</v>
      </c>
      <c r="C7" s="10" t="s">
        <v>9</v>
      </c>
      <c r="D7" s="11">
        <v>18461</v>
      </c>
      <c r="E7" s="12">
        <v>20730.5</v>
      </c>
      <c r="F7" s="13">
        <v>0.40300000000000002</v>
      </c>
      <c r="G7" s="14">
        <v>0.437</v>
      </c>
      <c r="H7" s="2"/>
      <c r="I7" s="15"/>
      <c r="J7" s="15"/>
      <c r="K7" s="15"/>
      <c r="L7" s="3"/>
      <c r="M7" s="3"/>
      <c r="N7" s="16"/>
      <c r="O7" s="16"/>
    </row>
    <row r="8" spans="1:15" s="8" customFormat="1" ht="18" customHeight="1">
      <c r="B8" s="17" t="s">
        <v>10</v>
      </c>
      <c r="C8" s="10" t="s">
        <v>11</v>
      </c>
      <c r="D8" s="11">
        <v>11603.3</v>
      </c>
      <c r="E8" s="18">
        <v>12578.8</v>
      </c>
      <c r="F8" s="13">
        <v>0.14000000000000001</v>
      </c>
      <c r="G8" s="19">
        <v>0.14299999999999999</v>
      </c>
      <c r="H8" s="2"/>
      <c r="I8" s="15"/>
      <c r="J8" s="15"/>
      <c r="L8" s="3"/>
      <c r="M8" s="3"/>
      <c r="N8" s="16"/>
      <c r="O8" s="16"/>
    </row>
    <row r="9" spans="1:15" s="8" customFormat="1" ht="18" customHeight="1">
      <c r="B9" s="17" t="s">
        <v>12</v>
      </c>
      <c r="C9" s="10" t="s">
        <v>13</v>
      </c>
      <c r="D9" s="11">
        <v>4327.6000000000004</v>
      </c>
      <c r="E9" s="18">
        <v>4599.8999999999996</v>
      </c>
      <c r="F9" s="13">
        <v>0.23300000000000001</v>
      </c>
      <c r="G9" s="19">
        <v>0.23599999999999999</v>
      </c>
      <c r="H9" s="2"/>
      <c r="I9" s="15"/>
      <c r="J9" s="15"/>
      <c r="L9" s="3"/>
      <c r="M9" s="3"/>
      <c r="N9" s="16"/>
      <c r="O9" s="16"/>
    </row>
    <row r="10" spans="1:15" s="8" customFormat="1" ht="18" customHeight="1">
      <c r="B10" s="17" t="s">
        <v>14</v>
      </c>
      <c r="C10" s="10" t="s">
        <v>11</v>
      </c>
      <c r="D10" s="11">
        <f>2533.7+12614.1</f>
        <v>15147.8</v>
      </c>
      <c r="E10" s="18">
        <f>2737.2+12358.2-18</f>
        <v>15077.400000000001</v>
      </c>
      <c r="F10" s="13">
        <v>0.23300000000000001</v>
      </c>
      <c r="G10" s="19">
        <f>0.04+17.9%</f>
        <v>0.219</v>
      </c>
      <c r="H10" s="2"/>
      <c r="I10" s="15"/>
      <c r="J10" s="15"/>
      <c r="L10" s="3"/>
      <c r="M10" s="3"/>
      <c r="N10" s="16"/>
      <c r="O10" s="16"/>
    </row>
    <row r="11" spans="1:15" s="8" customFormat="1" ht="18" customHeight="1">
      <c r="B11" s="17" t="s">
        <v>27</v>
      </c>
      <c r="C11" s="10" t="s">
        <v>13</v>
      </c>
      <c r="D11" s="11">
        <v>3902</v>
      </c>
      <c r="E11" s="20">
        <f>4545+1467</f>
        <v>6012</v>
      </c>
      <c r="F11" s="13">
        <v>1.2E-2</v>
      </c>
      <c r="G11" s="21">
        <v>1.4E-2</v>
      </c>
      <c r="H11" s="2"/>
      <c r="I11" s="15"/>
      <c r="J11" s="15"/>
      <c r="L11" s="3"/>
      <c r="M11" s="3"/>
      <c r="N11" s="16"/>
      <c r="O11" s="16"/>
    </row>
    <row r="12" spans="1:15" s="8" customFormat="1" ht="6" customHeight="1">
      <c r="A12"/>
      <c r="B12"/>
      <c r="C12"/>
      <c r="D12"/>
      <c r="E12"/>
      <c r="F12"/>
      <c r="G12"/>
      <c r="H12"/>
      <c r="I12"/>
      <c r="J12"/>
      <c r="L12" s="3"/>
      <c r="M12" s="3"/>
      <c r="N12" s="16"/>
      <c r="O12" s="16"/>
    </row>
    <row r="13" spans="1:15" s="8" customFormat="1" ht="20.25" customHeight="1">
      <c r="B13" s="548" t="s">
        <v>15</v>
      </c>
      <c r="C13" s="549"/>
      <c r="D13" s="41">
        <f>SUM(D7:D11)</f>
        <v>53441.7</v>
      </c>
      <c r="E13" s="22">
        <f>SUM(E7:E11)</f>
        <v>58998.600000000006</v>
      </c>
      <c r="F13"/>
      <c r="G13"/>
      <c r="H13" s="2"/>
      <c r="I13" s="15"/>
      <c r="J13" s="15"/>
      <c r="L13" s="3"/>
      <c r="M13" s="3"/>
    </row>
    <row r="14" spans="1:15" ht="6" customHeight="1">
      <c r="B14" s="24"/>
      <c r="C14" s="24"/>
      <c r="D14" s="24"/>
      <c r="E14" s="24"/>
      <c r="F14" s="24"/>
      <c r="G14" s="24"/>
      <c r="H14" s="2"/>
      <c r="I14" s="2"/>
      <c r="J14" s="2"/>
    </row>
    <row r="15" spans="1:15" ht="15.75" customHeight="1">
      <c r="B15" s="23" t="s">
        <v>28</v>
      </c>
      <c r="C15" s="29"/>
      <c r="D15" s="30"/>
      <c r="E15" s="30"/>
    </row>
    <row r="16" spans="1:15" ht="12.75">
      <c r="C16" s="29"/>
      <c r="D16" s="30"/>
      <c r="E16" s="30"/>
    </row>
    <row r="17" spans="1:10" ht="10.5" customHeight="1">
      <c r="B17" s="24"/>
      <c r="C17" s="24"/>
      <c r="D17" s="24"/>
      <c r="E17" s="24"/>
      <c r="F17" s="24"/>
      <c r="G17" s="24"/>
      <c r="H17" s="2"/>
      <c r="I17" s="2"/>
      <c r="J17" s="2"/>
    </row>
    <row r="18" spans="1:10" ht="23.25" customHeight="1">
      <c r="A18" s="25"/>
      <c r="D18" s="50">
        <f>+E13-D13</f>
        <v>5556.9000000000087</v>
      </c>
      <c r="E18" s="51">
        <f>+D18/D13</f>
        <v>0.10398059941955456</v>
      </c>
      <c r="F18" s="27"/>
      <c r="G18" s="27"/>
      <c r="H18" s="2"/>
      <c r="I18" s="2"/>
      <c r="J18" s="2"/>
    </row>
    <row r="19" spans="1:10" ht="14.25">
      <c r="B19" s="28"/>
      <c r="D19" s="26"/>
      <c r="E19" s="26"/>
      <c r="H19" s="2"/>
      <c r="I19" s="2"/>
      <c r="J19" s="2"/>
    </row>
    <row r="20" spans="1:10" ht="14.25">
      <c r="C20" s="29"/>
      <c r="D20" s="29"/>
      <c r="E20" s="30"/>
      <c r="H20" s="2"/>
      <c r="I20" s="2"/>
      <c r="J20" s="2"/>
    </row>
    <row r="21" spans="1:10" ht="12.75">
      <c r="C21" s="29"/>
      <c r="D21" s="30"/>
      <c r="E21" s="30"/>
    </row>
    <row r="22" spans="1:10" ht="12.75">
      <c r="C22" s="29"/>
      <c r="D22" s="30"/>
      <c r="E22" s="30"/>
    </row>
    <row r="23" spans="1:10" ht="12.75">
      <c r="C23" s="29"/>
      <c r="D23" s="30"/>
      <c r="E23" s="30"/>
    </row>
    <row r="24" spans="1:10" ht="12.75">
      <c r="C24" s="29"/>
      <c r="D24" s="30"/>
      <c r="E24" s="30"/>
    </row>
    <row r="25" spans="1:10" ht="12.75">
      <c r="C25" s="29"/>
      <c r="D25" s="30"/>
      <c r="E25" s="30"/>
    </row>
    <row r="26" spans="1:10" ht="12.75">
      <c r="C26" s="29"/>
      <c r="D26" s="30"/>
      <c r="E26" s="30"/>
    </row>
    <row r="27" spans="1:10" ht="12.75">
      <c r="C27" s="29"/>
      <c r="D27" s="30"/>
      <c r="E27" s="30"/>
      <c r="F27" s="31"/>
      <c r="G27" s="31"/>
    </row>
    <row r="28" spans="1:10" ht="12.75">
      <c r="C28" s="29"/>
      <c r="D28" s="30"/>
      <c r="E28" s="30"/>
      <c r="F28" s="30"/>
      <c r="G28" s="29"/>
    </row>
    <row r="29" spans="1:10" ht="12.75">
      <c r="C29" s="29"/>
      <c r="D29" s="29"/>
      <c r="E29" s="30"/>
      <c r="F29" s="30"/>
      <c r="G29" s="29"/>
    </row>
    <row r="30" spans="1:10">
      <c r="C30" s="29"/>
      <c r="D30" s="32"/>
      <c r="E30" s="32"/>
      <c r="F30" s="29"/>
      <c r="G30" s="29"/>
    </row>
    <row r="31" spans="1:10">
      <c r="C31" s="29"/>
      <c r="D31" s="29"/>
      <c r="E31" s="29"/>
      <c r="F31" s="29"/>
      <c r="G31" s="29"/>
    </row>
  </sheetData>
  <mergeCells count="5">
    <mergeCell ref="B13:C13"/>
    <mergeCell ref="F3:G3"/>
    <mergeCell ref="F4:G4"/>
    <mergeCell ref="D3:E3"/>
    <mergeCell ref="D4:E4"/>
  </mergeCells>
  <phoneticPr fontId="12" type="noConversion"/>
  <printOptions horizontalCentered="1" verticalCentered="1"/>
  <pageMargins left="0.75" right="0.75" top="1" bottom="1" header="0" footer="0"/>
  <pageSetup paperSize="9" orientation="landscape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27"/>
  <sheetViews>
    <sheetView topLeftCell="A4" workbookViewId="0">
      <selection activeCell="E25" sqref="E25"/>
    </sheetView>
  </sheetViews>
  <sheetFormatPr baseColWidth="10" defaultRowHeight="12.75"/>
  <cols>
    <col min="1" max="2" width="11.42578125" style="58"/>
    <col min="3" max="3" width="33" style="58" customWidth="1"/>
    <col min="4" max="6" width="16.28515625" style="58" customWidth="1"/>
    <col min="7" max="16384" width="11.42578125" style="58"/>
  </cols>
  <sheetData>
    <row r="4" spans="3:6" ht="15">
      <c r="C4" s="556" t="s">
        <v>44</v>
      </c>
      <c r="D4" s="556"/>
      <c r="E4" s="556"/>
      <c r="F4" s="556"/>
    </row>
    <row r="5" spans="3:6">
      <c r="C5" s="59"/>
      <c r="D5" s="59"/>
      <c r="E5" s="59"/>
    </row>
    <row r="6" spans="3:6" ht="25.5" customHeight="1">
      <c r="C6" s="42" t="s">
        <v>30</v>
      </c>
      <c r="D6" s="52" t="e">
        <f>+#REF!</f>
        <v>#REF!</v>
      </c>
      <c r="E6" s="35" t="e">
        <f>+#REF!</f>
        <v>#REF!</v>
      </c>
      <c r="F6" s="35" t="s">
        <v>24</v>
      </c>
    </row>
    <row r="7" spans="3:6" ht="6.75" customHeight="1">
      <c r="C7" s="60"/>
      <c r="D7" s="61"/>
      <c r="E7" s="61"/>
      <c r="F7" s="61"/>
    </row>
    <row r="8" spans="3:6" ht="14.25">
      <c r="C8" s="62" t="s">
        <v>25</v>
      </c>
      <c r="D8" s="66">
        <v>-224930</v>
      </c>
      <c r="E8" s="67">
        <v>-352977</v>
      </c>
      <c r="F8" s="67">
        <f>+E8-D8</f>
        <v>-128047</v>
      </c>
    </row>
    <row r="9" spans="3:6" ht="14.25">
      <c r="C9" s="62" t="s">
        <v>26</v>
      </c>
      <c r="D9" s="66">
        <v>-50747</v>
      </c>
      <c r="E9" s="67">
        <v>-97997</v>
      </c>
      <c r="F9" s="67">
        <f>+E9-D9</f>
        <v>-47250</v>
      </c>
    </row>
    <row r="10" spans="3:6" ht="6" customHeight="1">
      <c r="C10" s="63"/>
      <c r="D10" s="64"/>
      <c r="E10" s="64"/>
      <c r="F10" s="64"/>
    </row>
    <row r="11" spans="3:6" ht="15.75" customHeight="1">
      <c r="C11" s="65" t="s">
        <v>20</v>
      </c>
      <c r="D11" s="68">
        <f>SUM(D8:D10)</f>
        <v>-275677</v>
      </c>
      <c r="E11" s="69">
        <f>SUM(E8:E9)</f>
        <v>-450974</v>
      </c>
      <c r="F11" s="69">
        <f>SUM(F8:F9)</f>
        <v>-175297</v>
      </c>
    </row>
    <row r="13" spans="3:6">
      <c r="D13" s="93">
        <f>+D11-'Income Statement'!C30</f>
        <v>-275303</v>
      </c>
      <c r="E13" s="93">
        <f>+E11-'Income Statement'!D30</f>
        <v>-450701</v>
      </c>
    </row>
    <row r="26" spans="3:4">
      <c r="C26" s="58">
        <v>213074908</v>
      </c>
      <c r="D26" s="58">
        <v>151017830</v>
      </c>
    </row>
    <row r="27" spans="3:4">
      <c r="C27" s="58">
        <v>60101797</v>
      </c>
      <c r="D27" s="58">
        <v>44687778</v>
      </c>
    </row>
  </sheetData>
  <mergeCells count="1">
    <mergeCell ref="C4:F4"/>
  </mergeCells>
  <phoneticPr fontId="12" type="noConversion"/>
  <printOptions horizontalCentered="1" verticalCentered="1"/>
  <pageMargins left="0.2" right="0.2" top="0.3" bottom="0.3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3:P29"/>
  <sheetViews>
    <sheetView showGridLines="0" zoomScale="90" workbookViewId="0"/>
  </sheetViews>
  <sheetFormatPr baseColWidth="10" defaultColWidth="4" defaultRowHeight="14.25"/>
  <cols>
    <col min="1" max="1" width="2.7109375" style="24" customWidth="1"/>
    <col min="2" max="2" width="51" style="24" customWidth="1"/>
    <col min="3" max="3" width="8" style="24" customWidth="1"/>
    <col min="4" max="4" width="8.85546875" style="24" customWidth="1"/>
    <col min="5" max="5" width="8.42578125" style="24" customWidth="1"/>
    <col min="6" max="6" width="8.5703125" style="24" customWidth="1"/>
    <col min="7" max="8" width="8" style="24" customWidth="1"/>
    <col min="9" max="9" width="9.28515625" style="24" customWidth="1"/>
    <col min="10" max="10" width="9.7109375" style="24" customWidth="1"/>
    <col min="11" max="11" width="0.28515625" style="24" customWidth="1"/>
    <col min="12" max="12" width="1.140625" style="24" customWidth="1"/>
    <col min="13" max="14" width="4" style="24"/>
    <col min="15" max="15" width="7.140625" style="24" customWidth="1"/>
    <col min="16" max="16" width="9.7109375" style="24" bestFit="1" customWidth="1"/>
    <col min="17" max="16384" width="4" style="24"/>
  </cols>
  <sheetData>
    <row r="3" spans="2:15">
      <c r="B3" s="347"/>
      <c r="C3" s="481" t="s">
        <v>62</v>
      </c>
      <c r="D3" s="481"/>
      <c r="E3" s="481" t="s">
        <v>73</v>
      </c>
      <c r="F3" s="481"/>
      <c r="G3" s="481" t="s">
        <v>74</v>
      </c>
      <c r="H3" s="481"/>
      <c r="I3" s="481" t="s">
        <v>75</v>
      </c>
      <c r="J3" s="481"/>
      <c r="K3" s="2"/>
    </row>
    <row r="4" spans="2:15">
      <c r="B4" s="347" t="s">
        <v>58</v>
      </c>
      <c r="C4" s="481" t="s">
        <v>16</v>
      </c>
      <c r="D4" s="481"/>
      <c r="E4" s="481" t="s">
        <v>48</v>
      </c>
      <c r="F4" s="481"/>
      <c r="G4" s="481" t="s">
        <v>77</v>
      </c>
      <c r="H4" s="481"/>
      <c r="I4" s="481"/>
      <c r="J4" s="481"/>
      <c r="K4" s="33"/>
      <c r="M4" s="2"/>
      <c r="N4" s="2"/>
      <c r="O4" s="2"/>
    </row>
    <row r="5" spans="2:15">
      <c r="B5" s="347"/>
      <c r="C5" s="146" t="s">
        <v>514</v>
      </c>
      <c r="D5" s="146" t="s">
        <v>515</v>
      </c>
      <c r="E5" s="146" t="s">
        <v>514</v>
      </c>
      <c r="F5" s="146" t="s">
        <v>515</v>
      </c>
      <c r="G5" s="146" t="s">
        <v>514</v>
      </c>
      <c r="H5" s="146" t="s">
        <v>515</v>
      </c>
      <c r="I5" s="146" t="s">
        <v>514</v>
      </c>
      <c r="J5" s="146" t="s">
        <v>515</v>
      </c>
      <c r="K5" s="2"/>
      <c r="M5" s="2"/>
      <c r="N5" s="2"/>
      <c r="O5" s="2"/>
    </row>
    <row r="6" spans="2:15" customFormat="1" ht="6" customHeight="1" thickBot="1">
      <c r="B6" s="147"/>
      <c r="C6" s="147"/>
      <c r="D6" s="147"/>
      <c r="E6" s="147"/>
      <c r="F6" s="147"/>
      <c r="G6" s="147"/>
      <c r="H6" s="147"/>
      <c r="I6" s="147"/>
      <c r="J6" s="147"/>
    </row>
    <row r="7" spans="2:15" s="34" customFormat="1" ht="18" customHeight="1" thickBot="1">
      <c r="B7" s="149" t="s">
        <v>305</v>
      </c>
      <c r="C7" s="348">
        <v>9042</v>
      </c>
      <c r="D7" s="348">
        <v>9090</v>
      </c>
      <c r="E7" s="349">
        <v>0.129</v>
      </c>
      <c r="F7" s="349">
        <v>0.108</v>
      </c>
      <c r="G7" s="348">
        <v>2542.7020000000002</v>
      </c>
      <c r="H7" s="348">
        <v>2517.6790000000001</v>
      </c>
      <c r="I7" s="348">
        <v>633</v>
      </c>
      <c r="J7" s="348">
        <v>597</v>
      </c>
      <c r="K7" s="112">
        <v>0</v>
      </c>
      <c r="L7" s="112">
        <v>0</v>
      </c>
      <c r="M7" s="2"/>
      <c r="N7" s="2"/>
      <c r="O7" s="2"/>
    </row>
    <row r="8" spans="2:15" s="34" customFormat="1" ht="18" customHeight="1">
      <c r="B8" s="149" t="s">
        <v>306</v>
      </c>
      <c r="C8" s="348">
        <v>4040</v>
      </c>
      <c r="D8" s="348">
        <v>4058</v>
      </c>
      <c r="E8" s="349">
        <v>8.2000000000000003E-2</v>
      </c>
      <c r="F8" s="349">
        <v>8.1000000000000003E-2</v>
      </c>
      <c r="G8" s="348">
        <v>1409.107</v>
      </c>
      <c r="H8" s="348">
        <v>1385</v>
      </c>
      <c r="I8" s="348">
        <v>2401</v>
      </c>
      <c r="J8" s="348">
        <v>2332</v>
      </c>
      <c r="K8" s="2"/>
      <c r="M8" s="2"/>
      <c r="N8" s="2"/>
      <c r="O8" s="2"/>
    </row>
    <row r="9" spans="2:15" s="34" customFormat="1" ht="18" customHeight="1">
      <c r="B9" s="149" t="s">
        <v>307</v>
      </c>
      <c r="C9" s="348">
        <v>5635</v>
      </c>
      <c r="D9" s="348">
        <v>5719</v>
      </c>
      <c r="E9" s="349">
        <v>0.20799999999999999</v>
      </c>
      <c r="F9" s="349">
        <v>0.20200000000000001</v>
      </c>
      <c r="G9" s="348">
        <v>2983.183</v>
      </c>
      <c r="H9" s="348">
        <v>2988</v>
      </c>
      <c r="I9" s="348">
        <v>3082</v>
      </c>
      <c r="J9" s="348">
        <v>2868</v>
      </c>
      <c r="K9" s="2"/>
      <c r="M9" s="2"/>
      <c r="N9" s="2"/>
      <c r="O9" s="2"/>
    </row>
    <row r="10" spans="2:15" s="34" customFormat="1" ht="18" customHeight="1">
      <c r="B10" s="149" t="s">
        <v>229</v>
      </c>
      <c r="C10" s="348">
        <v>5708</v>
      </c>
      <c r="D10" s="348">
        <v>5621</v>
      </c>
      <c r="E10" s="349">
        <v>0.14000000000000001</v>
      </c>
      <c r="F10" s="349">
        <v>0.13100000000000001</v>
      </c>
      <c r="G10" s="348">
        <v>3976.4949999999999</v>
      </c>
      <c r="H10" s="348">
        <v>3953</v>
      </c>
      <c r="I10" s="348">
        <v>3582</v>
      </c>
      <c r="J10" s="348">
        <v>3483</v>
      </c>
      <c r="K10" s="2"/>
      <c r="M10" s="2"/>
      <c r="N10" s="2"/>
      <c r="O10" s="2"/>
    </row>
    <row r="11" spans="2:15" s="34" customFormat="1" ht="18" customHeight="1">
      <c r="B11" s="149" t="s">
        <v>308</v>
      </c>
      <c r="C11" s="348">
        <v>6582</v>
      </c>
      <c r="D11" s="348">
        <v>5511</v>
      </c>
      <c r="E11" s="349">
        <v>0.125</v>
      </c>
      <c r="F11" s="349">
        <v>0.11899999999999999</v>
      </c>
      <c r="G11" s="348">
        <v>2972.377</v>
      </c>
      <c r="H11" s="348">
        <v>2865</v>
      </c>
      <c r="I11" s="348">
        <v>2688</v>
      </c>
      <c r="J11" s="348">
        <v>2179</v>
      </c>
      <c r="K11" s="2"/>
      <c r="M11" s="2"/>
      <c r="N11" s="2"/>
      <c r="O11" s="2"/>
    </row>
    <row r="12" spans="2:15" s="34" customFormat="1" ht="18" customHeight="1">
      <c r="B12" s="149" t="s">
        <v>309</v>
      </c>
      <c r="C12" s="348">
        <v>3418</v>
      </c>
      <c r="D12" s="348">
        <v>0</v>
      </c>
      <c r="E12" s="350">
        <v>9.6000000000000002E-2</v>
      </c>
      <c r="F12" s="348">
        <v>0</v>
      </c>
      <c r="G12" s="348">
        <v>7165.5420000000004</v>
      </c>
      <c r="H12" s="348">
        <v>0</v>
      </c>
      <c r="I12" s="348">
        <v>943</v>
      </c>
      <c r="J12" s="348">
        <v>0</v>
      </c>
      <c r="K12" s="2"/>
      <c r="M12" s="2"/>
      <c r="N12" s="2"/>
      <c r="O12" s="2"/>
    </row>
    <row r="13" spans="2:15" s="34" customFormat="1" ht="18" customHeight="1">
      <c r="B13" s="149" t="s">
        <v>299</v>
      </c>
      <c r="C13" s="348">
        <v>6880</v>
      </c>
      <c r="D13" s="348">
        <v>6783</v>
      </c>
      <c r="E13" s="350">
        <v>7.9000000000000001E-2</v>
      </c>
      <c r="F13" s="350">
        <v>7.9000000000000001E-2</v>
      </c>
      <c r="G13" s="348">
        <v>3388.4279999999999</v>
      </c>
      <c r="H13" s="348">
        <v>3293</v>
      </c>
      <c r="I13" s="348">
        <v>2238</v>
      </c>
      <c r="J13" s="348">
        <v>2432</v>
      </c>
      <c r="K13" s="2"/>
      <c r="M13" s="2"/>
      <c r="N13" s="2"/>
      <c r="O13" s="2"/>
    </row>
    <row r="14" spans="2:15" s="34" customFormat="1" ht="18" customHeight="1">
      <c r="B14" s="176" t="s">
        <v>20</v>
      </c>
      <c r="C14" s="191">
        <v>41305</v>
      </c>
      <c r="D14" s="191">
        <v>36781</v>
      </c>
      <c r="E14" s="225">
        <v>0.12271428571428571</v>
      </c>
      <c r="F14" s="225">
        <v>0.11985714285714286</v>
      </c>
      <c r="G14" s="191">
        <v>24437.834000000003</v>
      </c>
      <c r="H14" s="191">
        <v>17000.679</v>
      </c>
      <c r="I14" s="191">
        <v>1446</v>
      </c>
      <c r="J14" s="191">
        <v>1761</v>
      </c>
      <c r="K14" s="2"/>
      <c r="M14" s="2"/>
      <c r="N14" s="2"/>
      <c r="O14" s="2"/>
    </row>
    <row r="15" spans="2:15" ht="6" customHeight="1">
      <c r="B15" s="150"/>
      <c r="C15" s="150"/>
      <c r="D15" s="150"/>
      <c r="E15" s="150"/>
      <c r="F15" s="150"/>
      <c r="G15" s="150"/>
      <c r="H15" s="151"/>
      <c r="I15" s="150"/>
      <c r="J15" s="150"/>
    </row>
    <row r="16" spans="2:15" ht="15.75" customHeight="1">
      <c r="B16" s="152" t="s">
        <v>76</v>
      </c>
      <c r="C16" s="152"/>
      <c r="D16" s="152"/>
      <c r="E16" s="152"/>
      <c r="F16" s="152"/>
      <c r="G16" s="152"/>
      <c r="H16" s="152"/>
      <c r="I16" s="152"/>
      <c r="J16" s="152"/>
      <c r="K16" s="2"/>
      <c r="M16" s="2"/>
      <c r="N16" s="2"/>
      <c r="O16" s="2"/>
    </row>
    <row r="17" spans="3:16" ht="15.75" customHeight="1">
      <c r="C17" s="53"/>
      <c r="D17" s="54"/>
      <c r="G17" s="53"/>
      <c r="H17" s="54"/>
      <c r="K17" s="2"/>
      <c r="M17" s="2"/>
      <c r="N17" s="2"/>
      <c r="O17" s="2"/>
    </row>
    <row r="18" spans="3:16" ht="6" customHeight="1">
      <c r="K18" s="2"/>
    </row>
    <row r="19" spans="3:16">
      <c r="H19" s="53"/>
    </row>
    <row r="20" spans="3:16">
      <c r="C20" s="84"/>
      <c r="D20" s="54"/>
      <c r="E20"/>
      <c r="F20"/>
      <c r="G20" s="54"/>
      <c r="H20" s="84"/>
    </row>
    <row r="21" spans="3:16">
      <c r="E21" s="107"/>
      <c r="F21" s="107"/>
      <c r="H21" s="53"/>
    </row>
    <row r="22" spans="3:16">
      <c r="C22" s="54"/>
      <c r="D22" s="103"/>
      <c r="H22" s="53"/>
    </row>
    <row r="23" spans="3:16">
      <c r="C23" s="103"/>
      <c r="D23" s="103"/>
      <c r="H23" s="54"/>
    </row>
    <row r="24" spans="3:16">
      <c r="C24" s="103"/>
      <c r="D24" s="103"/>
      <c r="P24" s="102"/>
    </row>
    <row r="25" spans="3:16">
      <c r="C25" s="103"/>
      <c r="D25" s="103"/>
    </row>
    <row r="26" spans="3:16">
      <c r="C26" s="103"/>
      <c r="D26" s="103"/>
    </row>
    <row r="27" spans="3:16">
      <c r="C27" s="103"/>
      <c r="D27" s="103"/>
    </row>
    <row r="28" spans="3:16">
      <c r="C28" s="103"/>
      <c r="D28" s="103"/>
    </row>
    <row r="29" spans="3:16">
      <c r="C29" s="103"/>
      <c r="D29" s="103"/>
    </row>
  </sheetData>
  <mergeCells count="8">
    <mergeCell ref="I3:J3"/>
    <mergeCell ref="I4:J4"/>
    <mergeCell ref="G3:H3"/>
    <mergeCell ref="G4:H4"/>
    <mergeCell ref="C3:D3"/>
    <mergeCell ref="C4:D4"/>
    <mergeCell ref="E3:F3"/>
    <mergeCell ref="E4:F4"/>
  </mergeCells>
  <phoneticPr fontId="12" type="noConversion"/>
  <printOptions horizontalCentered="1" verticalCentered="1"/>
  <pageMargins left="0.2" right="0.25" top="0.64" bottom="1" header="0" footer="0"/>
  <pageSetup paperSize="9" scale="83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76"/>
  <sheetViews>
    <sheetView showGridLines="0" workbookViewId="0"/>
  </sheetViews>
  <sheetFormatPr baseColWidth="10" defaultColWidth="7.28515625" defaultRowHeight="12.75"/>
  <cols>
    <col min="1" max="1" width="7.85546875" style="3" customWidth="1"/>
    <col min="2" max="2" width="69.140625" style="3" customWidth="1"/>
    <col min="3" max="3" width="16.7109375" style="38" customWidth="1"/>
    <col min="4" max="4" width="12.85546875" style="38" customWidth="1"/>
    <col min="5" max="5" width="14.42578125" style="38" customWidth="1"/>
    <col min="6" max="6" width="14" style="3" customWidth="1"/>
    <col min="7" max="7" width="8.28515625" style="3" customWidth="1"/>
    <col min="8" max="8" width="8.5703125" style="3" customWidth="1"/>
    <col min="9" max="9" width="3.5703125" style="3" customWidth="1"/>
    <col min="10" max="10" width="11.28515625" style="3" customWidth="1"/>
    <col min="11" max="11" width="14" style="3" customWidth="1"/>
    <col min="12" max="16384" width="7.28515625" style="3"/>
  </cols>
  <sheetData>
    <row r="1" spans="1:11">
      <c r="A1" s="37"/>
      <c r="J1" s="56"/>
    </row>
    <row r="2" spans="1:11">
      <c r="A2" s="37"/>
      <c r="B2" s="37"/>
      <c r="C2" s="37"/>
      <c r="D2" s="37"/>
      <c r="E2" s="37"/>
      <c r="F2" s="37"/>
      <c r="G2" s="37"/>
      <c r="H2" s="37"/>
    </row>
    <row r="3" spans="1:11" s="2" customFormat="1" ht="28.5" customHeight="1">
      <c r="A3" s="160"/>
      <c r="B3" s="161" t="s">
        <v>224</v>
      </c>
      <c r="C3" s="146" t="s">
        <v>514</v>
      </c>
      <c r="D3" s="146" t="s">
        <v>515</v>
      </c>
      <c r="E3" s="162" t="s">
        <v>101</v>
      </c>
      <c r="F3" s="162" t="s">
        <v>102</v>
      </c>
      <c r="G3" s="163"/>
      <c r="H3" s="160"/>
    </row>
    <row r="4" spans="1:11" customFormat="1" ht="3" customHeight="1">
      <c r="A4" s="37"/>
      <c r="B4" s="164"/>
      <c r="C4" s="165"/>
      <c r="D4" s="166"/>
      <c r="E4" s="166"/>
      <c r="F4" s="167"/>
      <c r="G4" s="37"/>
      <c r="H4" s="37"/>
    </row>
    <row r="5" spans="1:11" ht="16.5" customHeight="1">
      <c r="A5" s="37"/>
      <c r="B5" s="168" t="s">
        <v>133</v>
      </c>
      <c r="C5" s="169">
        <v>5948</v>
      </c>
      <c r="D5" s="169">
        <v>4820</v>
      </c>
      <c r="E5" s="169">
        <v>1128</v>
      </c>
      <c r="F5" s="170">
        <v>0.23400000000000001</v>
      </c>
      <c r="G5" s="37"/>
      <c r="H5" s="283"/>
      <c r="I5" s="49"/>
      <c r="K5"/>
    </row>
    <row r="6" spans="1:11" ht="16.5" customHeight="1">
      <c r="A6" s="37"/>
      <c r="B6" s="171" t="s">
        <v>134</v>
      </c>
      <c r="C6" s="148">
        <v>5546</v>
      </c>
      <c r="D6" s="172">
        <v>4402</v>
      </c>
      <c r="E6" s="172">
        <v>1144</v>
      </c>
      <c r="F6" s="173">
        <v>0.25990000000000002</v>
      </c>
      <c r="G6" s="37"/>
      <c r="H6" s="283"/>
      <c r="K6"/>
    </row>
    <row r="7" spans="1:11" ht="16.5" customHeight="1">
      <c r="A7" s="37"/>
      <c r="B7" s="171" t="s">
        <v>135</v>
      </c>
      <c r="C7" s="148">
        <v>402</v>
      </c>
      <c r="D7" s="172">
        <v>418</v>
      </c>
      <c r="E7" s="172">
        <v>-16</v>
      </c>
      <c r="F7" s="173">
        <v>-3.8300000000000001E-2</v>
      </c>
      <c r="G7" s="37"/>
      <c r="H7" s="283"/>
      <c r="K7"/>
    </row>
    <row r="8" spans="1:11" ht="16.5" customHeight="1">
      <c r="A8" s="37"/>
      <c r="B8" s="168" t="s">
        <v>136</v>
      </c>
      <c r="C8" s="169">
        <v>-3482</v>
      </c>
      <c r="D8" s="169">
        <v>-2628</v>
      </c>
      <c r="E8" s="169">
        <v>-854</v>
      </c>
      <c r="F8" s="170">
        <v>-0.32500000000000001</v>
      </c>
      <c r="G8" s="37"/>
      <c r="H8" s="283"/>
      <c r="I8" s="49"/>
      <c r="K8"/>
    </row>
    <row r="9" spans="1:11" ht="16.5" customHeight="1">
      <c r="A9" s="37"/>
      <c r="B9" s="171" t="s">
        <v>137</v>
      </c>
      <c r="C9" s="148">
        <v>-2435</v>
      </c>
      <c r="D9" s="172">
        <v>-1769</v>
      </c>
      <c r="E9" s="172">
        <v>-666</v>
      </c>
      <c r="F9" s="173">
        <v>-0.3765</v>
      </c>
      <c r="G9" s="37"/>
      <c r="H9" s="283"/>
      <c r="K9"/>
    </row>
    <row r="10" spans="1:11" ht="16.5" customHeight="1">
      <c r="A10" s="37"/>
      <c r="B10" s="171" t="s">
        <v>138</v>
      </c>
      <c r="C10" s="148">
        <v>-113</v>
      </c>
      <c r="D10" s="172">
        <v>-112</v>
      </c>
      <c r="E10" s="172">
        <v>-1</v>
      </c>
      <c r="F10" s="173">
        <v>-8.8999999999999999E-3</v>
      </c>
      <c r="G10" s="37"/>
      <c r="H10" s="283"/>
      <c r="K10"/>
    </row>
    <row r="11" spans="1:11" ht="16.5" customHeight="1">
      <c r="A11" s="37"/>
      <c r="B11" s="171" t="s">
        <v>139</v>
      </c>
      <c r="C11" s="148">
        <v>-477</v>
      </c>
      <c r="D11" s="172">
        <v>-260</v>
      </c>
      <c r="E11" s="172">
        <v>-217</v>
      </c>
      <c r="F11" s="173">
        <v>-0.83460000000000001</v>
      </c>
      <c r="G11" s="37"/>
      <c r="H11" s="283"/>
      <c r="K11"/>
    </row>
    <row r="12" spans="1:11" ht="16.5" customHeight="1">
      <c r="A12" s="37"/>
      <c r="B12" s="171" t="s">
        <v>140</v>
      </c>
      <c r="C12" s="148">
        <v>-457</v>
      </c>
      <c r="D12" s="172">
        <v>-487</v>
      </c>
      <c r="E12" s="172">
        <v>30</v>
      </c>
      <c r="F12" s="173">
        <v>6.1600000000000002E-2</v>
      </c>
      <c r="G12" s="37"/>
      <c r="H12" s="283"/>
      <c r="K12"/>
    </row>
    <row r="13" spans="1:11" ht="16.5" customHeight="1">
      <c r="A13" s="37"/>
      <c r="B13" s="168" t="s">
        <v>141</v>
      </c>
      <c r="C13" s="169">
        <v>2466</v>
      </c>
      <c r="D13" s="169">
        <v>2192</v>
      </c>
      <c r="E13" s="169">
        <v>274</v>
      </c>
      <c r="F13" s="170">
        <v>0.125</v>
      </c>
      <c r="G13" s="37"/>
      <c r="H13" s="283"/>
      <c r="I13" s="49"/>
      <c r="K13"/>
    </row>
    <row r="14" spans="1:11" ht="18.75" hidden="1" customHeight="1">
      <c r="A14" s="37"/>
      <c r="B14" s="171" t="s">
        <v>45</v>
      </c>
      <c r="C14" s="148">
        <v>0</v>
      </c>
      <c r="D14" s="172">
        <v>0</v>
      </c>
      <c r="E14" s="172">
        <v>0</v>
      </c>
      <c r="F14" s="173" t="e">
        <v>#DIV/0!</v>
      </c>
      <c r="G14" s="37"/>
      <c r="H14" s="283"/>
      <c r="K14"/>
    </row>
    <row r="15" spans="1:11" ht="18.75" customHeight="1">
      <c r="A15" s="37"/>
      <c r="B15" s="171" t="s">
        <v>69</v>
      </c>
      <c r="C15" s="148">
        <v>-335</v>
      </c>
      <c r="D15" s="172">
        <v>-362</v>
      </c>
      <c r="E15" s="172">
        <v>27</v>
      </c>
      <c r="F15" s="173">
        <v>7.46E-2</v>
      </c>
      <c r="G15" s="37"/>
      <c r="H15" s="283"/>
      <c r="K15"/>
    </row>
    <row r="16" spans="1:11" ht="16.5" customHeight="1">
      <c r="A16" s="37"/>
      <c r="B16" s="171" t="s">
        <v>142</v>
      </c>
      <c r="C16" s="148">
        <v>-479</v>
      </c>
      <c r="D16" s="172">
        <v>-445</v>
      </c>
      <c r="E16" s="172">
        <v>-34</v>
      </c>
      <c r="F16" s="173">
        <v>-7.6399999999999996E-2</v>
      </c>
      <c r="G16" s="37"/>
      <c r="H16" s="283"/>
      <c r="K16"/>
    </row>
    <row r="17" spans="1:11" ht="16.5" customHeight="1">
      <c r="A17" s="37"/>
      <c r="B17" s="168" t="s">
        <v>143</v>
      </c>
      <c r="C17" s="169">
        <v>1652</v>
      </c>
      <c r="D17" s="169">
        <v>1385</v>
      </c>
      <c r="E17" s="169">
        <v>267</v>
      </c>
      <c r="F17" s="170">
        <v>0.1928</v>
      </c>
      <c r="G17" s="37"/>
      <c r="H17" s="283"/>
      <c r="I17" s="49"/>
      <c r="K17"/>
    </row>
    <row r="18" spans="1:11" ht="16.5" customHeight="1">
      <c r="A18" s="37"/>
      <c r="B18" s="171" t="s">
        <v>144</v>
      </c>
      <c r="C18" s="148">
        <v>-340</v>
      </c>
      <c r="D18" s="172">
        <v>-311</v>
      </c>
      <c r="E18" s="172">
        <v>-29</v>
      </c>
      <c r="F18" s="173">
        <v>-9.3200000000000005E-2</v>
      </c>
      <c r="G18" s="37"/>
      <c r="H18" s="283"/>
      <c r="K18"/>
    </row>
    <row r="19" spans="1:11" ht="16.5" customHeight="1">
      <c r="A19" s="37"/>
      <c r="B19" s="171" t="s">
        <v>145</v>
      </c>
      <c r="C19" s="148">
        <v>-63</v>
      </c>
      <c r="D19" s="172">
        <v>-90</v>
      </c>
      <c r="E19" s="172">
        <v>27</v>
      </c>
      <c r="F19" s="173">
        <v>0.3</v>
      </c>
      <c r="G19" s="37"/>
      <c r="H19" s="283"/>
      <c r="K19"/>
    </row>
    <row r="20" spans="1:11" ht="16.5" customHeight="1">
      <c r="A20" s="37"/>
      <c r="B20" s="168" t="s">
        <v>54</v>
      </c>
      <c r="C20" s="169">
        <v>1249</v>
      </c>
      <c r="D20" s="169">
        <v>984</v>
      </c>
      <c r="E20" s="169">
        <v>265</v>
      </c>
      <c r="F20" s="170">
        <v>0.26929999999999998</v>
      </c>
      <c r="G20" s="37"/>
      <c r="H20" s="283"/>
      <c r="I20" s="49"/>
      <c r="K20"/>
    </row>
    <row r="21" spans="1:11" ht="16.5" customHeight="1">
      <c r="A21" s="37"/>
      <c r="B21" s="168" t="s">
        <v>146</v>
      </c>
      <c r="C21" s="169">
        <v>-217</v>
      </c>
      <c r="D21" s="169">
        <v>-342</v>
      </c>
      <c r="E21" s="169">
        <v>125</v>
      </c>
      <c r="F21" s="170">
        <v>0.36549999999999999</v>
      </c>
      <c r="G21" s="37"/>
      <c r="H21" s="283"/>
      <c r="I21" s="49"/>
      <c r="K21"/>
    </row>
    <row r="22" spans="1:11">
      <c r="A22" s="37"/>
      <c r="B22" s="171" t="s">
        <v>147</v>
      </c>
      <c r="C22" s="148">
        <v>163</v>
      </c>
      <c r="D22" s="172">
        <v>114</v>
      </c>
      <c r="E22" s="172">
        <v>49</v>
      </c>
      <c r="F22" s="173">
        <v>0.42980000000000002</v>
      </c>
      <c r="G22" s="37"/>
      <c r="H22" s="283"/>
      <c r="K22"/>
    </row>
    <row r="23" spans="1:11" ht="16.5" customHeight="1">
      <c r="A23" s="37"/>
      <c r="B23" s="174" t="s">
        <v>148</v>
      </c>
      <c r="C23" s="148">
        <v>-497</v>
      </c>
      <c r="D23" s="172">
        <v>-447</v>
      </c>
      <c r="E23" s="172">
        <v>-50</v>
      </c>
      <c r="F23" s="173">
        <v>-0.1119</v>
      </c>
      <c r="G23" s="37"/>
      <c r="H23" s="283"/>
      <c r="K23"/>
    </row>
    <row r="24" spans="1:11">
      <c r="A24" s="37"/>
      <c r="B24" s="174" t="s">
        <v>126</v>
      </c>
      <c r="C24" s="148">
        <v>0</v>
      </c>
      <c r="D24" s="172">
        <v>0</v>
      </c>
      <c r="E24" s="172">
        <v>0</v>
      </c>
      <c r="F24" s="173">
        <v>0</v>
      </c>
      <c r="G24" s="37"/>
      <c r="H24" s="283"/>
      <c r="K24"/>
    </row>
    <row r="25" spans="1:11" ht="16.5" customHeight="1">
      <c r="A25" s="37"/>
      <c r="B25" s="174" t="s">
        <v>127</v>
      </c>
      <c r="C25" s="148">
        <v>117</v>
      </c>
      <c r="D25" s="172">
        <v>-9</v>
      </c>
      <c r="E25" s="172">
        <v>126</v>
      </c>
      <c r="F25" s="362" t="s">
        <v>303</v>
      </c>
      <c r="G25" s="37"/>
      <c r="H25" s="283"/>
      <c r="K25"/>
    </row>
    <row r="26" spans="1:11" ht="16.5" customHeight="1">
      <c r="A26" s="37"/>
      <c r="B26" s="168" t="s">
        <v>70</v>
      </c>
      <c r="C26" s="169">
        <v>2</v>
      </c>
      <c r="D26" s="169">
        <v>5</v>
      </c>
      <c r="E26" s="169">
        <v>-3</v>
      </c>
      <c r="F26" s="170">
        <v>-0.6</v>
      </c>
      <c r="G26" s="37"/>
      <c r="H26" s="283"/>
      <c r="I26" s="49"/>
      <c r="K26"/>
    </row>
    <row r="27" spans="1:11" ht="18" customHeight="1">
      <c r="A27" s="37"/>
      <c r="B27" s="171" t="s">
        <v>128</v>
      </c>
      <c r="C27" s="148">
        <v>1</v>
      </c>
      <c r="D27" s="172">
        <v>1</v>
      </c>
      <c r="E27" s="172">
        <v>0</v>
      </c>
      <c r="F27" s="173">
        <v>0</v>
      </c>
      <c r="G27" s="37"/>
      <c r="H27" s="283"/>
      <c r="K27"/>
    </row>
    <row r="28" spans="1:11">
      <c r="A28" s="37"/>
      <c r="B28" s="171" t="s">
        <v>129</v>
      </c>
      <c r="C28" s="148">
        <v>1</v>
      </c>
      <c r="D28" s="172">
        <v>4</v>
      </c>
      <c r="E28" s="172">
        <v>-3</v>
      </c>
      <c r="F28" s="173">
        <v>-0.75</v>
      </c>
      <c r="G28" s="37"/>
      <c r="H28" s="283"/>
      <c r="K28"/>
    </row>
    <row r="29" spans="1:11" ht="16.5" customHeight="1">
      <c r="A29" s="37"/>
      <c r="B29" s="168" t="s">
        <v>130</v>
      </c>
      <c r="C29" s="169">
        <v>1034</v>
      </c>
      <c r="D29" s="169">
        <v>647</v>
      </c>
      <c r="E29" s="169">
        <v>387</v>
      </c>
      <c r="F29" s="170">
        <v>0.59809999999999997</v>
      </c>
      <c r="G29" s="37"/>
      <c r="H29" s="283"/>
      <c r="I29" s="49"/>
      <c r="K29"/>
    </row>
    <row r="30" spans="1:11">
      <c r="A30" s="37"/>
      <c r="B30" s="171" t="s">
        <v>131</v>
      </c>
      <c r="C30" s="148">
        <v>-374</v>
      </c>
      <c r="D30" s="172">
        <v>-273</v>
      </c>
      <c r="E30" s="172">
        <v>-101</v>
      </c>
      <c r="F30" s="173">
        <v>-0.37</v>
      </c>
      <c r="G30" s="37"/>
      <c r="H30" s="283"/>
      <c r="K30"/>
    </row>
    <row r="31" spans="1:11" ht="16.5" customHeight="1">
      <c r="A31" s="37"/>
      <c r="B31" s="168" t="s">
        <v>121</v>
      </c>
      <c r="C31" s="169">
        <v>660</v>
      </c>
      <c r="D31" s="169">
        <v>374</v>
      </c>
      <c r="E31" s="169">
        <v>286</v>
      </c>
      <c r="F31" s="170">
        <v>0.76470000000000005</v>
      </c>
      <c r="G31" s="37"/>
      <c r="H31" s="283"/>
      <c r="I31" s="49"/>
      <c r="K31"/>
    </row>
    <row r="32" spans="1:11" ht="16.5" customHeight="1">
      <c r="A32" s="37"/>
      <c r="B32" s="171" t="s">
        <v>120</v>
      </c>
      <c r="C32" s="148">
        <v>0</v>
      </c>
      <c r="D32" s="172">
        <v>0</v>
      </c>
      <c r="E32" s="172">
        <v>0</v>
      </c>
      <c r="F32" s="173">
        <v>0</v>
      </c>
      <c r="G32" s="37"/>
      <c r="H32" s="283"/>
      <c r="K32"/>
    </row>
    <row r="33" spans="1:11" ht="16.5" customHeight="1">
      <c r="A33" s="37"/>
      <c r="B33" s="168" t="s">
        <v>122</v>
      </c>
      <c r="C33" s="169">
        <v>660</v>
      </c>
      <c r="D33" s="169">
        <v>374</v>
      </c>
      <c r="E33" s="169">
        <v>286</v>
      </c>
      <c r="F33" s="170">
        <v>0.76470000000000005</v>
      </c>
      <c r="G33" s="37"/>
      <c r="H33" s="283"/>
      <c r="I33" s="49"/>
      <c r="K33"/>
    </row>
    <row r="34" spans="1:11" ht="16.5" customHeight="1">
      <c r="A34" s="37"/>
      <c r="B34" s="226" t="s">
        <v>71</v>
      </c>
      <c r="C34" s="165">
        <v>403</v>
      </c>
      <c r="D34" s="166">
        <v>206</v>
      </c>
      <c r="E34" s="166">
        <v>197</v>
      </c>
      <c r="F34" s="227">
        <v>0.95630000000000004</v>
      </c>
      <c r="G34" s="37"/>
      <c r="H34" s="283"/>
      <c r="K34"/>
    </row>
    <row r="35" spans="1:11" ht="16.5" customHeight="1">
      <c r="A35" s="37"/>
      <c r="B35" s="171" t="s">
        <v>72</v>
      </c>
      <c r="C35" s="148">
        <v>257</v>
      </c>
      <c r="D35" s="172">
        <v>168</v>
      </c>
      <c r="E35" s="172">
        <v>89</v>
      </c>
      <c r="F35" s="173">
        <v>0.52980000000000005</v>
      </c>
      <c r="G35" s="37"/>
      <c r="H35" s="283"/>
      <c r="K35"/>
    </row>
    <row r="36" spans="1:11" ht="14.25" customHeight="1">
      <c r="A36" s="37"/>
      <c r="B36" s="174"/>
      <c r="C36" s="148"/>
      <c r="D36" s="172"/>
      <c r="E36" s="172"/>
      <c r="F36" s="173"/>
      <c r="G36" s="37"/>
      <c r="H36" s="283"/>
      <c r="K36"/>
    </row>
    <row r="37" spans="1:11" s="94" customFormat="1" ht="18" customHeight="1">
      <c r="A37" s="175"/>
      <c r="B37" s="176" t="s">
        <v>227</v>
      </c>
      <c r="C37" s="214">
        <v>7.0144729531325103E-3</v>
      </c>
      <c r="D37" s="214">
        <v>3.5855618569362209E-3</v>
      </c>
      <c r="E37" s="214">
        <v>3.4289110961962894E-3</v>
      </c>
      <c r="F37" s="177">
        <v>0.95630000000000004</v>
      </c>
      <c r="G37" s="175"/>
      <c r="H37" s="283"/>
    </row>
    <row r="38" spans="1:11" s="94" customFormat="1" ht="7.5" customHeight="1">
      <c r="A38" s="175"/>
      <c r="B38" s="178"/>
      <c r="C38" s="179"/>
      <c r="D38" s="178"/>
      <c r="E38" s="179"/>
      <c r="F38" s="175"/>
      <c r="G38" s="175"/>
      <c r="H38" s="283"/>
    </row>
    <row r="39" spans="1:11" s="94" customFormat="1" ht="15.75" customHeight="1">
      <c r="A39" s="175"/>
      <c r="B39" s="482" t="s">
        <v>285</v>
      </c>
      <c r="C39" s="482"/>
      <c r="D39" s="482"/>
      <c r="E39" s="482"/>
      <c r="F39" s="482"/>
      <c r="G39" s="175"/>
      <c r="H39" s="283"/>
    </row>
    <row r="40" spans="1:11" s="94" customFormat="1" ht="18" customHeight="1">
      <c r="B40" s="95"/>
      <c r="C40" s="96"/>
      <c r="D40" s="101"/>
      <c r="E40" s="97"/>
      <c r="F40" s="98"/>
      <c r="H40" s="283"/>
    </row>
    <row r="41" spans="1:11" s="94" customFormat="1" ht="18" customHeight="1">
      <c r="B41" s="95"/>
      <c r="C41" s="96"/>
      <c r="D41" s="97"/>
      <c r="E41" s="97"/>
      <c r="F41" s="98"/>
      <c r="H41" s="283"/>
    </row>
    <row r="42" spans="1:11" s="94" customFormat="1" ht="18" customHeight="1">
      <c r="B42" s="95"/>
      <c r="C42" s="96"/>
      <c r="D42" s="97"/>
      <c r="E42" s="97"/>
      <c r="F42" s="98"/>
      <c r="H42" s="283"/>
    </row>
    <row r="43" spans="1:11" s="94" customFormat="1" ht="18" customHeight="1">
      <c r="B43" s="95"/>
      <c r="C43" s="96"/>
      <c r="D43" s="97"/>
      <c r="E43" s="97"/>
      <c r="F43" s="98"/>
      <c r="H43" s="283"/>
    </row>
    <row r="44" spans="1:11" s="94" customFormat="1" ht="18" customHeight="1">
      <c r="B44" s="95"/>
      <c r="C44" s="96"/>
      <c r="D44" s="97"/>
      <c r="E44" s="97"/>
      <c r="F44" s="98"/>
      <c r="H44" s="283"/>
      <c r="J44" s="96"/>
    </row>
    <row r="45" spans="1:11" customFormat="1" ht="6" customHeight="1">
      <c r="C45" s="96"/>
      <c r="D45" s="97"/>
      <c r="E45" s="97"/>
      <c r="F45" s="98"/>
      <c r="G45" s="94"/>
      <c r="H45" s="283"/>
      <c r="I45" s="94"/>
    </row>
    <row r="46" spans="1:11" customFormat="1" ht="18" hidden="1" customHeight="1">
      <c r="B46" s="36" t="s">
        <v>42</v>
      </c>
      <c r="C46" s="96"/>
      <c r="D46" s="97"/>
      <c r="E46" s="97"/>
      <c r="F46" s="98"/>
      <c r="G46" s="94"/>
      <c r="H46" s="283"/>
      <c r="I46" s="94"/>
    </row>
    <row r="47" spans="1:11" ht="6" customHeight="1">
      <c r="C47" s="96"/>
      <c r="D47" s="97"/>
      <c r="E47" s="97"/>
      <c r="F47" s="98"/>
      <c r="G47" s="94"/>
      <c r="H47" s="283"/>
      <c r="I47" s="94"/>
    </row>
    <row r="48" spans="1:11" ht="14.25">
      <c r="C48" s="96"/>
      <c r="D48" s="97"/>
      <c r="E48" s="97"/>
      <c r="F48" s="98"/>
      <c r="G48" s="94"/>
      <c r="H48" s="283"/>
      <c r="I48" s="94"/>
    </row>
    <row r="49" spans="3:9" ht="14.25">
      <c r="C49" s="96"/>
      <c r="D49" s="97"/>
      <c r="E49" s="97"/>
      <c r="F49" s="98"/>
      <c r="G49" s="94"/>
      <c r="H49" s="283"/>
      <c r="I49" s="94"/>
    </row>
    <row r="50" spans="3:9" ht="14.25">
      <c r="C50" s="96"/>
      <c r="D50" s="97"/>
      <c r="E50" s="97"/>
      <c r="F50" s="98"/>
      <c r="G50" s="94"/>
      <c r="H50" s="283"/>
      <c r="I50" s="94"/>
    </row>
    <row r="51" spans="3:9" ht="14.25">
      <c r="C51" s="96"/>
      <c r="D51" s="97"/>
      <c r="E51" s="97"/>
      <c r="F51" s="98"/>
      <c r="G51" s="94"/>
      <c r="H51" s="283"/>
      <c r="I51" s="94"/>
    </row>
    <row r="52" spans="3:9" ht="14.25">
      <c r="C52" s="96"/>
      <c r="D52" s="97"/>
      <c r="E52" s="97"/>
      <c r="F52" s="98"/>
      <c r="G52" s="94"/>
      <c r="H52" s="283"/>
      <c r="I52" s="94"/>
    </row>
    <row r="53" spans="3:9" ht="14.25">
      <c r="C53" s="96"/>
      <c r="D53" s="97"/>
      <c r="E53" s="97"/>
      <c r="F53" s="98"/>
      <c r="G53" s="94"/>
      <c r="H53" s="283"/>
      <c r="I53" s="94"/>
    </row>
    <row r="54" spans="3:9" ht="14.25">
      <c r="C54" s="96"/>
      <c r="D54" s="97"/>
      <c r="E54" s="97"/>
      <c r="F54" s="98"/>
      <c r="G54" s="94"/>
      <c r="H54" s="283"/>
      <c r="I54" s="94"/>
    </row>
    <row r="55" spans="3:9" ht="14.25">
      <c r="C55" s="96"/>
      <c r="D55" s="97"/>
      <c r="E55" s="97"/>
      <c r="F55" s="98"/>
      <c r="G55" s="94"/>
      <c r="H55" s="283"/>
      <c r="I55" s="94"/>
    </row>
    <row r="56" spans="3:9" ht="14.25">
      <c r="C56" s="96"/>
      <c r="D56" s="97"/>
      <c r="E56" s="97"/>
      <c r="F56" s="98"/>
      <c r="G56" s="94"/>
      <c r="H56" s="283"/>
      <c r="I56" s="94"/>
    </row>
    <row r="57" spans="3:9" ht="14.25">
      <c r="C57" s="96"/>
      <c r="D57" s="97"/>
      <c r="E57" s="97"/>
      <c r="F57" s="98"/>
      <c r="G57" s="94"/>
      <c r="H57" s="283"/>
      <c r="I57" s="94"/>
    </row>
    <row r="58" spans="3:9">
      <c r="C58" s="3"/>
      <c r="D58" s="3"/>
      <c r="E58" s="3"/>
      <c r="H58" s="283"/>
    </row>
    <row r="59" spans="3:9">
      <c r="C59" s="3"/>
      <c r="D59" s="3"/>
      <c r="E59" s="3"/>
      <c r="H59" s="283"/>
    </row>
    <row r="60" spans="3:9">
      <c r="C60" s="3"/>
      <c r="D60" s="3"/>
      <c r="E60" s="3"/>
      <c r="H60" s="283"/>
    </row>
    <row r="61" spans="3:9">
      <c r="C61" s="3"/>
      <c r="D61" s="3"/>
      <c r="E61" s="3"/>
      <c r="H61" s="283"/>
    </row>
    <row r="62" spans="3:9">
      <c r="C62" s="3"/>
      <c r="D62" s="3"/>
      <c r="E62" s="3"/>
      <c r="H62" s="283"/>
    </row>
    <row r="63" spans="3:9">
      <c r="C63" s="3"/>
      <c r="D63" s="3"/>
      <c r="E63" s="3"/>
      <c r="H63" s="283"/>
    </row>
    <row r="64" spans="3:9">
      <c r="C64" s="3"/>
      <c r="D64" s="3"/>
      <c r="E64" s="3"/>
      <c r="H64" s="283"/>
    </row>
    <row r="65" spans="3:8">
      <c r="C65" s="3"/>
      <c r="D65" s="3"/>
      <c r="E65" s="3"/>
      <c r="H65" s="283"/>
    </row>
    <row r="66" spans="3:8">
      <c r="C66" s="3"/>
      <c r="D66" s="3"/>
      <c r="E66" s="3"/>
      <c r="H66" s="283"/>
    </row>
    <row r="67" spans="3:8">
      <c r="C67" s="3"/>
      <c r="D67" s="3"/>
      <c r="E67" s="3"/>
      <c r="H67" s="283"/>
    </row>
    <row r="68" spans="3:8">
      <c r="C68" s="3"/>
      <c r="D68" s="3"/>
      <c r="E68" s="3"/>
      <c r="H68" s="283"/>
    </row>
    <row r="69" spans="3:8">
      <c r="C69" s="3"/>
      <c r="D69" s="3"/>
      <c r="E69" s="3"/>
    </row>
    <row r="70" spans="3:8">
      <c r="C70" s="3"/>
      <c r="D70" s="3"/>
      <c r="E70" s="3"/>
    </row>
    <row r="71" spans="3:8">
      <c r="C71" s="3"/>
      <c r="D71" s="3"/>
      <c r="E71" s="3"/>
    </row>
    <row r="72" spans="3:8">
      <c r="C72" s="3"/>
      <c r="D72" s="3"/>
      <c r="E72" s="3"/>
    </row>
    <row r="73" spans="3:8">
      <c r="C73" s="3"/>
      <c r="D73" s="3"/>
      <c r="E73" s="3"/>
    </row>
    <row r="74" spans="3:8">
      <c r="C74" s="3"/>
      <c r="D74" s="3"/>
      <c r="E74" s="3"/>
    </row>
    <row r="75" spans="3:8">
      <c r="C75" s="3"/>
      <c r="D75" s="3"/>
      <c r="E75" s="3"/>
    </row>
    <row r="76" spans="3:8">
      <c r="C76" s="3"/>
      <c r="D76" s="3"/>
      <c r="E76" s="3"/>
    </row>
  </sheetData>
  <mergeCells count="1">
    <mergeCell ref="B39:F39"/>
  </mergeCells>
  <phoneticPr fontId="12" type="noConversion"/>
  <printOptions horizontalCentered="1" verticalCentered="1"/>
  <pageMargins left="0.31496062992125984" right="0.39370078740157483" top="0.4" bottom="0.32" header="0.3" footer="0.28000000000000003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T29"/>
  <sheetViews>
    <sheetView showGridLines="0" workbookViewId="0">
      <selection activeCell="I33" sqref="I33"/>
    </sheetView>
  </sheetViews>
  <sheetFormatPr baseColWidth="10" defaultRowHeight="12.75"/>
  <cols>
    <col min="1" max="1" width="7" customWidth="1"/>
    <col min="2" max="2" width="33.28515625" customWidth="1"/>
    <col min="3" max="4" width="7.7109375" hidden="1" customWidth="1"/>
    <col min="5" max="6" width="7.7109375" customWidth="1"/>
    <col min="7" max="7" width="9.42578125" customWidth="1"/>
    <col min="8" max="8" width="9.140625" customWidth="1"/>
    <col min="9" max="9" width="9.5703125" customWidth="1"/>
    <col min="10" max="10" width="10.28515625" customWidth="1"/>
    <col min="11" max="11" width="8.5703125" customWidth="1"/>
    <col min="12" max="12" width="7.7109375" customWidth="1"/>
    <col min="13" max="13" width="9.28515625" customWidth="1"/>
    <col min="14" max="14" width="10" customWidth="1"/>
    <col min="15" max="15" width="1.42578125" customWidth="1"/>
    <col min="16" max="16" width="9.140625" customWidth="1"/>
    <col min="17" max="17" width="8.7109375" customWidth="1"/>
    <col min="18" max="18" width="9.140625" customWidth="1"/>
    <col min="19" max="19" width="10.28515625" customWidth="1"/>
    <col min="20" max="20" width="8.140625" customWidth="1"/>
  </cols>
  <sheetData>
    <row r="3" spans="2:19" ht="16.5" customHeight="1">
      <c r="B3" s="484" t="s">
        <v>230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</row>
    <row r="4" spans="2:19" ht="4.5" customHeight="1"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</row>
    <row r="5" spans="2:19" ht="15" customHeight="1">
      <c r="B5" s="485" t="s">
        <v>115</v>
      </c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485"/>
    </row>
    <row r="6" spans="2:19">
      <c r="B6" s="486" t="s">
        <v>217</v>
      </c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6"/>
      <c r="R6" s="486"/>
      <c r="S6" s="486"/>
    </row>
    <row r="7" spans="2:19" ht="14.25" customHeight="1"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37"/>
      <c r="N7" s="37"/>
      <c r="O7" s="37"/>
      <c r="P7" s="37"/>
      <c r="Q7" s="37"/>
      <c r="R7" s="37"/>
      <c r="S7" s="37"/>
    </row>
    <row r="8" spans="2:19" ht="25.5" customHeight="1">
      <c r="B8" s="205" t="s">
        <v>105</v>
      </c>
      <c r="C8" s="483" t="s">
        <v>123</v>
      </c>
      <c r="D8" s="483"/>
      <c r="E8" s="483" t="s">
        <v>10</v>
      </c>
      <c r="F8" s="483"/>
      <c r="G8" s="487" t="s">
        <v>56</v>
      </c>
      <c r="H8" s="487"/>
      <c r="I8" s="483" t="s">
        <v>14</v>
      </c>
      <c r="J8" s="483"/>
      <c r="K8" s="483" t="s">
        <v>57</v>
      </c>
      <c r="L8" s="483"/>
      <c r="M8" s="483" t="s">
        <v>117</v>
      </c>
      <c r="N8" s="483"/>
      <c r="O8" s="154"/>
      <c r="P8" s="487" t="s">
        <v>118</v>
      </c>
      <c r="Q8" s="487"/>
      <c r="R8" s="483" t="s">
        <v>20</v>
      </c>
      <c r="S8" s="483"/>
    </row>
    <row r="9" spans="2:19">
      <c r="B9" s="155"/>
      <c r="C9" s="205">
        <v>2018</v>
      </c>
      <c r="D9" s="205">
        <v>2017</v>
      </c>
      <c r="E9" s="146" t="s">
        <v>514</v>
      </c>
      <c r="F9" s="146" t="s">
        <v>515</v>
      </c>
      <c r="G9" s="146" t="s">
        <v>514</v>
      </c>
      <c r="H9" s="146" t="s">
        <v>515</v>
      </c>
      <c r="I9" s="146" t="s">
        <v>514</v>
      </c>
      <c r="J9" s="146" t="s">
        <v>515</v>
      </c>
      <c r="K9" s="146" t="s">
        <v>514</v>
      </c>
      <c r="L9" s="146" t="s">
        <v>515</v>
      </c>
      <c r="M9" s="146" t="s">
        <v>514</v>
      </c>
      <c r="N9" s="146" t="s">
        <v>515</v>
      </c>
      <c r="O9" s="156"/>
      <c r="P9" s="146" t="s">
        <v>514</v>
      </c>
      <c r="Q9" s="146" t="s">
        <v>515</v>
      </c>
      <c r="R9" s="146" t="s">
        <v>514</v>
      </c>
      <c r="S9" s="146" t="s">
        <v>515</v>
      </c>
    </row>
    <row r="10" spans="2:19">
      <c r="B10" s="207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37"/>
      <c r="P10" s="208"/>
      <c r="Q10" s="208"/>
      <c r="R10" s="208"/>
      <c r="S10" s="208"/>
    </row>
    <row r="11" spans="2:19">
      <c r="B11" s="351" t="s">
        <v>104</v>
      </c>
      <c r="C11" s="352">
        <v>1474818</v>
      </c>
      <c r="D11" s="352">
        <v>1155806</v>
      </c>
      <c r="E11" s="352">
        <v>164</v>
      </c>
      <c r="F11" s="352">
        <v>122</v>
      </c>
      <c r="G11" s="352">
        <v>405</v>
      </c>
      <c r="H11" s="352">
        <v>305</v>
      </c>
      <c r="I11" s="352">
        <v>594</v>
      </c>
      <c r="J11" s="352">
        <v>533</v>
      </c>
      <c r="K11" s="352">
        <v>243</v>
      </c>
      <c r="L11" s="352">
        <v>246</v>
      </c>
      <c r="M11" s="352">
        <v>1406</v>
      </c>
      <c r="N11" s="352">
        <v>1206</v>
      </c>
      <c r="O11" s="352">
        <v>1406</v>
      </c>
      <c r="P11" s="352">
        <v>-342</v>
      </c>
      <c r="Q11" s="352">
        <v>-371</v>
      </c>
      <c r="R11" s="352">
        <v>1064</v>
      </c>
      <c r="S11" s="352">
        <v>835</v>
      </c>
    </row>
    <row r="12" spans="2:19">
      <c r="B12" s="353" t="s">
        <v>108</v>
      </c>
      <c r="C12" s="354">
        <v>1067435</v>
      </c>
      <c r="D12" s="354">
        <v>760297</v>
      </c>
      <c r="E12" s="354">
        <v>0</v>
      </c>
      <c r="F12" s="354">
        <v>0</v>
      </c>
      <c r="G12" s="354">
        <v>135</v>
      </c>
      <c r="H12" s="354">
        <v>116</v>
      </c>
      <c r="I12" s="354">
        <v>329</v>
      </c>
      <c r="J12" s="354">
        <v>302</v>
      </c>
      <c r="K12" s="354">
        <v>72</v>
      </c>
      <c r="L12" s="354">
        <v>160</v>
      </c>
      <c r="M12" s="354">
        <v>536</v>
      </c>
      <c r="N12" s="354">
        <v>578</v>
      </c>
      <c r="O12" s="354">
        <v>536</v>
      </c>
      <c r="P12" s="354">
        <v>-283</v>
      </c>
      <c r="Q12" s="354">
        <v>-371</v>
      </c>
      <c r="R12" s="354">
        <v>253</v>
      </c>
      <c r="S12" s="354">
        <v>207</v>
      </c>
    </row>
    <row r="13" spans="2:19">
      <c r="B13" s="353" t="s">
        <v>107</v>
      </c>
      <c r="C13" s="354">
        <v>264112</v>
      </c>
      <c r="D13" s="354">
        <v>274938</v>
      </c>
      <c r="E13" s="354">
        <v>0</v>
      </c>
      <c r="F13" s="354">
        <v>1</v>
      </c>
      <c r="G13" s="354">
        <v>222</v>
      </c>
      <c r="H13" s="354">
        <v>171</v>
      </c>
      <c r="I13" s="354">
        <v>223</v>
      </c>
      <c r="J13" s="354">
        <v>188</v>
      </c>
      <c r="K13" s="354">
        <v>164</v>
      </c>
      <c r="L13" s="354">
        <v>76</v>
      </c>
      <c r="M13" s="354">
        <v>609</v>
      </c>
      <c r="N13" s="354">
        <v>436</v>
      </c>
      <c r="O13" s="354">
        <v>609</v>
      </c>
      <c r="P13" s="354">
        <v>-59</v>
      </c>
      <c r="Q13" s="354">
        <v>0</v>
      </c>
      <c r="R13" s="354">
        <v>550</v>
      </c>
      <c r="S13" s="354">
        <v>436</v>
      </c>
    </row>
    <row r="14" spans="2:19">
      <c r="B14" s="353" t="s">
        <v>110</v>
      </c>
      <c r="C14" s="354">
        <v>140340</v>
      </c>
      <c r="D14" s="354">
        <v>98451</v>
      </c>
      <c r="E14" s="354">
        <v>164</v>
      </c>
      <c r="F14" s="354">
        <v>121</v>
      </c>
      <c r="G14" s="354">
        <v>46</v>
      </c>
      <c r="H14" s="354">
        <v>0</v>
      </c>
      <c r="I14" s="354">
        <v>42</v>
      </c>
      <c r="J14" s="354">
        <v>43</v>
      </c>
      <c r="K14" s="354">
        <v>5</v>
      </c>
      <c r="L14" s="354">
        <v>1</v>
      </c>
      <c r="M14" s="354">
        <v>257</v>
      </c>
      <c r="N14" s="354">
        <v>165</v>
      </c>
      <c r="O14" s="354">
        <v>257</v>
      </c>
      <c r="P14" s="354">
        <v>0</v>
      </c>
      <c r="Q14" s="354">
        <v>0</v>
      </c>
      <c r="R14" s="354">
        <v>257</v>
      </c>
      <c r="S14" s="354">
        <v>165</v>
      </c>
    </row>
    <row r="15" spans="2:19">
      <c r="B15" s="353" t="s">
        <v>109</v>
      </c>
      <c r="C15" s="354">
        <v>2931</v>
      </c>
      <c r="D15" s="354">
        <v>22120</v>
      </c>
      <c r="E15" s="354">
        <v>0</v>
      </c>
      <c r="F15" s="354">
        <v>0</v>
      </c>
      <c r="G15" s="354">
        <v>2</v>
      </c>
      <c r="H15" s="354">
        <v>18</v>
      </c>
      <c r="I15" s="354">
        <v>0</v>
      </c>
      <c r="J15" s="354">
        <v>0</v>
      </c>
      <c r="K15" s="354">
        <v>2</v>
      </c>
      <c r="L15" s="354">
        <v>9</v>
      </c>
      <c r="M15" s="354">
        <v>4</v>
      </c>
      <c r="N15" s="354">
        <v>27</v>
      </c>
      <c r="O15" s="354">
        <v>4</v>
      </c>
      <c r="P15" s="354">
        <v>0</v>
      </c>
      <c r="Q15" s="354">
        <v>0</v>
      </c>
      <c r="R15" s="354">
        <v>4</v>
      </c>
      <c r="S15" s="354">
        <v>27</v>
      </c>
    </row>
    <row r="16" spans="2:19">
      <c r="B16" s="355"/>
      <c r="C16" s="356"/>
      <c r="D16" s="357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</row>
    <row r="17" spans="2:20">
      <c r="B17" s="351" t="s">
        <v>55</v>
      </c>
      <c r="C17" s="352">
        <v>1112914</v>
      </c>
      <c r="D17" s="352">
        <v>997836</v>
      </c>
      <c r="E17" s="352">
        <v>760</v>
      </c>
      <c r="F17" s="352">
        <v>539</v>
      </c>
      <c r="G17" s="352">
        <v>2057</v>
      </c>
      <c r="H17" s="352">
        <v>1554</v>
      </c>
      <c r="I17" s="352">
        <v>705</v>
      </c>
      <c r="J17" s="352">
        <v>625</v>
      </c>
      <c r="K17" s="352">
        <v>441</v>
      </c>
      <c r="L17" s="352">
        <v>418</v>
      </c>
      <c r="M17" s="352">
        <v>3963</v>
      </c>
      <c r="N17" s="352">
        <v>3136</v>
      </c>
      <c r="O17" s="352">
        <v>3963</v>
      </c>
      <c r="P17" s="352">
        <v>0</v>
      </c>
      <c r="Q17" s="352">
        <v>0</v>
      </c>
      <c r="R17" s="352">
        <v>3963</v>
      </c>
      <c r="S17" s="352">
        <v>3136</v>
      </c>
    </row>
    <row r="18" spans="2:20">
      <c r="B18" s="353" t="s">
        <v>111</v>
      </c>
      <c r="C18" s="354">
        <v>407437</v>
      </c>
      <c r="D18" s="354">
        <v>335917</v>
      </c>
      <c r="E18" s="354">
        <v>268</v>
      </c>
      <c r="F18" s="354">
        <v>168</v>
      </c>
      <c r="G18" s="354">
        <v>1015</v>
      </c>
      <c r="H18" s="354">
        <v>723</v>
      </c>
      <c r="I18" s="354">
        <v>350</v>
      </c>
      <c r="J18" s="354">
        <v>314</v>
      </c>
      <c r="K18" s="354">
        <v>225</v>
      </c>
      <c r="L18" s="354">
        <v>210</v>
      </c>
      <c r="M18" s="354">
        <v>1858</v>
      </c>
      <c r="N18" s="354">
        <v>1415</v>
      </c>
      <c r="O18" s="354">
        <v>1858</v>
      </c>
      <c r="P18" s="354">
        <v>0</v>
      </c>
      <c r="Q18" s="354">
        <v>0</v>
      </c>
      <c r="R18" s="354">
        <v>1858</v>
      </c>
      <c r="S18" s="354">
        <v>1415</v>
      </c>
    </row>
    <row r="19" spans="2:20">
      <c r="B19" s="353" t="s">
        <v>112</v>
      </c>
      <c r="C19" s="354">
        <v>350157</v>
      </c>
      <c r="D19" s="354">
        <v>281979</v>
      </c>
      <c r="E19" s="354">
        <v>271</v>
      </c>
      <c r="F19" s="354">
        <v>199</v>
      </c>
      <c r="G19" s="354">
        <v>474</v>
      </c>
      <c r="H19" s="354">
        <v>394</v>
      </c>
      <c r="I19" s="354">
        <v>166</v>
      </c>
      <c r="J19" s="354">
        <v>149</v>
      </c>
      <c r="K19" s="354">
        <v>58</v>
      </c>
      <c r="L19" s="354">
        <v>59</v>
      </c>
      <c r="M19" s="354">
        <v>969</v>
      </c>
      <c r="N19" s="354">
        <v>801</v>
      </c>
      <c r="O19" s="354">
        <v>969</v>
      </c>
      <c r="P19" s="354">
        <v>0</v>
      </c>
      <c r="Q19" s="354">
        <v>0</v>
      </c>
      <c r="R19" s="354">
        <v>969</v>
      </c>
      <c r="S19" s="354">
        <v>801</v>
      </c>
    </row>
    <row r="20" spans="2:20">
      <c r="B20" s="353" t="s">
        <v>113</v>
      </c>
      <c r="C20" s="354">
        <v>230416</v>
      </c>
      <c r="D20" s="354">
        <v>196219</v>
      </c>
      <c r="E20" s="354">
        <v>85</v>
      </c>
      <c r="F20" s="354">
        <v>66</v>
      </c>
      <c r="G20" s="354">
        <v>139</v>
      </c>
      <c r="H20" s="354">
        <v>120</v>
      </c>
      <c r="I20" s="354">
        <v>67</v>
      </c>
      <c r="J20" s="354">
        <v>60</v>
      </c>
      <c r="K20" s="354">
        <v>89</v>
      </c>
      <c r="L20" s="354">
        <v>79</v>
      </c>
      <c r="M20" s="354">
        <v>380</v>
      </c>
      <c r="N20" s="354">
        <v>325</v>
      </c>
      <c r="O20" s="354">
        <v>380</v>
      </c>
      <c r="P20" s="354">
        <v>0</v>
      </c>
      <c r="Q20" s="354">
        <v>0</v>
      </c>
      <c r="R20" s="354">
        <v>380</v>
      </c>
      <c r="S20" s="354">
        <v>325</v>
      </c>
    </row>
    <row r="21" spans="2:20">
      <c r="B21" s="353" t="s">
        <v>114</v>
      </c>
      <c r="C21" s="354">
        <v>124904</v>
      </c>
      <c r="D21" s="354">
        <v>183721</v>
      </c>
      <c r="E21" s="354">
        <v>136</v>
      </c>
      <c r="F21" s="354">
        <v>106</v>
      </c>
      <c r="G21" s="354">
        <v>429</v>
      </c>
      <c r="H21" s="354">
        <v>317</v>
      </c>
      <c r="I21" s="354">
        <v>122</v>
      </c>
      <c r="J21" s="354">
        <v>102</v>
      </c>
      <c r="K21" s="354">
        <v>69</v>
      </c>
      <c r="L21" s="354">
        <v>70</v>
      </c>
      <c r="M21" s="354">
        <v>756</v>
      </c>
      <c r="N21" s="354">
        <v>595</v>
      </c>
      <c r="O21" s="354">
        <v>756</v>
      </c>
      <c r="P21" s="354">
        <v>0</v>
      </c>
      <c r="Q21" s="354">
        <v>0</v>
      </c>
      <c r="R21" s="354">
        <v>756</v>
      </c>
      <c r="S21" s="354">
        <v>595</v>
      </c>
    </row>
    <row r="22" spans="2:20">
      <c r="B22" s="351" t="s">
        <v>116</v>
      </c>
      <c r="C22" s="352">
        <v>-340368</v>
      </c>
      <c r="D22" s="352">
        <v>-267341</v>
      </c>
      <c r="E22" s="352">
        <v>0</v>
      </c>
      <c r="F22" s="352">
        <v>0</v>
      </c>
      <c r="G22" s="352">
        <v>-150</v>
      </c>
      <c r="H22" s="352">
        <v>-159</v>
      </c>
      <c r="I22" s="352">
        <v>-117</v>
      </c>
      <c r="J22" s="352">
        <v>-128</v>
      </c>
      <c r="K22" s="352">
        <v>-75</v>
      </c>
      <c r="L22" s="352">
        <v>-84</v>
      </c>
      <c r="M22" s="352">
        <v>-342</v>
      </c>
      <c r="N22" s="352">
        <v>-371</v>
      </c>
      <c r="O22" s="352">
        <v>-342</v>
      </c>
      <c r="P22" s="352">
        <v>342</v>
      </c>
      <c r="Q22" s="352">
        <v>371</v>
      </c>
      <c r="R22" s="352">
        <v>0</v>
      </c>
      <c r="S22" s="352">
        <v>0</v>
      </c>
    </row>
    <row r="23" spans="2:20">
      <c r="B23" s="157"/>
      <c r="C23" s="157"/>
      <c r="D23" s="157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157"/>
    </row>
    <row r="24" spans="2:20" s="206" customFormat="1">
      <c r="B24" s="158" t="s">
        <v>106</v>
      </c>
      <c r="C24" s="209">
        <v>2247364</v>
      </c>
      <c r="D24" s="209">
        <v>1886301</v>
      </c>
      <c r="E24" s="210">
        <v>924</v>
      </c>
      <c r="F24" s="210">
        <v>661</v>
      </c>
      <c r="G24" s="210">
        <v>2312</v>
      </c>
      <c r="H24" s="210">
        <v>1700</v>
      </c>
      <c r="I24" s="210">
        <v>1182</v>
      </c>
      <c r="J24" s="210">
        <v>1030</v>
      </c>
      <c r="K24" s="210">
        <v>609</v>
      </c>
      <c r="L24" s="210">
        <v>580</v>
      </c>
      <c r="M24" s="210">
        <v>5027</v>
      </c>
      <c r="N24" s="210">
        <v>3971</v>
      </c>
      <c r="O24" s="210">
        <v>5027</v>
      </c>
      <c r="P24" s="210">
        <v>0</v>
      </c>
      <c r="Q24" s="210">
        <v>0</v>
      </c>
      <c r="R24" s="210">
        <v>5027</v>
      </c>
      <c r="S24" s="210">
        <v>3971</v>
      </c>
    </row>
    <row r="25" spans="2:20"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</row>
    <row r="26" spans="2:20"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</row>
    <row r="27" spans="2:20" s="100" customFormat="1">
      <c r="B27" s="159" t="s">
        <v>226</v>
      </c>
      <c r="C27" s="211">
        <v>361063</v>
      </c>
      <c r="D27" s="212">
        <v>0.19141324740855251</v>
      </c>
      <c r="E27" s="210">
        <v>263</v>
      </c>
      <c r="F27" s="225">
        <v>-0.39788199697428139</v>
      </c>
      <c r="G27" s="210">
        <v>612</v>
      </c>
      <c r="H27" s="225">
        <v>0.36</v>
      </c>
      <c r="I27" s="210">
        <v>152</v>
      </c>
      <c r="J27" s="225">
        <v>0.14757281553398058</v>
      </c>
      <c r="K27" s="198">
        <v>29</v>
      </c>
      <c r="L27" s="225">
        <v>0.05</v>
      </c>
      <c r="M27" s="210">
        <v>1056</v>
      </c>
      <c r="N27" s="225">
        <v>0.26592797783933519</v>
      </c>
      <c r="O27" s="210">
        <v>1056</v>
      </c>
      <c r="P27" s="210">
        <v>0</v>
      </c>
      <c r="Q27" s="210">
        <v>0</v>
      </c>
      <c r="R27" s="210">
        <v>1056</v>
      </c>
      <c r="S27" s="225">
        <v>0.26592797783933519</v>
      </c>
    </row>
    <row r="28" spans="2:20" ht="12" customHeight="1">
      <c r="B28" s="21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2:20" ht="12.75" customHeight="1">
      <c r="B29" s="116"/>
    </row>
  </sheetData>
  <mergeCells count="11">
    <mergeCell ref="P8:Q8"/>
    <mergeCell ref="R8:S8"/>
    <mergeCell ref="B3:S4"/>
    <mergeCell ref="B5:S5"/>
    <mergeCell ref="B6:S6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7"/>
  <sheetViews>
    <sheetView showGridLines="0" workbookViewId="0">
      <selection activeCell="K30" sqref="K30"/>
    </sheetView>
  </sheetViews>
  <sheetFormatPr baseColWidth="10" defaultRowHeight="12.75"/>
  <cols>
    <col min="2" max="2" width="56.42578125" bestFit="1" customWidth="1"/>
    <col min="3" max="3" width="3.42578125" customWidth="1"/>
    <col min="5" max="5" width="2.7109375" customWidth="1"/>
    <col min="7" max="7" width="4.140625" customWidth="1"/>
    <col min="9" max="9" width="4.28515625" customWidth="1"/>
  </cols>
  <sheetData>
    <row r="1" spans="1:1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7"/>
      <c r="B3" s="489" t="s">
        <v>175</v>
      </c>
      <c r="C3" s="489"/>
      <c r="D3" s="489"/>
      <c r="E3" s="489"/>
      <c r="F3" s="489"/>
      <c r="G3" s="489"/>
      <c r="H3" s="489"/>
      <c r="I3" s="489"/>
      <c r="J3" s="489"/>
      <c r="K3" s="37"/>
      <c r="L3" s="37"/>
    </row>
    <row r="4" spans="1:12">
      <c r="A4" s="37"/>
      <c r="B4" s="489" t="s">
        <v>173</v>
      </c>
      <c r="C4" s="489"/>
      <c r="D4" s="489"/>
      <c r="E4" s="489"/>
      <c r="F4" s="489"/>
      <c r="G4" s="489"/>
      <c r="H4" s="489"/>
      <c r="I4" s="489"/>
      <c r="J4" s="489"/>
      <c r="K4" s="37"/>
      <c r="L4" s="37"/>
    </row>
    <row r="5" spans="1:12">
      <c r="A5" s="37"/>
      <c r="B5" s="490"/>
      <c r="C5" s="490"/>
      <c r="D5" s="490"/>
      <c r="E5" s="490"/>
      <c r="F5" s="490"/>
      <c r="G5" s="490"/>
      <c r="H5" s="490"/>
      <c r="I5" s="490"/>
      <c r="J5" s="490"/>
      <c r="K5" s="37"/>
      <c r="L5" s="37"/>
    </row>
    <row r="6" spans="1:12">
      <c r="A6" s="37"/>
      <c r="B6" s="180"/>
      <c r="C6" s="180"/>
      <c r="D6" s="491" t="s">
        <v>279</v>
      </c>
      <c r="E6" s="491"/>
      <c r="F6" s="491"/>
      <c r="G6" s="491"/>
      <c r="H6" s="491"/>
      <c r="I6" s="491"/>
      <c r="J6" s="491"/>
      <c r="K6" s="37"/>
      <c r="L6" s="37"/>
    </row>
    <row r="7" spans="1:12">
      <c r="A7" s="37"/>
      <c r="B7" s="180"/>
      <c r="C7" s="180"/>
      <c r="D7" s="181">
        <v>2018</v>
      </c>
      <c r="E7" s="181"/>
      <c r="F7" s="181">
        <v>2017</v>
      </c>
      <c r="G7" s="181"/>
      <c r="H7" s="181" t="s">
        <v>53</v>
      </c>
      <c r="I7" s="182"/>
      <c r="J7" s="181" t="s">
        <v>53</v>
      </c>
      <c r="K7" s="37"/>
      <c r="L7" s="37"/>
    </row>
    <row r="8" spans="1:12">
      <c r="A8" s="37"/>
      <c r="B8" s="180"/>
      <c r="C8" s="180"/>
      <c r="D8" s="488" t="s">
        <v>218</v>
      </c>
      <c r="E8" s="488"/>
      <c r="F8" s="488"/>
      <c r="G8" s="488"/>
      <c r="H8" s="488"/>
      <c r="I8" s="182"/>
      <c r="J8" s="182" t="s">
        <v>21</v>
      </c>
      <c r="K8" s="37"/>
      <c r="L8" s="37"/>
    </row>
    <row r="9" spans="1:12">
      <c r="A9" s="37"/>
      <c r="B9" s="183" t="s">
        <v>179</v>
      </c>
      <c r="C9" s="180"/>
      <c r="D9" s="180"/>
      <c r="E9" s="180"/>
      <c r="F9" s="180"/>
      <c r="G9" s="180"/>
      <c r="H9" s="180"/>
      <c r="I9" s="180"/>
      <c r="J9" s="180"/>
      <c r="K9" s="37"/>
      <c r="L9" s="37"/>
    </row>
    <row r="10" spans="1:12">
      <c r="A10" s="37"/>
      <c r="B10" s="180" t="s">
        <v>10</v>
      </c>
      <c r="C10" s="180"/>
      <c r="D10" s="184">
        <v>166</v>
      </c>
      <c r="E10" s="180"/>
      <c r="F10" s="184">
        <v>125</v>
      </c>
      <c r="G10" s="184"/>
      <c r="H10" s="184">
        <v>41</v>
      </c>
      <c r="I10" s="180"/>
      <c r="J10" s="185">
        <v>32.800000000000004</v>
      </c>
      <c r="K10" s="37"/>
      <c r="L10" s="37"/>
    </row>
    <row r="11" spans="1:12">
      <c r="A11" s="37"/>
      <c r="B11" s="180" t="s">
        <v>56</v>
      </c>
      <c r="C11" s="180"/>
      <c r="D11" s="184">
        <v>460</v>
      </c>
      <c r="E11" s="180"/>
      <c r="F11" s="184">
        <v>370</v>
      </c>
      <c r="G11" s="184"/>
      <c r="H11" s="184">
        <v>90</v>
      </c>
      <c r="I11" s="180"/>
      <c r="J11" s="185">
        <v>24.324324324324319</v>
      </c>
      <c r="K11" s="37"/>
      <c r="L11" s="37"/>
    </row>
    <row r="12" spans="1:12">
      <c r="A12" s="37"/>
      <c r="B12" s="180" t="s">
        <v>14</v>
      </c>
      <c r="C12" s="180"/>
      <c r="D12" s="184">
        <v>620</v>
      </c>
      <c r="E12" s="180"/>
      <c r="F12" s="184">
        <v>550</v>
      </c>
      <c r="G12" s="184"/>
      <c r="H12" s="184">
        <v>70</v>
      </c>
      <c r="I12" s="180"/>
      <c r="J12" s="185">
        <v>12.72727272727272</v>
      </c>
      <c r="K12" s="37"/>
      <c r="L12" s="37"/>
    </row>
    <row r="13" spans="1:12">
      <c r="A13" s="37"/>
      <c r="B13" s="180" t="s">
        <v>57</v>
      </c>
      <c r="C13" s="180"/>
      <c r="D13" s="184">
        <v>380</v>
      </c>
      <c r="E13" s="180"/>
      <c r="F13" s="184">
        <v>345</v>
      </c>
      <c r="G13" s="184"/>
      <c r="H13" s="184">
        <v>35</v>
      </c>
      <c r="I13" s="180"/>
      <c r="J13" s="185">
        <v>10.144927536231885</v>
      </c>
      <c r="K13" s="37"/>
      <c r="L13" s="37"/>
    </row>
    <row r="14" spans="1:12">
      <c r="A14" s="37"/>
      <c r="B14" s="186" t="s">
        <v>184</v>
      </c>
      <c r="C14" s="190"/>
      <c r="D14" s="169">
        <v>1626</v>
      </c>
      <c r="E14" s="186"/>
      <c r="F14" s="169">
        <v>1390</v>
      </c>
      <c r="G14" s="169"/>
      <c r="H14" s="169">
        <v>236</v>
      </c>
      <c r="I14" s="186"/>
      <c r="J14" s="187">
        <v>16.978417266187051</v>
      </c>
      <c r="K14" s="37"/>
      <c r="L14" s="37"/>
    </row>
    <row r="15" spans="1:12">
      <c r="A15" s="37"/>
      <c r="B15" s="183" t="s">
        <v>174</v>
      </c>
      <c r="C15" s="180"/>
      <c r="D15" s="184"/>
      <c r="E15" s="180"/>
      <c r="F15" s="184"/>
      <c r="G15" s="184"/>
      <c r="H15" s="184"/>
      <c r="I15" s="180"/>
      <c r="J15" s="185"/>
      <c r="K15" s="37"/>
      <c r="L15" s="37"/>
    </row>
    <row r="16" spans="1:12">
      <c r="A16" s="37"/>
      <c r="B16" s="180" t="s">
        <v>10</v>
      </c>
      <c r="C16" s="180"/>
      <c r="D16" s="184">
        <v>800</v>
      </c>
      <c r="E16" s="180"/>
      <c r="F16" s="184">
        <v>577</v>
      </c>
      <c r="G16" s="184"/>
      <c r="H16" s="184">
        <v>223</v>
      </c>
      <c r="I16" s="180"/>
      <c r="J16" s="185">
        <v>38.648180242634325</v>
      </c>
      <c r="K16" s="37"/>
      <c r="L16" s="37"/>
    </row>
    <row r="17" spans="1:12">
      <c r="A17" s="37"/>
      <c r="B17" s="180" t="s">
        <v>56</v>
      </c>
      <c r="C17" s="180"/>
      <c r="D17" s="184">
        <v>2603</v>
      </c>
      <c r="E17" s="180"/>
      <c r="F17" s="184">
        <v>2069</v>
      </c>
      <c r="G17" s="184"/>
      <c r="H17" s="184">
        <v>534</v>
      </c>
      <c r="I17" s="180"/>
      <c r="J17" s="185">
        <v>25.809569840502668</v>
      </c>
      <c r="K17" s="37"/>
      <c r="L17" s="37"/>
    </row>
    <row r="18" spans="1:12">
      <c r="A18" s="37"/>
      <c r="B18" s="180" t="s">
        <v>14</v>
      </c>
      <c r="C18" s="180"/>
      <c r="D18" s="184">
        <v>847</v>
      </c>
      <c r="E18" s="180"/>
      <c r="F18" s="184">
        <v>757</v>
      </c>
      <c r="G18" s="184"/>
      <c r="H18" s="184">
        <v>90</v>
      </c>
      <c r="I18" s="180"/>
      <c r="J18" s="185">
        <v>11.889035667106995</v>
      </c>
      <c r="K18" s="37"/>
      <c r="L18" s="37"/>
    </row>
    <row r="19" spans="1:12">
      <c r="A19" s="37"/>
      <c r="B19" s="180" t="s">
        <v>57</v>
      </c>
      <c r="C19" s="180"/>
      <c r="D19" s="184">
        <v>463</v>
      </c>
      <c r="E19" s="180"/>
      <c r="F19" s="184">
        <v>447</v>
      </c>
      <c r="G19" s="184"/>
      <c r="H19" s="184">
        <v>16</v>
      </c>
      <c r="I19" s="180"/>
      <c r="J19" s="185">
        <v>3.5794183445190253</v>
      </c>
      <c r="K19" s="37"/>
      <c r="L19" s="37"/>
    </row>
    <row r="20" spans="1:12">
      <c r="A20" s="37"/>
      <c r="B20" s="186" t="s">
        <v>185</v>
      </c>
      <c r="C20" s="190"/>
      <c r="D20" s="169">
        <v>4713</v>
      </c>
      <c r="E20" s="186"/>
      <c r="F20" s="169">
        <v>3850</v>
      </c>
      <c r="G20" s="169"/>
      <c r="H20" s="169">
        <v>863</v>
      </c>
      <c r="I20" s="186"/>
      <c r="J20" s="187">
        <v>22.415584415584423</v>
      </c>
      <c r="K20" s="37"/>
      <c r="L20" s="37"/>
    </row>
    <row r="21" spans="1:12">
      <c r="A21" s="37"/>
      <c r="B21" s="180" t="s">
        <v>176</v>
      </c>
      <c r="C21" s="180"/>
      <c r="D21" s="184">
        <v>-391</v>
      </c>
      <c r="E21" s="180"/>
      <c r="F21" s="184">
        <v>-420</v>
      </c>
      <c r="G21" s="184"/>
      <c r="H21" s="184">
        <v>29</v>
      </c>
      <c r="I21" s="180"/>
      <c r="J21" s="185">
        <v>-6.9047619047619024</v>
      </c>
      <c r="K21" s="37"/>
      <c r="L21" s="37"/>
    </row>
    <row r="22" spans="1:12">
      <c r="A22" s="37"/>
      <c r="B22" s="188" t="s">
        <v>177</v>
      </c>
      <c r="C22" s="189"/>
      <c r="D22" s="191">
        <v>5948</v>
      </c>
      <c r="E22" s="188"/>
      <c r="F22" s="191">
        <v>4820</v>
      </c>
      <c r="G22" s="191"/>
      <c r="H22" s="191">
        <v>1128</v>
      </c>
      <c r="I22" s="188"/>
      <c r="J22" s="192">
        <v>23.402489626556022</v>
      </c>
      <c r="K22" s="37"/>
      <c r="L22" s="37"/>
    </row>
    <row r="23" spans="1:12">
      <c r="A23" s="37"/>
      <c r="B23" s="180"/>
      <c r="C23" s="180"/>
      <c r="D23" s="184"/>
      <c r="E23" s="180"/>
      <c r="F23" s="184"/>
      <c r="G23" s="184"/>
      <c r="H23" s="184"/>
      <c r="I23" s="180"/>
      <c r="J23" s="185"/>
      <c r="K23" s="37"/>
      <c r="L23" s="37"/>
    </row>
    <row r="24" spans="1:12">
      <c r="A24" s="37"/>
      <c r="B24" s="183" t="s">
        <v>179</v>
      </c>
      <c r="C24" s="180"/>
      <c r="D24" s="184"/>
      <c r="E24" s="180"/>
      <c r="F24" s="184"/>
      <c r="G24" s="184"/>
      <c r="H24" s="184"/>
      <c r="I24" s="180"/>
      <c r="J24" s="185"/>
      <c r="K24" s="37"/>
      <c r="L24" s="37"/>
    </row>
    <row r="25" spans="1:12">
      <c r="A25" s="37"/>
      <c r="B25" s="180" t="s">
        <v>10</v>
      </c>
      <c r="C25" s="180"/>
      <c r="D25" s="184">
        <v>-14</v>
      </c>
      <c r="E25" s="180"/>
      <c r="F25" s="184">
        <v>-12</v>
      </c>
      <c r="G25" s="184"/>
      <c r="H25" s="184">
        <v>-2</v>
      </c>
      <c r="I25" s="180"/>
      <c r="J25" s="185">
        <v>-16.666666666666675</v>
      </c>
      <c r="K25" s="37"/>
      <c r="L25" s="37"/>
    </row>
    <row r="26" spans="1:12">
      <c r="A26" s="37"/>
      <c r="B26" s="180" t="s">
        <v>56</v>
      </c>
      <c r="C26" s="180"/>
      <c r="D26" s="184">
        <v>-264</v>
      </c>
      <c r="E26" s="180"/>
      <c r="F26" s="184">
        <v>-185</v>
      </c>
      <c r="G26" s="184"/>
      <c r="H26" s="184">
        <v>-79</v>
      </c>
      <c r="I26" s="180"/>
      <c r="J26" s="185">
        <v>-42.702702702702709</v>
      </c>
      <c r="K26" s="37"/>
      <c r="L26" s="37"/>
    </row>
    <row r="27" spans="1:12">
      <c r="A27" s="37"/>
      <c r="B27" s="180" t="s">
        <v>14</v>
      </c>
      <c r="C27" s="180"/>
      <c r="D27" s="184">
        <v>-217</v>
      </c>
      <c r="E27" s="180"/>
      <c r="F27" s="184">
        <v>-178</v>
      </c>
      <c r="G27" s="184"/>
      <c r="H27" s="184">
        <v>-39</v>
      </c>
      <c r="I27" s="180"/>
      <c r="J27" s="185">
        <v>-21.91011235955056</v>
      </c>
      <c r="K27" s="37"/>
      <c r="L27" s="37"/>
    </row>
    <row r="28" spans="1:12">
      <c r="A28" s="37"/>
      <c r="B28" s="180" t="s">
        <v>57</v>
      </c>
      <c r="C28" s="180"/>
      <c r="D28" s="184">
        <v>-178</v>
      </c>
      <c r="E28" s="180"/>
      <c r="F28" s="184">
        <v>-158</v>
      </c>
      <c r="G28" s="184"/>
      <c r="H28" s="184">
        <v>-20</v>
      </c>
      <c r="I28" s="180"/>
      <c r="J28" s="185">
        <v>-12.658227848101266</v>
      </c>
      <c r="K28" s="37"/>
      <c r="L28" s="37"/>
    </row>
    <row r="29" spans="1:12">
      <c r="A29" s="37"/>
      <c r="B29" s="186" t="s">
        <v>186</v>
      </c>
      <c r="C29" s="190"/>
      <c r="D29" s="169">
        <v>-673</v>
      </c>
      <c r="E29" s="186"/>
      <c r="F29" s="169">
        <v>-533</v>
      </c>
      <c r="G29" s="169"/>
      <c r="H29" s="169">
        <v>-140</v>
      </c>
      <c r="I29" s="186"/>
      <c r="J29" s="187">
        <v>-26.266416510318958</v>
      </c>
      <c r="K29" s="37"/>
      <c r="L29" s="37"/>
    </row>
    <row r="30" spans="1:12">
      <c r="A30" s="37"/>
      <c r="B30" s="183" t="s">
        <v>174</v>
      </c>
      <c r="C30" s="180"/>
      <c r="D30" s="184"/>
      <c r="E30" s="180"/>
      <c r="F30" s="184"/>
      <c r="G30" s="184"/>
      <c r="H30" s="184"/>
      <c r="I30" s="180"/>
      <c r="J30" s="185"/>
      <c r="K30" s="37"/>
      <c r="L30" s="37"/>
    </row>
    <row r="31" spans="1:12">
      <c r="A31" s="37"/>
      <c r="B31" s="180" t="s">
        <v>10</v>
      </c>
      <c r="C31" s="180"/>
      <c r="D31" s="184">
        <v>-463</v>
      </c>
      <c r="E31" s="180"/>
      <c r="F31" s="184">
        <v>-334</v>
      </c>
      <c r="G31" s="184"/>
      <c r="H31" s="184">
        <v>-129</v>
      </c>
      <c r="I31" s="180"/>
      <c r="J31" s="185">
        <v>-38.622754491017972</v>
      </c>
      <c r="K31" s="37"/>
      <c r="L31" s="37"/>
    </row>
    <row r="32" spans="1:12">
      <c r="A32" s="37"/>
      <c r="B32" s="180" t="s">
        <v>56</v>
      </c>
      <c r="C32" s="180"/>
      <c r="D32" s="184">
        <v>-1916</v>
      </c>
      <c r="E32" s="180"/>
      <c r="F32" s="184">
        <v>-1458</v>
      </c>
      <c r="G32" s="184"/>
      <c r="H32" s="184">
        <v>-458</v>
      </c>
      <c r="I32" s="180"/>
      <c r="J32" s="185">
        <v>-31.412894375857348</v>
      </c>
      <c r="K32" s="37"/>
      <c r="L32" s="37"/>
    </row>
    <row r="33" spans="1:12">
      <c r="A33" s="37"/>
      <c r="B33" s="180" t="s">
        <v>14</v>
      </c>
      <c r="C33" s="180"/>
      <c r="D33" s="184">
        <v>-510</v>
      </c>
      <c r="E33" s="180"/>
      <c r="F33" s="184">
        <v>-423</v>
      </c>
      <c r="G33" s="184"/>
      <c r="H33" s="184">
        <v>-87</v>
      </c>
      <c r="I33" s="180"/>
      <c r="J33" s="185">
        <v>-20.567375886524818</v>
      </c>
      <c r="K33" s="37"/>
      <c r="L33" s="37"/>
    </row>
    <row r="34" spans="1:12">
      <c r="A34" s="37"/>
      <c r="B34" s="180" t="s">
        <v>57</v>
      </c>
      <c r="C34" s="180"/>
      <c r="D34" s="184">
        <v>-312</v>
      </c>
      <c r="E34" s="180"/>
      <c r="F34" s="184">
        <v>-299</v>
      </c>
      <c r="G34" s="184"/>
      <c r="H34" s="184">
        <v>-13</v>
      </c>
      <c r="I34" s="180"/>
      <c r="J34" s="185">
        <v>-4.3478260869565188</v>
      </c>
      <c r="K34" s="37"/>
      <c r="L34" s="37"/>
    </row>
    <row r="35" spans="1:12">
      <c r="A35" s="37"/>
      <c r="B35" s="186" t="s">
        <v>187</v>
      </c>
      <c r="C35" s="190"/>
      <c r="D35" s="169">
        <v>-3201</v>
      </c>
      <c r="E35" s="186"/>
      <c r="F35" s="169">
        <v>-2514</v>
      </c>
      <c r="G35" s="169"/>
      <c r="H35" s="169">
        <v>-687</v>
      </c>
      <c r="I35" s="186"/>
      <c r="J35" s="187">
        <v>-27.326968973747022</v>
      </c>
      <c r="K35" s="37"/>
      <c r="L35" s="37"/>
    </row>
    <row r="36" spans="1:12">
      <c r="A36" s="37"/>
      <c r="B36" s="180" t="s">
        <v>176</v>
      </c>
      <c r="C36" s="180"/>
      <c r="D36" s="184">
        <v>391.6</v>
      </c>
      <c r="E36" s="180"/>
      <c r="F36" s="184">
        <v>419</v>
      </c>
      <c r="G36" s="184"/>
      <c r="H36" s="184">
        <v>-27.399999999999977</v>
      </c>
      <c r="I36" s="180"/>
      <c r="J36" s="185">
        <v>6.5393794749403327</v>
      </c>
      <c r="K36" s="37"/>
      <c r="L36" s="37"/>
    </row>
    <row r="37" spans="1:12">
      <c r="A37" s="37"/>
      <c r="B37" s="188" t="s">
        <v>178</v>
      </c>
      <c r="C37" s="189"/>
      <c r="D37" s="191">
        <v>-3482.4</v>
      </c>
      <c r="E37" s="188"/>
      <c r="F37" s="191">
        <v>-2628</v>
      </c>
      <c r="G37" s="191"/>
      <c r="H37" s="191">
        <v>-854.4</v>
      </c>
      <c r="I37" s="188"/>
      <c r="J37" s="192">
        <v>-32.51141552511416</v>
      </c>
      <c r="K37" s="37"/>
      <c r="L37" s="37"/>
    </row>
    <row r="38" spans="1:12">
      <c r="A38" s="37"/>
      <c r="B38" s="180"/>
      <c r="C38" s="180"/>
      <c r="D38" s="184"/>
      <c r="E38" s="180"/>
      <c r="F38" s="184"/>
      <c r="G38" s="184"/>
      <c r="H38" s="184"/>
      <c r="I38" s="180"/>
      <c r="J38" s="185"/>
      <c r="K38" s="37"/>
      <c r="L38" s="37"/>
    </row>
    <row r="39" spans="1:12">
      <c r="A39" s="37"/>
      <c r="B39" s="183" t="s">
        <v>179</v>
      </c>
      <c r="C39" s="180"/>
      <c r="D39" s="184"/>
      <c r="E39" s="180"/>
      <c r="F39" s="184"/>
      <c r="G39" s="184"/>
      <c r="H39" s="184"/>
      <c r="I39" s="180"/>
      <c r="J39" s="185"/>
      <c r="K39" s="37"/>
      <c r="L39" s="37"/>
    </row>
    <row r="40" spans="1:12">
      <c r="A40" s="37"/>
      <c r="B40" s="180" t="s">
        <v>10</v>
      </c>
      <c r="C40" s="180"/>
      <c r="D40" s="184">
        <v>-28</v>
      </c>
      <c r="E40" s="180"/>
      <c r="F40" s="184">
        <v>-34</v>
      </c>
      <c r="G40" s="184"/>
      <c r="H40" s="184">
        <v>6</v>
      </c>
      <c r="I40" s="180"/>
      <c r="J40" s="185">
        <v>17.647058823529417</v>
      </c>
      <c r="K40" s="37"/>
      <c r="L40" s="37"/>
    </row>
    <row r="41" spans="1:12">
      <c r="A41" s="37"/>
      <c r="B41" s="180" t="s">
        <v>56</v>
      </c>
      <c r="C41" s="180"/>
      <c r="D41" s="184">
        <v>-9</v>
      </c>
      <c r="E41" s="180"/>
      <c r="F41" s="184">
        <v>-9</v>
      </c>
      <c r="G41" s="184"/>
      <c r="H41" s="184">
        <v>0</v>
      </c>
      <c r="I41" s="180"/>
      <c r="J41" s="185">
        <v>0</v>
      </c>
      <c r="K41" s="37"/>
      <c r="L41" s="37"/>
    </row>
    <row r="42" spans="1:12">
      <c r="A42" s="37"/>
      <c r="B42" s="180" t="s">
        <v>14</v>
      </c>
      <c r="C42" s="180"/>
      <c r="D42" s="184">
        <v>-15</v>
      </c>
      <c r="E42" s="180"/>
      <c r="F42" s="184">
        <v>-14</v>
      </c>
      <c r="G42" s="184"/>
      <c r="H42" s="184">
        <v>-1</v>
      </c>
      <c r="I42" s="180"/>
      <c r="J42" s="185">
        <v>-7.1428571428571397</v>
      </c>
      <c r="K42" s="37"/>
      <c r="L42" s="37"/>
    </row>
    <row r="43" spans="1:12">
      <c r="A43" s="37"/>
      <c r="B43" s="180" t="s">
        <v>57</v>
      </c>
      <c r="C43" s="180"/>
      <c r="D43" s="184">
        <v>-16</v>
      </c>
      <c r="E43" s="180"/>
      <c r="F43" s="184">
        <v>-15</v>
      </c>
      <c r="G43" s="184"/>
      <c r="H43" s="184">
        <v>-1</v>
      </c>
      <c r="I43" s="180"/>
      <c r="J43" s="185">
        <v>-6.6666666666666652</v>
      </c>
      <c r="K43" s="37"/>
      <c r="L43" s="37"/>
    </row>
    <row r="44" spans="1:12">
      <c r="A44" s="37"/>
      <c r="B44" s="186" t="s">
        <v>188</v>
      </c>
      <c r="C44" s="190"/>
      <c r="D44" s="169">
        <v>-68</v>
      </c>
      <c r="E44" s="186"/>
      <c r="F44" s="169">
        <v>-72</v>
      </c>
      <c r="G44" s="169"/>
      <c r="H44" s="169">
        <v>4</v>
      </c>
      <c r="I44" s="186"/>
      <c r="J44" s="187">
        <v>5.555555555555558</v>
      </c>
      <c r="K44" s="37"/>
      <c r="L44" s="37"/>
    </row>
    <row r="45" spans="1:12">
      <c r="A45" s="37"/>
      <c r="B45" s="183" t="s">
        <v>174</v>
      </c>
      <c r="C45" s="180"/>
      <c r="D45" s="184"/>
      <c r="E45" s="180"/>
      <c r="F45" s="184"/>
      <c r="G45" s="184"/>
      <c r="H45" s="184"/>
      <c r="I45" s="180"/>
      <c r="J45" s="185"/>
      <c r="K45" s="37"/>
      <c r="L45" s="37"/>
    </row>
    <row r="46" spans="1:12">
      <c r="A46" s="37"/>
      <c r="B46" s="180" t="s">
        <v>10</v>
      </c>
      <c r="C46" s="180"/>
      <c r="D46" s="184">
        <v>-124</v>
      </c>
      <c r="E46" s="180"/>
      <c r="F46" s="184">
        <v>-115</v>
      </c>
      <c r="G46" s="184"/>
      <c r="H46" s="184">
        <v>-9</v>
      </c>
      <c r="I46" s="180"/>
      <c r="J46" s="185">
        <v>-7.8260869565217384</v>
      </c>
      <c r="K46" s="37"/>
      <c r="L46" s="37"/>
    </row>
    <row r="47" spans="1:12">
      <c r="A47" s="37"/>
      <c r="B47" s="180" t="s">
        <v>56</v>
      </c>
      <c r="C47" s="180"/>
      <c r="D47" s="184">
        <v>-94</v>
      </c>
      <c r="E47" s="180"/>
      <c r="F47" s="184">
        <v>-125</v>
      </c>
      <c r="G47" s="184"/>
      <c r="H47" s="184">
        <v>31</v>
      </c>
      <c r="I47" s="180"/>
      <c r="J47" s="185">
        <v>24.8</v>
      </c>
      <c r="K47" s="37"/>
      <c r="L47" s="37"/>
    </row>
    <row r="48" spans="1:12">
      <c r="A48" s="37"/>
      <c r="B48" s="180" t="s">
        <v>14</v>
      </c>
      <c r="C48" s="180"/>
      <c r="D48" s="184">
        <v>-24</v>
      </c>
      <c r="E48" s="180"/>
      <c r="F48" s="184">
        <v>-23</v>
      </c>
      <c r="G48" s="184"/>
      <c r="H48" s="184">
        <v>-1</v>
      </c>
      <c r="I48" s="180"/>
      <c r="J48" s="185">
        <v>-4.3478260869565188</v>
      </c>
      <c r="K48" s="37"/>
      <c r="L48" s="37"/>
    </row>
    <row r="49" spans="1:12">
      <c r="A49" s="37"/>
      <c r="B49" s="180" t="s">
        <v>57</v>
      </c>
      <c r="C49" s="180"/>
      <c r="D49" s="184">
        <v>-12</v>
      </c>
      <c r="E49" s="180"/>
      <c r="F49" s="184">
        <v>-14</v>
      </c>
      <c r="G49" s="184"/>
      <c r="H49" s="184">
        <v>2</v>
      </c>
      <c r="I49" s="180"/>
      <c r="J49" s="185">
        <v>14.28571428571429</v>
      </c>
      <c r="K49" s="37"/>
      <c r="L49" s="37"/>
    </row>
    <row r="50" spans="1:12">
      <c r="A50" s="37"/>
      <c r="B50" s="186" t="s">
        <v>189</v>
      </c>
      <c r="C50" s="190"/>
      <c r="D50" s="169">
        <v>-254</v>
      </c>
      <c r="E50" s="186"/>
      <c r="F50" s="169">
        <v>-277</v>
      </c>
      <c r="G50" s="169"/>
      <c r="H50" s="169">
        <v>23</v>
      </c>
      <c r="I50" s="186"/>
      <c r="J50" s="187">
        <v>8.3032490974729196</v>
      </c>
      <c r="K50" s="37"/>
      <c r="L50" s="37"/>
    </row>
    <row r="51" spans="1:12">
      <c r="A51" s="37"/>
      <c r="B51" s="180" t="s">
        <v>176</v>
      </c>
      <c r="C51" s="180"/>
      <c r="D51" s="184">
        <v>-13</v>
      </c>
      <c r="E51" s="180"/>
      <c r="F51" s="184">
        <v>-13</v>
      </c>
      <c r="G51" s="184"/>
      <c r="H51" s="184">
        <v>0</v>
      </c>
      <c r="I51" s="180"/>
      <c r="J51" s="185">
        <v>0</v>
      </c>
      <c r="K51" s="37"/>
      <c r="L51" s="37"/>
    </row>
    <row r="52" spans="1:12">
      <c r="A52" s="37"/>
      <c r="B52" s="188" t="s">
        <v>180</v>
      </c>
      <c r="C52" s="188"/>
      <c r="D52" s="191">
        <v>-335</v>
      </c>
      <c r="E52" s="188"/>
      <c r="F52" s="191">
        <v>-362</v>
      </c>
      <c r="G52" s="191"/>
      <c r="H52" s="191">
        <v>27</v>
      </c>
      <c r="I52" s="188"/>
      <c r="J52" s="192">
        <v>7.4585635359115994</v>
      </c>
      <c r="K52" s="37"/>
      <c r="L52" s="37"/>
    </row>
    <row r="53" spans="1:12">
      <c r="A53" s="37"/>
      <c r="B53" s="193"/>
      <c r="C53" s="194"/>
      <c r="D53" s="193"/>
      <c r="E53" s="193"/>
      <c r="F53" s="193"/>
      <c r="G53" s="193"/>
      <c r="H53" s="193"/>
      <c r="I53" s="193"/>
      <c r="J53" s="193"/>
      <c r="K53" s="37"/>
      <c r="L53" s="37"/>
    </row>
    <row r="54" spans="1:12">
      <c r="A54" s="37"/>
      <c r="B54" s="193"/>
      <c r="C54" s="194"/>
      <c r="D54" s="193"/>
      <c r="E54" s="193"/>
      <c r="F54" s="193"/>
      <c r="G54" s="193"/>
      <c r="H54" s="193"/>
      <c r="I54" s="193"/>
      <c r="J54" s="193"/>
      <c r="K54" s="37"/>
      <c r="L54" s="37"/>
    </row>
    <row r="55" spans="1:12" ht="12.75" customHeight="1">
      <c r="A55" s="37"/>
      <c r="B55" s="180"/>
      <c r="C55" s="180"/>
      <c r="D55" s="491" t="s">
        <v>279</v>
      </c>
      <c r="E55" s="491"/>
      <c r="F55" s="491"/>
      <c r="G55" s="491"/>
      <c r="H55" s="491"/>
      <c r="I55" s="491"/>
      <c r="J55" s="491"/>
      <c r="K55" s="37"/>
      <c r="L55" s="37"/>
    </row>
    <row r="56" spans="1:12">
      <c r="A56" s="37"/>
      <c r="B56" s="180"/>
      <c r="C56" s="180"/>
      <c r="D56" s="181">
        <v>2018</v>
      </c>
      <c r="E56" s="181"/>
      <c r="F56" s="181">
        <v>2017</v>
      </c>
      <c r="G56" s="181"/>
      <c r="H56" s="181" t="s">
        <v>53</v>
      </c>
      <c r="I56" s="182"/>
      <c r="J56" s="181" t="s">
        <v>53</v>
      </c>
      <c r="K56" s="37"/>
      <c r="L56" s="37"/>
    </row>
    <row r="57" spans="1:12">
      <c r="A57" s="37"/>
      <c r="B57" s="180"/>
      <c r="C57" s="180"/>
      <c r="D57" s="488" t="s">
        <v>218</v>
      </c>
      <c r="E57" s="488"/>
      <c r="F57" s="488"/>
      <c r="G57" s="488"/>
      <c r="H57" s="488"/>
      <c r="I57" s="182"/>
      <c r="J57" s="182" t="s">
        <v>21</v>
      </c>
      <c r="K57" s="37"/>
      <c r="L57" s="37"/>
    </row>
    <row r="58" spans="1:12">
      <c r="A58" s="37"/>
      <c r="B58" s="183" t="s">
        <v>179</v>
      </c>
      <c r="C58" s="180"/>
      <c r="D58" s="180"/>
      <c r="E58" s="180"/>
      <c r="F58" s="180"/>
      <c r="G58" s="180"/>
      <c r="H58" s="180"/>
      <c r="I58" s="180"/>
      <c r="J58" s="180"/>
      <c r="K58" s="37"/>
      <c r="L58" s="37"/>
    </row>
    <row r="59" spans="1:12">
      <c r="A59" s="37"/>
      <c r="B59" s="180" t="s">
        <v>10</v>
      </c>
      <c r="C59" s="180"/>
      <c r="D59" s="184">
        <v>-15</v>
      </c>
      <c r="E59" s="180"/>
      <c r="F59" s="184">
        <v>-17</v>
      </c>
      <c r="G59" s="184"/>
      <c r="H59" s="184">
        <v>2</v>
      </c>
      <c r="I59" s="180"/>
      <c r="J59" s="185">
        <v>11.764705882352944</v>
      </c>
      <c r="K59" s="37"/>
      <c r="L59" s="37"/>
    </row>
    <row r="60" spans="1:12">
      <c r="A60" s="37"/>
      <c r="B60" s="180" t="s">
        <v>56</v>
      </c>
      <c r="C60" s="180"/>
      <c r="D60" s="184">
        <v>-11</v>
      </c>
      <c r="E60" s="180"/>
      <c r="F60" s="184">
        <v>-8</v>
      </c>
      <c r="G60" s="184"/>
      <c r="H60" s="184">
        <v>-3</v>
      </c>
      <c r="I60" s="180"/>
      <c r="J60" s="185">
        <v>37.5</v>
      </c>
      <c r="K60" s="37"/>
      <c r="L60" s="37"/>
    </row>
    <row r="61" spans="1:12">
      <c r="A61" s="37"/>
      <c r="B61" s="180" t="s">
        <v>14</v>
      </c>
      <c r="C61" s="180"/>
      <c r="D61" s="184">
        <v>-20</v>
      </c>
      <c r="E61" s="180"/>
      <c r="F61" s="184">
        <v>-23</v>
      </c>
      <c r="G61" s="184"/>
      <c r="H61" s="184">
        <v>3</v>
      </c>
      <c r="I61" s="180"/>
      <c r="J61" s="185">
        <v>13.043478260869568</v>
      </c>
      <c r="K61" s="37"/>
      <c r="L61" s="37"/>
    </row>
    <row r="62" spans="1:12">
      <c r="A62" s="37"/>
      <c r="B62" s="180" t="s">
        <v>57</v>
      </c>
      <c r="C62" s="180"/>
      <c r="D62" s="184">
        <v>-21</v>
      </c>
      <c r="E62" s="180"/>
      <c r="F62" s="184">
        <v>-21</v>
      </c>
      <c r="G62" s="184"/>
      <c r="H62" s="184">
        <v>0</v>
      </c>
      <c r="I62" s="180"/>
      <c r="J62" s="185">
        <v>0</v>
      </c>
      <c r="K62" s="37"/>
      <c r="L62" s="37"/>
    </row>
    <row r="63" spans="1:12">
      <c r="A63" s="37"/>
      <c r="B63" s="195" t="s">
        <v>231</v>
      </c>
      <c r="C63" s="196"/>
      <c r="D63" s="169">
        <v>-67</v>
      </c>
      <c r="E63" s="186"/>
      <c r="F63" s="169">
        <v>-69</v>
      </c>
      <c r="G63" s="169"/>
      <c r="H63" s="169">
        <v>2</v>
      </c>
      <c r="I63" s="186"/>
      <c r="J63" s="187">
        <v>2.8985507246376829</v>
      </c>
      <c r="K63" s="37"/>
      <c r="L63" s="37"/>
    </row>
    <row r="64" spans="1:12">
      <c r="A64" s="37"/>
      <c r="B64" s="183" t="s">
        <v>174</v>
      </c>
      <c r="C64" s="180"/>
      <c r="D64" s="184"/>
      <c r="E64" s="180"/>
      <c r="F64" s="184"/>
      <c r="G64" s="184"/>
      <c r="H64" s="184"/>
      <c r="I64" s="180"/>
      <c r="J64" s="185"/>
      <c r="K64" s="37"/>
      <c r="L64" s="37"/>
    </row>
    <row r="65" spans="1:12">
      <c r="A65" s="37"/>
      <c r="B65" s="180" t="s">
        <v>10</v>
      </c>
      <c r="C65" s="180"/>
      <c r="D65" s="184">
        <v>-69</v>
      </c>
      <c r="E65" s="180"/>
      <c r="F65" s="184">
        <v>-84</v>
      </c>
      <c r="G65" s="184"/>
      <c r="H65" s="184">
        <v>15</v>
      </c>
      <c r="I65" s="180"/>
      <c r="J65" s="185">
        <v>17.857142857142861</v>
      </c>
      <c r="K65" s="37"/>
      <c r="L65" s="37"/>
    </row>
    <row r="66" spans="1:12">
      <c r="A66" s="37"/>
      <c r="B66" s="180" t="s">
        <v>56</v>
      </c>
      <c r="C66" s="180"/>
      <c r="D66" s="184">
        <v>-229</v>
      </c>
      <c r="E66" s="180"/>
      <c r="F66" s="184">
        <v>-203</v>
      </c>
      <c r="G66" s="184"/>
      <c r="H66" s="184">
        <v>-26</v>
      </c>
      <c r="I66" s="180"/>
      <c r="J66" s="185">
        <v>-12.807881773399021</v>
      </c>
      <c r="K66" s="37"/>
      <c r="L66" s="37"/>
    </row>
    <row r="67" spans="1:12">
      <c r="A67" s="37"/>
      <c r="B67" s="180" t="s">
        <v>14</v>
      </c>
      <c r="C67" s="180"/>
      <c r="D67" s="184">
        <v>-59</v>
      </c>
      <c r="E67" s="180"/>
      <c r="F67" s="184">
        <v>-51</v>
      </c>
      <c r="G67" s="184"/>
      <c r="H67" s="184">
        <v>-8</v>
      </c>
      <c r="I67" s="180"/>
      <c r="J67" s="185">
        <v>-15.686274509803933</v>
      </c>
      <c r="K67" s="37"/>
      <c r="L67" s="37"/>
    </row>
    <row r="68" spans="1:12">
      <c r="A68" s="37"/>
      <c r="B68" s="180" t="s">
        <v>57</v>
      </c>
      <c r="C68" s="180"/>
      <c r="D68" s="184">
        <v>-26</v>
      </c>
      <c r="E68" s="180"/>
      <c r="F68" s="184">
        <v>-20</v>
      </c>
      <c r="G68" s="184"/>
      <c r="H68" s="184">
        <v>-6</v>
      </c>
      <c r="I68" s="180"/>
      <c r="J68" s="185">
        <v>-30.000000000000004</v>
      </c>
      <c r="K68" s="37"/>
      <c r="L68" s="37"/>
    </row>
    <row r="69" spans="1:12">
      <c r="A69" s="37"/>
      <c r="B69" s="195" t="s">
        <v>233</v>
      </c>
      <c r="C69" s="196"/>
      <c r="D69" s="169">
        <v>-383</v>
      </c>
      <c r="E69" s="186"/>
      <c r="F69" s="169">
        <v>-358</v>
      </c>
      <c r="G69" s="169"/>
      <c r="H69" s="169">
        <v>-25</v>
      </c>
      <c r="I69" s="186"/>
      <c r="J69" s="187">
        <v>-6.9832402234636826</v>
      </c>
      <c r="K69" s="37"/>
      <c r="L69" s="37"/>
    </row>
    <row r="70" spans="1:12">
      <c r="A70" s="37"/>
      <c r="B70" s="180" t="s">
        <v>176</v>
      </c>
      <c r="C70" s="180"/>
      <c r="D70" s="184">
        <v>-29</v>
      </c>
      <c r="E70" s="180"/>
      <c r="F70" s="184">
        <v>-18</v>
      </c>
      <c r="G70" s="184"/>
      <c r="H70" s="184">
        <v>-11</v>
      </c>
      <c r="I70" s="180"/>
      <c r="J70" s="185">
        <v>-61.111111111111114</v>
      </c>
      <c r="K70" s="37"/>
      <c r="L70" s="37"/>
    </row>
    <row r="71" spans="1:12">
      <c r="A71" s="37"/>
      <c r="B71" s="188" t="s">
        <v>232</v>
      </c>
      <c r="C71" s="188"/>
      <c r="D71" s="191">
        <v>-479</v>
      </c>
      <c r="E71" s="188"/>
      <c r="F71" s="191">
        <v>-445</v>
      </c>
      <c r="G71" s="191"/>
      <c r="H71" s="191">
        <v>-34</v>
      </c>
      <c r="I71" s="188"/>
      <c r="J71" s="192">
        <v>-7.640449438202257</v>
      </c>
      <c r="K71" s="37"/>
      <c r="L71" s="37"/>
    </row>
    <row r="72" spans="1:12">
      <c r="A72" s="37"/>
      <c r="B72" s="180"/>
      <c r="C72" s="180"/>
      <c r="D72" s="180"/>
      <c r="E72" s="180"/>
      <c r="F72" s="180"/>
      <c r="G72" s="180"/>
      <c r="H72" s="180"/>
      <c r="I72" s="180"/>
      <c r="J72" s="180"/>
      <c r="K72" s="37"/>
      <c r="L72" s="37"/>
    </row>
    <row r="73" spans="1:12">
      <c r="A73" s="37"/>
      <c r="B73" s="188" t="s">
        <v>33</v>
      </c>
      <c r="C73" s="188"/>
      <c r="D73" s="191"/>
      <c r="E73" s="188"/>
      <c r="F73" s="191"/>
      <c r="G73" s="191"/>
      <c r="H73" s="191"/>
      <c r="I73" s="188"/>
      <c r="J73" s="192"/>
      <c r="K73" s="37"/>
      <c r="L73" s="37"/>
    </row>
    <row r="74" spans="1:12">
      <c r="A74" s="37"/>
      <c r="B74" s="183" t="s">
        <v>179</v>
      </c>
      <c r="C74" s="180"/>
      <c r="D74" s="180"/>
      <c r="E74" s="180"/>
      <c r="F74" s="180"/>
      <c r="G74" s="180"/>
      <c r="H74" s="180"/>
      <c r="I74" s="180"/>
      <c r="J74" s="180"/>
      <c r="K74" s="37"/>
      <c r="L74" s="37"/>
    </row>
    <row r="75" spans="1:12">
      <c r="A75" s="37"/>
      <c r="B75" s="180" t="s">
        <v>10</v>
      </c>
      <c r="C75" s="180"/>
      <c r="D75" s="184">
        <v>109</v>
      </c>
      <c r="E75" s="180"/>
      <c r="F75" s="184">
        <v>62</v>
      </c>
      <c r="G75" s="184"/>
      <c r="H75" s="184">
        <v>47</v>
      </c>
      <c r="I75" s="180"/>
      <c r="J75" s="185">
        <v>75.806451612903231</v>
      </c>
      <c r="K75" s="37"/>
      <c r="L75" s="37"/>
    </row>
    <row r="76" spans="1:12">
      <c r="A76" s="37"/>
      <c r="B76" s="180" t="s">
        <v>56</v>
      </c>
      <c r="C76" s="180"/>
      <c r="D76" s="184">
        <v>176</v>
      </c>
      <c r="E76" s="180"/>
      <c r="F76" s="184">
        <v>168</v>
      </c>
      <c r="G76" s="184"/>
      <c r="H76" s="184">
        <v>8</v>
      </c>
      <c r="I76" s="180"/>
      <c r="J76" s="185">
        <v>4.7619047619047672</v>
      </c>
      <c r="K76" s="37"/>
      <c r="L76" s="37"/>
    </row>
    <row r="77" spans="1:12">
      <c r="A77" s="37"/>
      <c r="B77" s="180" t="s">
        <v>14</v>
      </c>
      <c r="C77" s="180"/>
      <c r="D77" s="184">
        <v>368</v>
      </c>
      <c r="E77" s="180"/>
      <c r="F77" s="184">
        <v>335</v>
      </c>
      <c r="G77" s="184"/>
      <c r="H77" s="184">
        <v>33</v>
      </c>
      <c r="I77" s="180"/>
      <c r="J77" s="185">
        <v>9.8507462686567173</v>
      </c>
      <c r="K77" s="37"/>
      <c r="L77" s="37"/>
    </row>
    <row r="78" spans="1:12">
      <c r="A78" s="37"/>
      <c r="B78" s="180" t="s">
        <v>57</v>
      </c>
      <c r="C78" s="180"/>
      <c r="D78" s="184">
        <v>165</v>
      </c>
      <c r="E78" s="180"/>
      <c r="F78" s="184">
        <v>151</v>
      </c>
      <c r="G78" s="184"/>
      <c r="H78" s="184">
        <v>14</v>
      </c>
      <c r="I78" s="180"/>
      <c r="J78" s="185">
        <v>9.27152317880795</v>
      </c>
      <c r="K78" s="37"/>
      <c r="L78" s="37"/>
    </row>
    <row r="79" spans="1:12">
      <c r="A79" s="37"/>
      <c r="B79" s="195" t="s">
        <v>181</v>
      </c>
      <c r="C79" s="197"/>
      <c r="D79" s="169">
        <v>819</v>
      </c>
      <c r="E79" s="186"/>
      <c r="F79" s="169">
        <v>716</v>
      </c>
      <c r="G79" s="169"/>
      <c r="H79" s="169">
        <v>103</v>
      </c>
      <c r="I79" s="186"/>
      <c r="J79" s="187">
        <v>14.38547486033519</v>
      </c>
      <c r="K79" s="37"/>
      <c r="L79" s="37"/>
    </row>
    <row r="80" spans="1:12">
      <c r="A80" s="37"/>
      <c r="B80" s="183" t="s">
        <v>174</v>
      </c>
      <c r="C80" s="180"/>
      <c r="D80" s="184"/>
      <c r="E80" s="180"/>
      <c r="F80" s="184"/>
      <c r="G80" s="184"/>
      <c r="H80" s="184"/>
      <c r="I80" s="180"/>
      <c r="J80" s="185"/>
      <c r="K80" s="37"/>
      <c r="L80" s="37"/>
    </row>
    <row r="81" spans="1:12">
      <c r="A81" s="37"/>
      <c r="B81" s="180" t="s">
        <v>10</v>
      </c>
      <c r="C81" s="180"/>
      <c r="D81" s="184">
        <v>144</v>
      </c>
      <c r="E81" s="180"/>
      <c r="F81" s="184">
        <v>44</v>
      </c>
      <c r="G81" s="184"/>
      <c r="H81" s="184">
        <v>100</v>
      </c>
      <c r="I81" s="180"/>
      <c r="J81" s="185">
        <v>227.27272727272728</v>
      </c>
      <c r="K81" s="37"/>
      <c r="L81" s="37"/>
    </row>
    <row r="82" spans="1:12">
      <c r="A82" s="37"/>
      <c r="B82" s="180" t="s">
        <v>56</v>
      </c>
      <c r="C82" s="180"/>
      <c r="D82" s="184">
        <v>364</v>
      </c>
      <c r="E82" s="180"/>
      <c r="F82" s="184">
        <v>283</v>
      </c>
      <c r="G82" s="184"/>
      <c r="H82" s="184">
        <v>81</v>
      </c>
      <c r="I82" s="180"/>
      <c r="J82" s="185">
        <v>28.621908127208485</v>
      </c>
      <c r="K82" s="37"/>
      <c r="L82" s="37"/>
    </row>
    <row r="83" spans="1:12">
      <c r="A83" s="37"/>
      <c r="B83" s="180" t="s">
        <v>14</v>
      </c>
      <c r="C83" s="180"/>
      <c r="D83" s="184">
        <v>254</v>
      </c>
      <c r="E83" s="180"/>
      <c r="F83" s="184">
        <v>260</v>
      </c>
      <c r="G83" s="184"/>
      <c r="H83" s="184">
        <v>-6</v>
      </c>
      <c r="I83" s="180"/>
      <c r="J83" s="185">
        <v>-2.3076923076923106</v>
      </c>
      <c r="K83" s="37"/>
      <c r="L83" s="37"/>
    </row>
    <row r="84" spans="1:12">
      <c r="A84" s="37"/>
      <c r="B84" s="180" t="s">
        <v>57</v>
      </c>
      <c r="C84" s="180"/>
      <c r="D84" s="184">
        <v>113</v>
      </c>
      <c r="E84" s="180"/>
      <c r="F84" s="184">
        <v>114</v>
      </c>
      <c r="G84" s="184"/>
      <c r="H84" s="184">
        <v>-1</v>
      </c>
      <c r="I84" s="180"/>
      <c r="J84" s="185">
        <v>-0.87719298245614308</v>
      </c>
      <c r="K84" s="37"/>
      <c r="L84" s="37"/>
    </row>
    <row r="85" spans="1:12">
      <c r="A85" s="37"/>
      <c r="B85" s="195" t="s">
        <v>182</v>
      </c>
      <c r="C85" s="197"/>
      <c r="D85" s="169">
        <v>875</v>
      </c>
      <c r="E85" s="186"/>
      <c r="F85" s="169">
        <v>701</v>
      </c>
      <c r="G85" s="169"/>
      <c r="H85" s="169">
        <v>174</v>
      </c>
      <c r="I85" s="186"/>
      <c r="J85" s="187">
        <v>24.821683309557784</v>
      </c>
      <c r="K85" s="37"/>
      <c r="L85" s="37"/>
    </row>
    <row r="86" spans="1:12">
      <c r="A86" s="37"/>
      <c r="B86" s="180" t="s">
        <v>176</v>
      </c>
      <c r="C86" s="180"/>
      <c r="D86" s="184">
        <v>-42.399999999999977</v>
      </c>
      <c r="E86" s="180"/>
      <c r="F86" s="184">
        <v>-32</v>
      </c>
      <c r="G86" s="184"/>
      <c r="H86" s="184">
        <v>-10.399999999999977</v>
      </c>
      <c r="I86" s="180"/>
      <c r="J86" s="185">
        <v>-32.499999999999929</v>
      </c>
      <c r="K86" s="37"/>
      <c r="L86" s="37"/>
    </row>
    <row r="87" spans="1:12">
      <c r="A87" s="37"/>
      <c r="B87" s="188" t="s">
        <v>183</v>
      </c>
      <c r="C87" s="188"/>
      <c r="D87" s="191">
        <v>1651.6</v>
      </c>
      <c r="E87" s="188"/>
      <c r="F87" s="191">
        <v>1385</v>
      </c>
      <c r="G87" s="191"/>
      <c r="H87" s="191">
        <v>266.60000000000002</v>
      </c>
      <c r="I87" s="188"/>
      <c r="J87" s="192">
        <v>19.259097472924182</v>
      </c>
      <c r="K87" s="37"/>
      <c r="L87" s="37"/>
    </row>
    <row r="88" spans="1:1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</row>
    <row r="89" spans="1:1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</row>
    <row r="90" spans="1:1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  <row r="91" spans="1:1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</row>
    <row r="92" spans="1:1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</row>
    <row r="93" spans="1:1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 spans="1:1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</row>
    <row r="95" spans="1:1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1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</row>
    <row r="97" spans="1:1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</row>
    <row r="98" spans="1:1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 spans="1:1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 spans="1:1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</row>
  </sheetData>
  <mergeCells count="7">
    <mergeCell ref="D57:H57"/>
    <mergeCell ref="B3:J3"/>
    <mergeCell ref="B4:J4"/>
    <mergeCell ref="B5:J5"/>
    <mergeCell ref="D6:J6"/>
    <mergeCell ref="D8:H8"/>
    <mergeCell ref="D55:J5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J28"/>
  <sheetViews>
    <sheetView showGridLines="0" workbookViewId="0">
      <selection activeCell="J29" sqref="J29"/>
    </sheetView>
  </sheetViews>
  <sheetFormatPr baseColWidth="10" defaultRowHeight="12.75"/>
  <cols>
    <col min="1" max="1" width="11.42578125" style="111"/>
    <col min="2" max="2" width="46.5703125" style="129" bestFit="1" customWidth="1"/>
    <col min="3" max="3" width="1.5703125" style="129" customWidth="1"/>
    <col min="4" max="4" width="9.140625" style="129" customWidth="1"/>
    <col min="5" max="5" width="14.42578125" style="129" customWidth="1"/>
    <col min="6" max="6" width="13.42578125" style="129" customWidth="1"/>
    <col min="7" max="7" width="1.5703125" style="129" customWidth="1"/>
    <col min="8" max="8" width="9.140625" style="129" customWidth="1"/>
    <col min="9" max="9" width="14.42578125" style="129" customWidth="1"/>
    <col min="10" max="10" width="13.7109375" style="129" customWidth="1"/>
    <col min="11" max="16384" width="11.42578125" style="111"/>
  </cols>
  <sheetData>
    <row r="3" spans="2:10">
      <c r="B3" s="130"/>
      <c r="C3" s="130"/>
      <c r="D3" s="492" t="s">
        <v>280</v>
      </c>
      <c r="E3" s="492"/>
      <c r="F3" s="492"/>
      <c r="G3" s="130"/>
      <c r="H3" s="492" t="s">
        <v>281</v>
      </c>
      <c r="I3" s="492"/>
      <c r="J3" s="492"/>
    </row>
    <row r="4" spans="2:10" ht="38.25">
      <c r="B4" s="135" t="s">
        <v>194</v>
      </c>
      <c r="C4" s="130"/>
      <c r="D4" s="136" t="s">
        <v>33</v>
      </c>
      <c r="E4" s="137" t="s">
        <v>193</v>
      </c>
      <c r="F4" s="137" t="s">
        <v>190</v>
      </c>
      <c r="G4" s="130"/>
      <c r="H4" s="138" t="s">
        <v>33</v>
      </c>
      <c r="I4" s="137" t="s">
        <v>193</v>
      </c>
      <c r="J4" s="139" t="s">
        <v>191</v>
      </c>
    </row>
    <row r="5" spans="2:10">
      <c r="B5" s="130"/>
      <c r="C5" s="130"/>
      <c r="D5" s="493" t="s">
        <v>219</v>
      </c>
      <c r="E5" s="493"/>
      <c r="F5" s="493"/>
      <c r="G5" s="493"/>
      <c r="H5" s="493"/>
      <c r="I5" s="493"/>
      <c r="J5" s="493"/>
    </row>
    <row r="7" spans="2:10">
      <c r="B7" s="133" t="s">
        <v>195</v>
      </c>
    </row>
    <row r="8" spans="2:10">
      <c r="B8" s="129" t="s">
        <v>10</v>
      </c>
      <c r="D8" s="131">
        <v>109</v>
      </c>
      <c r="E8" s="131">
        <v>-22</v>
      </c>
      <c r="F8" s="131">
        <v>87</v>
      </c>
      <c r="G8" s="131">
        <v>0</v>
      </c>
      <c r="H8" s="131">
        <v>62</v>
      </c>
      <c r="I8" s="131">
        <v>-29</v>
      </c>
      <c r="J8" s="131">
        <v>33</v>
      </c>
    </row>
    <row r="9" spans="2:10">
      <c r="B9" s="129" t="s">
        <v>56</v>
      </c>
      <c r="D9" s="131">
        <v>176</v>
      </c>
      <c r="E9" s="131">
        <v>-18</v>
      </c>
      <c r="F9" s="131">
        <v>158</v>
      </c>
      <c r="G9" s="131">
        <v>0</v>
      </c>
      <c r="H9" s="131">
        <v>168</v>
      </c>
      <c r="I9" s="131">
        <v>-19</v>
      </c>
      <c r="J9" s="131">
        <v>149</v>
      </c>
    </row>
    <row r="10" spans="2:10">
      <c r="B10" s="129" t="s">
        <v>14</v>
      </c>
      <c r="D10" s="131">
        <v>368</v>
      </c>
      <c r="E10" s="131">
        <v>-38</v>
      </c>
      <c r="F10" s="131">
        <v>330</v>
      </c>
      <c r="G10" s="131"/>
      <c r="H10" s="131">
        <v>335</v>
      </c>
      <c r="I10" s="131">
        <v>-36</v>
      </c>
      <c r="J10" s="131">
        <v>299</v>
      </c>
    </row>
    <row r="11" spans="2:10">
      <c r="B11" s="129" t="s">
        <v>57</v>
      </c>
      <c r="D11" s="131">
        <v>165</v>
      </c>
      <c r="E11" s="131">
        <v>-31</v>
      </c>
      <c r="F11" s="131">
        <v>134</v>
      </c>
      <c r="G11" s="131"/>
      <c r="H11" s="131">
        <v>151</v>
      </c>
      <c r="I11" s="131">
        <v>-45</v>
      </c>
      <c r="J11" s="131">
        <v>106</v>
      </c>
    </row>
    <row r="12" spans="2:10">
      <c r="B12" s="132" t="s">
        <v>196</v>
      </c>
      <c r="C12" s="132"/>
      <c r="D12" s="358">
        <v>819</v>
      </c>
      <c r="E12" s="125">
        <v>-109</v>
      </c>
      <c r="F12" s="358">
        <v>710</v>
      </c>
      <c r="G12" s="125"/>
      <c r="H12" s="125">
        <v>716</v>
      </c>
      <c r="I12" s="125">
        <v>-129</v>
      </c>
      <c r="J12" s="358">
        <v>587</v>
      </c>
    </row>
    <row r="14" spans="2:10">
      <c r="B14" s="133" t="s">
        <v>55</v>
      </c>
    </row>
    <row r="15" spans="2:10">
      <c r="B15" s="129" t="s">
        <v>10</v>
      </c>
      <c r="D15" s="131">
        <v>144</v>
      </c>
      <c r="E15" s="131">
        <v>-35</v>
      </c>
      <c r="F15" s="131">
        <v>109</v>
      </c>
      <c r="G15" s="131"/>
      <c r="H15" s="131">
        <v>44</v>
      </c>
      <c r="I15" s="131">
        <v>-27</v>
      </c>
      <c r="J15" s="131">
        <v>17</v>
      </c>
    </row>
    <row r="16" spans="2:10">
      <c r="B16" s="129" t="s">
        <v>56</v>
      </c>
      <c r="D16" s="131">
        <v>364</v>
      </c>
      <c r="E16" s="131">
        <v>-166</v>
      </c>
      <c r="F16" s="131">
        <v>198</v>
      </c>
      <c r="G16" s="131"/>
      <c r="H16" s="131">
        <v>283</v>
      </c>
      <c r="I16" s="131">
        <v>-165</v>
      </c>
      <c r="J16" s="131">
        <v>118</v>
      </c>
    </row>
    <row r="17" spans="2:10">
      <c r="B17" s="129" t="s">
        <v>14</v>
      </c>
      <c r="D17" s="131">
        <v>254</v>
      </c>
      <c r="E17" s="131">
        <v>-64</v>
      </c>
      <c r="F17" s="131">
        <v>190</v>
      </c>
      <c r="G17" s="131"/>
      <c r="H17" s="131">
        <v>260</v>
      </c>
      <c r="I17" s="131">
        <v>-53</v>
      </c>
      <c r="J17" s="131">
        <v>207</v>
      </c>
    </row>
    <row r="18" spans="2:10">
      <c r="B18" s="129" t="s">
        <v>57</v>
      </c>
      <c r="D18" s="131">
        <v>113</v>
      </c>
      <c r="E18" s="131">
        <v>-29</v>
      </c>
      <c r="F18" s="131">
        <v>84</v>
      </c>
      <c r="G18" s="131"/>
      <c r="H18" s="131">
        <v>114</v>
      </c>
      <c r="I18" s="131">
        <v>-27</v>
      </c>
      <c r="J18" s="131">
        <v>87</v>
      </c>
    </row>
    <row r="19" spans="2:10">
      <c r="B19" s="132" t="s">
        <v>197</v>
      </c>
      <c r="C19" s="132"/>
      <c r="D19" s="358">
        <v>875</v>
      </c>
      <c r="E19" s="358">
        <v>-294</v>
      </c>
      <c r="F19" s="358">
        <v>581</v>
      </c>
      <c r="G19" s="358"/>
      <c r="H19" s="358">
        <v>701</v>
      </c>
      <c r="I19" s="358">
        <v>-272</v>
      </c>
      <c r="J19" s="358">
        <v>429</v>
      </c>
    </row>
    <row r="20" spans="2:10">
      <c r="B20" s="129" t="s">
        <v>176</v>
      </c>
      <c r="D20" s="359">
        <v>-42.399999999999977</v>
      </c>
      <c r="E20" s="359">
        <v>0</v>
      </c>
      <c r="F20" s="359">
        <v>-42.399999999999977</v>
      </c>
      <c r="G20" s="359"/>
      <c r="H20" s="359">
        <v>-32</v>
      </c>
      <c r="I20" s="359">
        <v>0</v>
      </c>
      <c r="J20" s="359">
        <v>-32</v>
      </c>
    </row>
    <row r="21" spans="2:10">
      <c r="B21" s="130" t="s">
        <v>192</v>
      </c>
      <c r="C21" s="130"/>
      <c r="D21" s="228">
        <v>1651.6</v>
      </c>
      <c r="E21" s="228">
        <v>-403</v>
      </c>
      <c r="F21" s="228">
        <v>1248.5999999999999</v>
      </c>
      <c r="G21" s="228"/>
      <c r="H21" s="228">
        <v>1384.6</v>
      </c>
      <c r="I21" s="228">
        <v>-401</v>
      </c>
      <c r="J21" s="228">
        <v>983.6</v>
      </c>
    </row>
    <row r="23" spans="2:10">
      <c r="E23" s="131"/>
    </row>
    <row r="24" spans="2:10">
      <c r="E24" s="131"/>
    </row>
    <row r="25" spans="2:10">
      <c r="E25" s="131"/>
    </row>
    <row r="26" spans="2:10">
      <c r="E26" s="131"/>
    </row>
    <row r="27" spans="2:10">
      <c r="E27" s="131"/>
    </row>
    <row r="28" spans="2:10">
      <c r="E28" s="131"/>
    </row>
  </sheetData>
  <mergeCells count="3">
    <mergeCell ref="D3:F3"/>
    <mergeCell ref="H3:J3"/>
    <mergeCell ref="D5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67"/>
  <sheetViews>
    <sheetView showGridLines="0" workbookViewId="0"/>
  </sheetViews>
  <sheetFormatPr baseColWidth="10" defaultRowHeight="12.75"/>
  <cols>
    <col min="1" max="1" width="11.42578125" style="144"/>
    <col min="2" max="2" width="67.7109375" style="379" customWidth="1"/>
    <col min="3" max="3" width="2.28515625" style="379" customWidth="1"/>
    <col min="4" max="4" width="11.28515625" style="379" customWidth="1"/>
    <col min="5" max="5" width="2.28515625" style="379" customWidth="1"/>
    <col min="6" max="6" width="10.28515625" style="379" customWidth="1"/>
    <col min="7" max="7" width="1.42578125" style="379" customWidth="1"/>
    <col min="8" max="8" width="10.140625" style="379" customWidth="1"/>
    <col min="9" max="9" width="3.140625" style="379" customWidth="1"/>
    <col min="10" max="10" width="10.85546875" style="379" customWidth="1"/>
    <col min="11" max="16384" width="11.42578125" style="144"/>
  </cols>
  <sheetData>
    <row r="2" spans="1:10">
      <c r="A2" s="332"/>
      <c r="B2" s="363"/>
      <c r="C2" s="363"/>
      <c r="D2" s="363"/>
      <c r="E2" s="363"/>
      <c r="F2" s="363"/>
      <c r="G2" s="363"/>
      <c r="H2" s="363"/>
      <c r="I2" s="363"/>
      <c r="J2" s="363"/>
    </row>
    <row r="3" spans="1:10">
      <c r="A3" s="332"/>
      <c r="B3" s="495" t="s">
        <v>198</v>
      </c>
      <c r="C3" s="495"/>
      <c r="D3" s="495"/>
      <c r="E3" s="495"/>
      <c r="F3" s="495"/>
      <c r="G3" s="495"/>
      <c r="H3" s="495"/>
      <c r="I3" s="495"/>
      <c r="J3" s="495"/>
    </row>
    <row r="4" spans="1:10">
      <c r="A4" s="332"/>
      <c r="B4" s="496"/>
      <c r="C4" s="496"/>
      <c r="D4" s="496"/>
      <c r="E4" s="496"/>
      <c r="F4" s="496"/>
      <c r="G4" s="496"/>
      <c r="H4" s="496"/>
      <c r="I4" s="496"/>
      <c r="J4" s="496"/>
    </row>
    <row r="5" spans="1:10" ht="12.75" customHeight="1">
      <c r="A5" s="332"/>
      <c r="B5" s="363"/>
      <c r="C5" s="363"/>
      <c r="D5" s="497" t="s">
        <v>279</v>
      </c>
      <c r="E5" s="497"/>
      <c r="F5" s="497"/>
      <c r="G5" s="497"/>
      <c r="H5" s="497"/>
      <c r="I5" s="497"/>
      <c r="J5" s="497"/>
    </row>
    <row r="6" spans="1:10">
      <c r="A6" s="332"/>
      <c r="B6" s="363"/>
      <c r="C6" s="363"/>
      <c r="D6" s="364">
        <v>2018</v>
      </c>
      <c r="E6" s="364"/>
      <c r="F6" s="364">
        <v>2017</v>
      </c>
      <c r="G6" s="364"/>
      <c r="H6" s="364" t="s">
        <v>53</v>
      </c>
      <c r="I6" s="365"/>
      <c r="J6" s="364" t="s">
        <v>53</v>
      </c>
    </row>
    <row r="7" spans="1:10">
      <c r="A7" s="332"/>
      <c r="B7" s="363"/>
      <c r="C7" s="363"/>
      <c r="D7" s="494" t="s">
        <v>218</v>
      </c>
      <c r="E7" s="494"/>
      <c r="F7" s="494"/>
      <c r="G7" s="494"/>
      <c r="H7" s="494"/>
      <c r="I7" s="365"/>
      <c r="J7" s="365" t="s">
        <v>21</v>
      </c>
    </row>
    <row r="8" spans="1:10">
      <c r="A8" s="332"/>
      <c r="B8" s="366" t="s">
        <v>124</v>
      </c>
      <c r="C8" s="363"/>
      <c r="D8" s="363"/>
      <c r="E8" s="363"/>
      <c r="F8" s="363"/>
      <c r="G8" s="363"/>
      <c r="H8" s="363"/>
      <c r="I8" s="363"/>
      <c r="J8" s="363"/>
    </row>
    <row r="9" spans="1:10">
      <c r="A9" s="332"/>
      <c r="B9" s="363" t="s">
        <v>10</v>
      </c>
      <c r="C9" s="363"/>
      <c r="D9" s="367">
        <v>48</v>
      </c>
      <c r="E9" s="367"/>
      <c r="F9" s="367">
        <v>33</v>
      </c>
      <c r="G9" s="367">
        <v>0</v>
      </c>
      <c r="H9" s="367">
        <v>15</v>
      </c>
      <c r="I9" s="367"/>
      <c r="J9" s="368">
        <v>45.45454545454546</v>
      </c>
    </row>
    <row r="10" spans="1:10">
      <c r="A10" s="332"/>
      <c r="B10" s="363" t="s">
        <v>56</v>
      </c>
      <c r="C10" s="363"/>
      <c r="D10" s="367">
        <v>102</v>
      </c>
      <c r="E10" s="367"/>
      <c r="F10" s="367">
        <v>64</v>
      </c>
      <c r="G10" s="367">
        <v>0</v>
      </c>
      <c r="H10" s="367">
        <v>38</v>
      </c>
      <c r="I10" s="367"/>
      <c r="J10" s="368">
        <v>59.375</v>
      </c>
    </row>
    <row r="11" spans="1:10">
      <c r="A11" s="332"/>
      <c r="B11" s="363" t="s">
        <v>14</v>
      </c>
      <c r="C11" s="363"/>
      <c r="D11" s="367">
        <v>11</v>
      </c>
      <c r="E11" s="367"/>
      <c r="F11" s="367">
        <v>11</v>
      </c>
      <c r="G11" s="367">
        <v>0</v>
      </c>
      <c r="H11" s="367">
        <v>0</v>
      </c>
      <c r="I11" s="367"/>
      <c r="J11" s="368">
        <v>0</v>
      </c>
    </row>
    <row r="12" spans="1:10">
      <c r="A12" s="332"/>
      <c r="B12" s="363" t="s">
        <v>57</v>
      </c>
      <c r="C12" s="363"/>
      <c r="D12" s="367">
        <v>4</v>
      </c>
      <c r="E12" s="367"/>
      <c r="F12" s="367">
        <v>5</v>
      </c>
      <c r="G12" s="367">
        <v>0</v>
      </c>
      <c r="H12" s="367">
        <v>-1</v>
      </c>
      <c r="I12" s="367"/>
      <c r="J12" s="368">
        <v>-19.999999999999996</v>
      </c>
    </row>
    <row r="13" spans="1:10">
      <c r="A13" s="332"/>
      <c r="B13" s="366" t="s">
        <v>199</v>
      </c>
      <c r="C13" s="363"/>
      <c r="D13" s="367">
        <v>-1.5210000000000008</v>
      </c>
      <c r="E13" s="367"/>
      <c r="F13" s="367">
        <v>1</v>
      </c>
      <c r="G13" s="367">
        <v>0</v>
      </c>
      <c r="H13" s="367">
        <v>-2.5210000000000008</v>
      </c>
      <c r="I13" s="367"/>
      <c r="J13" s="368">
        <v>-252.10000000000008</v>
      </c>
    </row>
    <row r="14" spans="1:10">
      <c r="A14" s="332"/>
      <c r="B14" s="369" t="s">
        <v>200</v>
      </c>
      <c r="C14" s="370"/>
      <c r="D14" s="169">
        <v>163.47899999999998</v>
      </c>
      <c r="E14" s="169"/>
      <c r="F14" s="169">
        <v>114</v>
      </c>
      <c r="G14" s="169">
        <v>0</v>
      </c>
      <c r="H14" s="169">
        <v>49.478999999999999</v>
      </c>
      <c r="I14" s="169"/>
      <c r="J14" s="187">
        <v>43.002631578947351</v>
      </c>
    </row>
    <row r="15" spans="1:10">
      <c r="A15" s="332"/>
      <c r="B15" s="366" t="s">
        <v>125</v>
      </c>
      <c r="C15" s="363"/>
      <c r="D15" s="367"/>
      <c r="E15" s="367"/>
      <c r="F15" s="367"/>
      <c r="G15" s="367"/>
      <c r="H15" s="367"/>
      <c r="I15" s="367"/>
      <c r="J15" s="368"/>
    </row>
    <row r="16" spans="1:10">
      <c r="A16" s="332"/>
      <c r="B16" s="363" t="s">
        <v>10</v>
      </c>
      <c r="C16" s="363"/>
      <c r="D16" s="367">
        <v>-125</v>
      </c>
      <c r="E16" s="367"/>
      <c r="F16" s="367">
        <v>-133</v>
      </c>
      <c r="G16" s="367">
        <v>0</v>
      </c>
      <c r="H16" s="367">
        <v>8</v>
      </c>
      <c r="I16" s="367"/>
      <c r="J16" s="368">
        <v>6.0150375939849621</v>
      </c>
    </row>
    <row r="17" spans="1:10">
      <c r="A17" s="332"/>
      <c r="B17" s="363" t="s">
        <v>56</v>
      </c>
      <c r="C17" s="363"/>
      <c r="D17" s="367">
        <v>-255</v>
      </c>
      <c r="E17" s="367"/>
      <c r="F17" s="367">
        <v>-191</v>
      </c>
      <c r="G17" s="367">
        <v>0</v>
      </c>
      <c r="H17" s="367">
        <v>-64</v>
      </c>
      <c r="I17" s="367"/>
      <c r="J17" s="368">
        <v>-33.507853403141354</v>
      </c>
    </row>
    <row r="18" spans="1:10">
      <c r="A18" s="332"/>
      <c r="B18" s="363" t="s">
        <v>14</v>
      </c>
      <c r="C18" s="363"/>
      <c r="D18" s="367">
        <v>-93</v>
      </c>
      <c r="E18" s="367"/>
      <c r="F18" s="367">
        <v>-95</v>
      </c>
      <c r="G18" s="367">
        <v>0</v>
      </c>
      <c r="H18" s="367">
        <v>2</v>
      </c>
      <c r="I18" s="367"/>
      <c r="J18" s="368">
        <v>2.1052631578947323</v>
      </c>
    </row>
    <row r="19" spans="1:10">
      <c r="A19" s="332"/>
      <c r="B19" s="363" t="s">
        <v>57</v>
      </c>
      <c r="C19" s="363"/>
      <c r="D19" s="367">
        <v>-15</v>
      </c>
      <c r="E19" s="367"/>
      <c r="F19" s="367">
        <v>-23</v>
      </c>
      <c r="G19" s="367">
        <v>0</v>
      </c>
      <c r="H19" s="367">
        <v>8</v>
      </c>
      <c r="I19" s="367"/>
      <c r="J19" s="368">
        <v>34.782608695652172</v>
      </c>
    </row>
    <row r="20" spans="1:10">
      <c r="A20" s="332"/>
      <c r="B20" s="366" t="s">
        <v>199</v>
      </c>
      <c r="C20" s="363"/>
      <c r="D20" s="367">
        <v>-9</v>
      </c>
      <c r="E20" s="367"/>
      <c r="F20" s="367">
        <v>-5</v>
      </c>
      <c r="G20" s="367">
        <v>0</v>
      </c>
      <c r="H20" s="367">
        <v>-4</v>
      </c>
      <c r="I20" s="367"/>
      <c r="J20" s="368">
        <v>-80</v>
      </c>
    </row>
    <row r="21" spans="1:10">
      <c r="A21" s="332"/>
      <c r="B21" s="369" t="s">
        <v>201</v>
      </c>
      <c r="C21" s="370"/>
      <c r="D21" s="169">
        <v>-497</v>
      </c>
      <c r="E21" s="169"/>
      <c r="F21" s="169">
        <v>-447</v>
      </c>
      <c r="G21" s="169">
        <v>0</v>
      </c>
      <c r="H21" s="169">
        <v>-50</v>
      </c>
      <c r="I21" s="169"/>
      <c r="J21" s="187">
        <v>-11.185682326621915</v>
      </c>
    </row>
    <row r="22" spans="1:10">
      <c r="A22" s="332"/>
      <c r="B22" s="366" t="s">
        <v>127</v>
      </c>
      <c r="C22" s="363"/>
      <c r="D22" s="367"/>
      <c r="E22" s="367"/>
      <c r="F22" s="367"/>
      <c r="G22" s="367"/>
      <c r="H22" s="367"/>
      <c r="I22" s="367"/>
      <c r="J22" s="368"/>
    </row>
    <row r="23" spans="1:10">
      <c r="A23" s="332"/>
      <c r="B23" s="363" t="s">
        <v>10</v>
      </c>
      <c r="C23" s="363"/>
      <c r="D23" s="367">
        <v>98</v>
      </c>
      <c r="E23" s="367"/>
      <c r="F23" s="367">
        <v>9</v>
      </c>
      <c r="G23" s="367">
        <v>0</v>
      </c>
      <c r="H23" s="367">
        <v>89</v>
      </c>
      <c r="I23" s="367"/>
      <c r="J23" s="380" t="s">
        <v>303</v>
      </c>
    </row>
    <row r="24" spans="1:10">
      <c r="A24" s="332"/>
      <c r="B24" s="363" t="s">
        <v>56</v>
      </c>
      <c r="C24" s="363"/>
      <c r="D24" s="367">
        <v>23</v>
      </c>
      <c r="E24" s="367"/>
      <c r="F24" s="367">
        <v>-26</v>
      </c>
      <c r="G24" s="367">
        <v>0</v>
      </c>
      <c r="H24" s="367">
        <v>49</v>
      </c>
      <c r="I24" s="367"/>
      <c r="J24" s="368">
        <v>-188.46153846153845</v>
      </c>
    </row>
    <row r="25" spans="1:10">
      <c r="A25" s="332"/>
      <c r="B25" s="363" t="s">
        <v>14</v>
      </c>
      <c r="C25" s="363"/>
      <c r="D25" s="367">
        <v>0</v>
      </c>
      <c r="E25" s="367"/>
      <c r="F25" s="367">
        <v>0</v>
      </c>
      <c r="G25" s="367">
        <v>0</v>
      </c>
      <c r="H25" s="367">
        <v>0</v>
      </c>
      <c r="I25" s="367"/>
      <c r="J25" s="380" t="s">
        <v>303</v>
      </c>
    </row>
    <row r="26" spans="1:10">
      <c r="A26" s="332"/>
      <c r="B26" s="363" t="s">
        <v>57</v>
      </c>
      <c r="C26" s="363"/>
      <c r="D26" s="367">
        <v>1</v>
      </c>
      <c r="E26" s="367"/>
      <c r="F26" s="367">
        <v>-2</v>
      </c>
      <c r="G26" s="367">
        <v>0</v>
      </c>
      <c r="H26" s="367">
        <v>3</v>
      </c>
      <c r="I26" s="367"/>
      <c r="J26" s="368">
        <v>-150</v>
      </c>
    </row>
    <row r="27" spans="1:10">
      <c r="A27" s="332"/>
      <c r="B27" s="366" t="s">
        <v>199</v>
      </c>
      <c r="C27" s="363"/>
      <c r="D27" s="367">
        <v>-5</v>
      </c>
      <c r="E27" s="367"/>
      <c r="F27" s="367">
        <v>10</v>
      </c>
      <c r="G27" s="367">
        <v>0</v>
      </c>
      <c r="H27" s="367">
        <v>-16</v>
      </c>
      <c r="I27" s="367"/>
      <c r="J27" s="368">
        <v>150</v>
      </c>
    </row>
    <row r="28" spans="1:10">
      <c r="A28" s="332"/>
      <c r="B28" s="369" t="s">
        <v>202</v>
      </c>
      <c r="C28" s="370"/>
      <c r="D28" s="169">
        <v>117</v>
      </c>
      <c r="E28" s="169"/>
      <c r="F28" s="169">
        <v>-9</v>
      </c>
      <c r="G28" s="169">
        <v>0</v>
      </c>
      <c r="H28" s="169">
        <v>126</v>
      </c>
      <c r="I28" s="169"/>
      <c r="J28" s="381" t="s">
        <v>303</v>
      </c>
    </row>
    <row r="29" spans="1:10">
      <c r="A29" s="332"/>
      <c r="B29" s="369" t="s">
        <v>291</v>
      </c>
      <c r="C29" s="370"/>
      <c r="D29" s="169">
        <v>0</v>
      </c>
      <c r="E29" s="169"/>
      <c r="F29" s="169">
        <v>0</v>
      </c>
      <c r="G29" s="169">
        <v>0</v>
      </c>
      <c r="H29" s="169">
        <v>0</v>
      </c>
      <c r="I29" s="169"/>
      <c r="J29" s="187" t="s">
        <v>304</v>
      </c>
    </row>
    <row r="30" spans="1:10">
      <c r="A30" s="332"/>
      <c r="B30" s="371" t="s">
        <v>203</v>
      </c>
      <c r="C30" s="372"/>
      <c r="D30" s="373">
        <v>-216.52100000000002</v>
      </c>
      <c r="E30" s="371"/>
      <c r="F30" s="373">
        <v>-342</v>
      </c>
      <c r="G30" s="371">
        <v>0</v>
      </c>
      <c r="H30" s="373">
        <v>125.479</v>
      </c>
      <c r="I30" s="371"/>
      <c r="J30" s="374">
        <v>36.589766081871346</v>
      </c>
    </row>
    <row r="31" spans="1:10">
      <c r="A31" s="332"/>
      <c r="B31" s="363"/>
      <c r="C31" s="363"/>
      <c r="D31" s="363"/>
      <c r="E31" s="363"/>
      <c r="F31" s="363"/>
      <c r="G31" s="363"/>
      <c r="H31" s="363"/>
      <c r="I31" s="363"/>
      <c r="J31" s="363"/>
    </row>
    <row r="32" spans="1:10" ht="30" customHeight="1">
      <c r="A32" s="332"/>
      <c r="B32" s="498"/>
      <c r="C32" s="498"/>
      <c r="D32" s="498"/>
      <c r="E32" s="498"/>
      <c r="F32" s="498"/>
      <c r="G32" s="498"/>
      <c r="H32" s="498"/>
      <c r="I32" s="498"/>
      <c r="J32" s="498"/>
    </row>
    <row r="33" spans="1:10">
      <c r="A33" s="332"/>
      <c r="B33" s="363"/>
      <c r="C33" s="363"/>
      <c r="D33" s="363"/>
      <c r="E33" s="363"/>
      <c r="F33" s="363"/>
      <c r="G33" s="363"/>
      <c r="H33" s="363"/>
      <c r="I33" s="363"/>
      <c r="J33" s="363"/>
    </row>
    <row r="34" spans="1:10" ht="12.75" customHeight="1">
      <c r="A34" s="332"/>
      <c r="B34" s="363"/>
      <c r="C34" s="363"/>
      <c r="D34" s="497" t="s">
        <v>279</v>
      </c>
      <c r="E34" s="497"/>
      <c r="F34" s="497"/>
      <c r="G34" s="497"/>
      <c r="H34" s="497"/>
      <c r="I34" s="497"/>
      <c r="J34" s="497"/>
    </row>
    <row r="35" spans="1:10">
      <c r="A35" s="332"/>
      <c r="B35" s="363"/>
      <c r="C35" s="363"/>
      <c r="D35" s="364">
        <v>2018</v>
      </c>
      <c r="E35" s="364"/>
      <c r="F35" s="364">
        <v>2017</v>
      </c>
      <c r="G35" s="364"/>
      <c r="H35" s="364" t="s">
        <v>53</v>
      </c>
      <c r="I35" s="365"/>
      <c r="J35" s="364" t="s">
        <v>53</v>
      </c>
    </row>
    <row r="36" spans="1:10">
      <c r="A36" s="332"/>
      <c r="B36" s="366" t="s">
        <v>220</v>
      </c>
      <c r="C36" s="363"/>
      <c r="D36" s="494" t="s">
        <v>218</v>
      </c>
      <c r="E36" s="494"/>
      <c r="F36" s="494"/>
      <c r="G36" s="494"/>
      <c r="H36" s="494"/>
      <c r="I36" s="365"/>
      <c r="J36" s="365" t="s">
        <v>21</v>
      </c>
    </row>
    <row r="37" spans="1:10">
      <c r="A37" s="332"/>
      <c r="B37" s="363" t="s">
        <v>10</v>
      </c>
      <c r="C37" s="363"/>
      <c r="D37" s="367">
        <v>0</v>
      </c>
      <c r="E37" s="367"/>
      <c r="F37" s="367">
        <v>0</v>
      </c>
      <c r="G37" s="367">
        <v>0</v>
      </c>
      <c r="H37" s="367">
        <v>0</v>
      </c>
      <c r="I37" s="367"/>
      <c r="J37" s="368">
        <v>0</v>
      </c>
    </row>
    <row r="38" spans="1:10">
      <c r="A38" s="332"/>
      <c r="B38" s="363" t="s">
        <v>56</v>
      </c>
      <c r="C38" s="363"/>
      <c r="D38" s="367">
        <v>0</v>
      </c>
      <c r="E38" s="367"/>
      <c r="F38" s="367">
        <v>0</v>
      </c>
      <c r="G38" s="367">
        <v>0</v>
      </c>
      <c r="H38" s="367">
        <v>0</v>
      </c>
      <c r="I38" s="367"/>
      <c r="J38" s="368">
        <v>0</v>
      </c>
    </row>
    <row r="39" spans="1:10">
      <c r="A39" s="332"/>
      <c r="B39" s="363" t="s">
        <v>14</v>
      </c>
      <c r="C39" s="363"/>
      <c r="D39" s="367">
        <v>0</v>
      </c>
      <c r="E39" s="367"/>
      <c r="F39" s="367">
        <v>0</v>
      </c>
      <c r="G39" s="367">
        <v>0</v>
      </c>
      <c r="H39" s="367">
        <v>0</v>
      </c>
      <c r="I39" s="367"/>
      <c r="J39" s="368">
        <v>0</v>
      </c>
    </row>
    <row r="40" spans="1:10">
      <c r="A40" s="332"/>
      <c r="B40" s="363" t="s">
        <v>57</v>
      </c>
      <c r="C40" s="363"/>
      <c r="D40" s="367">
        <v>1</v>
      </c>
      <c r="E40" s="367"/>
      <c r="F40" s="367">
        <v>1</v>
      </c>
      <c r="G40" s="367">
        <v>0</v>
      </c>
      <c r="H40" s="367">
        <v>0</v>
      </c>
      <c r="I40" s="367"/>
      <c r="J40" s="368">
        <v>0</v>
      </c>
    </row>
    <row r="41" spans="1:10">
      <c r="A41" s="332"/>
      <c r="B41" s="363" t="s">
        <v>172</v>
      </c>
      <c r="C41" s="363"/>
      <c r="D41" s="367">
        <v>0</v>
      </c>
      <c r="E41" s="367"/>
      <c r="F41" s="367">
        <v>0</v>
      </c>
      <c r="G41" s="367">
        <v>0</v>
      </c>
      <c r="H41" s="367">
        <v>0</v>
      </c>
      <c r="I41" s="367"/>
      <c r="J41" s="368">
        <v>0</v>
      </c>
    </row>
    <row r="42" spans="1:10">
      <c r="A42" s="332"/>
      <c r="B42" s="369" t="s">
        <v>221</v>
      </c>
      <c r="C42" s="370"/>
      <c r="D42" s="169">
        <v>1</v>
      </c>
      <c r="E42" s="169"/>
      <c r="F42" s="169">
        <v>1</v>
      </c>
      <c r="G42" s="169">
        <v>0</v>
      </c>
      <c r="H42" s="169">
        <v>0</v>
      </c>
      <c r="I42" s="169"/>
      <c r="J42" s="187">
        <v>0</v>
      </c>
    </row>
    <row r="43" spans="1:10">
      <c r="B43" s="375" t="s">
        <v>284</v>
      </c>
      <c r="C43" s="144"/>
      <c r="D43" s="144"/>
      <c r="E43" s="144"/>
      <c r="F43" s="144"/>
      <c r="G43" s="144">
        <v>0</v>
      </c>
      <c r="H43" s="144"/>
      <c r="I43" s="144"/>
      <c r="J43" s="144"/>
    </row>
    <row r="44" spans="1:10">
      <c r="A44" s="332"/>
      <c r="B44" s="363" t="s">
        <v>10</v>
      </c>
      <c r="C44" s="363"/>
      <c r="D44" s="367">
        <v>1</v>
      </c>
      <c r="E44" s="367"/>
      <c r="F44" s="367">
        <v>3</v>
      </c>
      <c r="G44" s="367">
        <v>0</v>
      </c>
      <c r="H44" s="367">
        <v>-2</v>
      </c>
      <c r="I44" s="367"/>
      <c r="J44" s="368">
        <v>100</v>
      </c>
    </row>
    <row r="45" spans="1:10">
      <c r="A45" s="332"/>
      <c r="B45" s="363" t="s">
        <v>56</v>
      </c>
      <c r="C45" s="363"/>
      <c r="D45" s="367">
        <v>0</v>
      </c>
      <c r="E45" s="367"/>
      <c r="F45" s="367">
        <v>0</v>
      </c>
      <c r="G45" s="367">
        <v>0</v>
      </c>
      <c r="H45" s="367">
        <v>0</v>
      </c>
      <c r="I45" s="367"/>
      <c r="J45" s="368">
        <v>0</v>
      </c>
    </row>
    <row r="46" spans="1:10">
      <c r="A46" s="332"/>
      <c r="B46" s="363" t="s">
        <v>14</v>
      </c>
      <c r="C46" s="363"/>
      <c r="D46" s="367">
        <v>0</v>
      </c>
      <c r="E46" s="367"/>
      <c r="F46" s="367">
        <v>0</v>
      </c>
      <c r="G46" s="367">
        <v>0</v>
      </c>
      <c r="H46" s="367">
        <v>0</v>
      </c>
      <c r="I46" s="367"/>
      <c r="J46" s="368">
        <v>0</v>
      </c>
    </row>
    <row r="47" spans="1:10">
      <c r="A47" s="332"/>
      <c r="B47" s="363" t="s">
        <v>57</v>
      </c>
      <c r="C47" s="363"/>
      <c r="D47" s="367">
        <v>0</v>
      </c>
      <c r="E47" s="367"/>
      <c r="F47" s="367">
        <v>0</v>
      </c>
      <c r="G47" s="367">
        <v>0</v>
      </c>
      <c r="H47" s="367">
        <v>0</v>
      </c>
      <c r="I47" s="367"/>
      <c r="J47" s="368">
        <v>0</v>
      </c>
    </row>
    <row r="48" spans="1:10">
      <c r="A48" s="332"/>
      <c r="B48" s="363" t="s">
        <v>176</v>
      </c>
      <c r="C48" s="363"/>
      <c r="D48" s="367">
        <v>0</v>
      </c>
      <c r="E48" s="367"/>
      <c r="F48" s="367">
        <v>1</v>
      </c>
      <c r="G48" s="367">
        <v>0</v>
      </c>
      <c r="H48" s="367">
        <v>-1</v>
      </c>
      <c r="I48" s="367"/>
      <c r="J48" s="368">
        <v>0</v>
      </c>
    </row>
    <row r="49" spans="1:10">
      <c r="A49" s="332"/>
      <c r="B49" s="369" t="s">
        <v>204</v>
      </c>
      <c r="C49" s="370"/>
      <c r="D49" s="169">
        <v>1</v>
      </c>
      <c r="E49" s="169"/>
      <c r="F49" s="169">
        <v>4</v>
      </c>
      <c r="G49" s="169">
        <v>0</v>
      </c>
      <c r="H49" s="169">
        <v>-3</v>
      </c>
      <c r="I49" s="169"/>
      <c r="J49" s="187">
        <v>75</v>
      </c>
    </row>
    <row r="50" spans="1:10">
      <c r="B50" s="144"/>
      <c r="C50" s="144"/>
      <c r="D50" s="144"/>
      <c r="E50" s="144"/>
      <c r="F50" s="144"/>
      <c r="G50" s="144"/>
      <c r="H50" s="144"/>
      <c r="I50" s="144"/>
      <c r="J50" s="144"/>
    </row>
    <row r="51" spans="1:10">
      <c r="A51" s="332"/>
      <c r="B51" s="371" t="s">
        <v>205</v>
      </c>
      <c r="C51" s="372"/>
      <c r="D51" s="373">
        <v>2</v>
      </c>
      <c r="E51" s="371"/>
      <c r="F51" s="373">
        <v>5</v>
      </c>
      <c r="G51" s="371">
        <v>0</v>
      </c>
      <c r="H51" s="373">
        <v>-3</v>
      </c>
      <c r="I51" s="371"/>
      <c r="J51" s="374">
        <v>60</v>
      </c>
    </row>
    <row r="52" spans="1:10">
      <c r="B52" s="144"/>
      <c r="C52" s="144"/>
      <c r="D52" s="144"/>
      <c r="E52" s="144"/>
      <c r="F52" s="144"/>
      <c r="G52" s="144"/>
      <c r="H52" s="144"/>
      <c r="I52" s="144"/>
      <c r="J52" s="144"/>
    </row>
    <row r="53" spans="1:10">
      <c r="A53" s="332"/>
      <c r="B53" s="371" t="s">
        <v>130</v>
      </c>
      <c r="C53" s="372"/>
      <c r="D53" s="373">
        <v>1034.079</v>
      </c>
      <c r="E53" s="371"/>
      <c r="F53" s="373">
        <v>646.6</v>
      </c>
      <c r="G53" s="371">
        <v>0</v>
      </c>
      <c r="H53" s="373">
        <v>387.47899999999993</v>
      </c>
      <c r="I53" s="371"/>
      <c r="J53" s="374">
        <v>59.8</v>
      </c>
    </row>
    <row r="54" spans="1:10">
      <c r="B54" s="375" t="s">
        <v>131</v>
      </c>
      <c r="C54" s="144"/>
      <c r="D54" s="144"/>
      <c r="E54" s="144"/>
      <c r="F54" s="144"/>
      <c r="G54" s="144"/>
      <c r="H54" s="144"/>
      <c r="I54" s="144"/>
      <c r="J54" s="144"/>
    </row>
    <row r="55" spans="1:10">
      <c r="A55" s="332"/>
      <c r="B55" s="363" t="s">
        <v>206</v>
      </c>
      <c r="C55" s="363"/>
      <c r="D55" s="367">
        <v>-12</v>
      </c>
      <c r="E55" s="367"/>
      <c r="F55" s="367">
        <v>-14</v>
      </c>
      <c r="G55" s="367">
        <v>0</v>
      </c>
      <c r="H55" s="367">
        <v>2</v>
      </c>
      <c r="I55" s="367"/>
      <c r="J55" s="368">
        <v>-14.28571428571429</v>
      </c>
    </row>
    <row r="56" spans="1:10">
      <c r="A56" s="332"/>
      <c r="B56" s="363" t="s">
        <v>10</v>
      </c>
      <c r="C56" s="363"/>
      <c r="D56" s="367">
        <v>-70</v>
      </c>
      <c r="E56" s="367"/>
      <c r="F56" s="367">
        <v>-2</v>
      </c>
      <c r="G56" s="367">
        <v>0</v>
      </c>
      <c r="H56" s="367">
        <v>-68</v>
      </c>
      <c r="I56" s="367"/>
      <c r="J56" s="380" t="s">
        <v>303</v>
      </c>
    </row>
    <row r="57" spans="1:10">
      <c r="A57" s="332"/>
      <c r="B57" s="363" t="s">
        <v>56</v>
      </c>
      <c r="C57" s="363"/>
      <c r="D57" s="367">
        <v>-66</v>
      </c>
      <c r="E57" s="367"/>
      <c r="F57" s="367">
        <v>-33</v>
      </c>
      <c r="G57" s="367">
        <v>0</v>
      </c>
      <c r="H57" s="367">
        <v>-33</v>
      </c>
      <c r="I57" s="367"/>
      <c r="J57" s="368">
        <v>-100</v>
      </c>
    </row>
    <row r="58" spans="1:10">
      <c r="A58" s="332"/>
      <c r="B58" s="363" t="s">
        <v>14</v>
      </c>
      <c r="C58" s="363"/>
      <c r="D58" s="367">
        <v>-159</v>
      </c>
      <c r="E58" s="367"/>
      <c r="F58" s="367">
        <v>-171</v>
      </c>
      <c r="G58" s="367">
        <v>0</v>
      </c>
      <c r="H58" s="367">
        <v>12</v>
      </c>
      <c r="I58" s="367"/>
      <c r="J58" s="368">
        <v>7.0175438596491224</v>
      </c>
    </row>
    <row r="59" spans="1:10">
      <c r="A59" s="332"/>
      <c r="B59" s="363" t="s">
        <v>57</v>
      </c>
      <c r="C59" s="363"/>
      <c r="D59" s="367">
        <v>-67</v>
      </c>
      <c r="E59" s="367"/>
      <c r="F59" s="367">
        <v>-53.1</v>
      </c>
      <c r="G59" s="367">
        <v>0</v>
      </c>
      <c r="H59" s="367">
        <v>-13.899999999999999</v>
      </c>
      <c r="I59" s="367"/>
      <c r="J59" s="368">
        <v>-26.177024482109235</v>
      </c>
    </row>
    <row r="60" spans="1:10">
      <c r="A60" s="332"/>
      <c r="B60" s="369" t="s">
        <v>207</v>
      </c>
      <c r="C60" s="370"/>
      <c r="D60" s="169">
        <v>-374</v>
      </c>
      <c r="E60" s="169"/>
      <c r="F60" s="169">
        <v>-273.10000000000002</v>
      </c>
      <c r="G60" s="169">
        <v>0</v>
      </c>
      <c r="H60" s="169">
        <v>-100.9</v>
      </c>
      <c r="I60" s="169"/>
      <c r="J60" s="187">
        <v>-37.046173562797506</v>
      </c>
    </row>
    <row r="61" spans="1:10">
      <c r="A61" s="332"/>
      <c r="B61" s="371" t="s">
        <v>222</v>
      </c>
      <c r="C61" s="372"/>
      <c r="D61" s="373">
        <v>660.07899999999995</v>
      </c>
      <c r="E61" s="371"/>
      <c r="F61" s="373">
        <v>373.5</v>
      </c>
      <c r="G61" s="371">
        <v>0</v>
      </c>
      <c r="H61" s="373">
        <v>285.57899999999995</v>
      </c>
      <c r="I61" s="371"/>
      <c r="J61" s="374">
        <v>76.527978580990606</v>
      </c>
    </row>
    <row r="62" spans="1:10">
      <c r="A62" s="332"/>
      <c r="B62" s="363" t="s">
        <v>223</v>
      </c>
      <c r="C62" s="363"/>
      <c r="D62" s="367">
        <v>0</v>
      </c>
      <c r="E62" s="367"/>
      <c r="F62" s="367">
        <v>0</v>
      </c>
      <c r="G62" s="367">
        <v>0</v>
      </c>
      <c r="H62" s="367">
        <v>0</v>
      </c>
      <c r="I62" s="367"/>
      <c r="J62" s="368">
        <v>0</v>
      </c>
    </row>
    <row r="63" spans="1:10">
      <c r="A63" s="332"/>
      <c r="B63" s="371" t="s">
        <v>132</v>
      </c>
      <c r="C63" s="372"/>
      <c r="D63" s="373">
        <v>660.07899999999995</v>
      </c>
      <c r="E63" s="371"/>
      <c r="F63" s="373">
        <v>373.5</v>
      </c>
      <c r="G63" s="371">
        <v>0</v>
      </c>
      <c r="H63" s="373">
        <v>285.57899999999995</v>
      </c>
      <c r="I63" s="371"/>
      <c r="J63" s="374">
        <v>76.527978580990606</v>
      </c>
    </row>
    <row r="64" spans="1:10">
      <c r="A64" s="332"/>
      <c r="B64" s="376" t="s">
        <v>71</v>
      </c>
      <c r="C64" s="376"/>
      <c r="D64" s="377">
        <v>403</v>
      </c>
      <c r="E64" s="377"/>
      <c r="F64" s="377">
        <v>206</v>
      </c>
      <c r="G64" s="377">
        <v>0</v>
      </c>
      <c r="H64" s="377">
        <v>197</v>
      </c>
      <c r="I64" s="377"/>
      <c r="J64" s="378">
        <v>95.631067961165044</v>
      </c>
    </row>
    <row r="65" spans="1:10">
      <c r="A65" s="332"/>
      <c r="B65" s="363" t="s">
        <v>72</v>
      </c>
      <c r="C65" s="363"/>
      <c r="D65" s="367">
        <v>257</v>
      </c>
      <c r="E65" s="367"/>
      <c r="F65" s="367">
        <v>168</v>
      </c>
      <c r="G65" s="367">
        <v>0</v>
      </c>
      <c r="H65" s="367">
        <v>89</v>
      </c>
      <c r="I65" s="367"/>
      <c r="J65" s="368">
        <v>52.976190476190467</v>
      </c>
    </row>
    <row r="66" spans="1:10">
      <c r="A66" s="332"/>
      <c r="B66" s="363"/>
      <c r="C66" s="363"/>
      <c r="D66" s="363"/>
      <c r="E66" s="363"/>
      <c r="F66" s="363"/>
      <c r="G66" s="363"/>
      <c r="H66" s="363"/>
      <c r="I66" s="363"/>
      <c r="J66" s="363"/>
    </row>
    <row r="67" spans="1:10">
      <c r="A67" s="332"/>
      <c r="B67" s="363"/>
      <c r="C67" s="363"/>
      <c r="D67" s="363"/>
      <c r="E67" s="363"/>
      <c r="F67" s="363"/>
      <c r="G67" s="363"/>
      <c r="H67" s="363"/>
      <c r="I67" s="363"/>
      <c r="J67" s="363"/>
    </row>
  </sheetData>
  <mergeCells count="7">
    <mergeCell ref="D36:H36"/>
    <mergeCell ref="B3:J3"/>
    <mergeCell ref="B4:J4"/>
    <mergeCell ref="D5:J5"/>
    <mergeCell ref="D7:H7"/>
    <mergeCell ref="B32:J32"/>
    <mergeCell ref="D34:J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I37"/>
  <sheetViews>
    <sheetView showGridLines="0" workbookViewId="0"/>
  </sheetViews>
  <sheetFormatPr baseColWidth="10" defaultRowHeight="12.75"/>
  <cols>
    <col min="1" max="1" width="11.42578125" style="111"/>
    <col min="2" max="2" width="54.85546875" style="129" customWidth="1"/>
    <col min="3" max="3" width="10.140625" style="129" bestFit="1" customWidth="1"/>
    <col min="4" max="4" width="2.85546875" style="129" customWidth="1"/>
    <col min="5" max="5" width="12.42578125" style="129" bestFit="1" customWidth="1"/>
    <col min="6" max="6" width="2.42578125" style="129" customWidth="1"/>
    <col min="7" max="7" width="10.28515625" style="129" bestFit="1" customWidth="1"/>
    <col min="8" max="8" width="3.28515625" style="129" customWidth="1"/>
    <col min="9" max="9" width="11.42578125" style="129"/>
    <col min="10" max="16384" width="11.42578125" style="111"/>
  </cols>
  <sheetData>
    <row r="3" spans="2:9">
      <c r="B3" s="499" t="s">
        <v>213</v>
      </c>
      <c r="C3" s="501" t="s">
        <v>279</v>
      </c>
      <c r="D3" s="501"/>
      <c r="E3" s="501"/>
      <c r="F3" s="501"/>
      <c r="G3" s="501"/>
      <c r="H3" s="501"/>
      <c r="I3" s="501"/>
    </row>
    <row r="4" spans="2:9">
      <c r="B4" s="499"/>
      <c r="C4" s="142">
        <v>2018</v>
      </c>
      <c r="D4" s="142"/>
      <c r="E4" s="142">
        <v>2017</v>
      </c>
      <c r="F4" s="142"/>
      <c r="G4" s="142" t="s">
        <v>53</v>
      </c>
      <c r="H4" s="143"/>
      <c r="I4" s="142" t="s">
        <v>53</v>
      </c>
    </row>
    <row r="5" spans="2:9">
      <c r="B5" s="499"/>
      <c r="C5" s="500" t="s">
        <v>218</v>
      </c>
      <c r="D5" s="500"/>
      <c r="E5" s="500"/>
      <c r="F5" s="500"/>
      <c r="G5" s="500"/>
      <c r="H5" s="143"/>
      <c r="I5" s="143" t="s">
        <v>21</v>
      </c>
    </row>
    <row r="6" spans="2:9">
      <c r="C6" s="134"/>
      <c r="D6" s="134"/>
      <c r="E6" s="134"/>
      <c r="F6" s="134"/>
      <c r="G6" s="134"/>
    </row>
    <row r="7" spans="2:9">
      <c r="B7" s="133" t="s">
        <v>65</v>
      </c>
      <c r="C7" s="140">
        <v>6855</v>
      </c>
      <c r="D7" s="140"/>
      <c r="E7" s="140">
        <v>4545</v>
      </c>
      <c r="F7" s="140"/>
      <c r="G7" s="140">
        <v>2310</v>
      </c>
      <c r="H7" s="140"/>
      <c r="I7" s="141">
        <v>50.825082508250816</v>
      </c>
    </row>
    <row r="8" spans="2:9">
      <c r="B8" s="133" t="s">
        <v>208</v>
      </c>
      <c r="C8" s="140">
        <v>19365</v>
      </c>
      <c r="D8" s="140"/>
      <c r="E8" s="140">
        <v>15624</v>
      </c>
      <c r="F8" s="140"/>
      <c r="G8" s="140">
        <v>3741</v>
      </c>
      <c r="H8" s="140"/>
      <c r="I8" s="141">
        <v>23.943932411674339</v>
      </c>
    </row>
    <row r="9" spans="2:9">
      <c r="C9" s="140"/>
      <c r="D9" s="140"/>
      <c r="E9" s="140"/>
      <c r="F9" s="140"/>
      <c r="G9" s="140"/>
      <c r="H9" s="140"/>
      <c r="I9" s="140"/>
    </row>
    <row r="10" spans="2:9">
      <c r="B10" s="130" t="s">
        <v>66</v>
      </c>
      <c r="C10" s="229">
        <v>26220</v>
      </c>
      <c r="D10" s="229"/>
      <c r="E10" s="229">
        <v>20169</v>
      </c>
      <c r="F10" s="229"/>
      <c r="G10" s="229">
        <v>6051</v>
      </c>
      <c r="H10" s="130"/>
      <c r="I10" s="230">
        <v>30.001487431206296</v>
      </c>
    </row>
    <row r="13" spans="2:9">
      <c r="B13" s="499" t="s">
        <v>214</v>
      </c>
      <c r="C13" s="501" t="s">
        <v>279</v>
      </c>
      <c r="D13" s="501"/>
      <c r="E13" s="501"/>
      <c r="F13" s="501"/>
      <c r="G13" s="501"/>
      <c r="H13" s="501"/>
      <c r="I13" s="501"/>
    </row>
    <row r="14" spans="2:9">
      <c r="B14" s="499"/>
      <c r="C14" s="142">
        <v>2018</v>
      </c>
      <c r="D14" s="142"/>
      <c r="E14" s="142">
        <v>2017</v>
      </c>
      <c r="F14" s="142"/>
      <c r="G14" s="142" t="s">
        <v>53</v>
      </c>
      <c r="H14" s="143"/>
      <c r="I14" s="142" t="s">
        <v>53</v>
      </c>
    </row>
    <row r="15" spans="2:9">
      <c r="B15" s="499"/>
      <c r="C15" s="500" t="s">
        <v>218</v>
      </c>
      <c r="D15" s="500"/>
      <c r="E15" s="500"/>
      <c r="F15" s="500"/>
      <c r="G15" s="500"/>
      <c r="H15" s="143"/>
      <c r="I15" s="143" t="s">
        <v>21</v>
      </c>
    </row>
    <row r="16" spans="2:9">
      <c r="C16" s="134"/>
      <c r="D16" s="134"/>
      <c r="E16" s="134"/>
      <c r="F16" s="134"/>
      <c r="G16" s="134"/>
    </row>
    <row r="17" spans="2:9">
      <c r="B17" s="133" t="s">
        <v>67</v>
      </c>
      <c r="C17" s="140">
        <v>8265</v>
      </c>
      <c r="D17" s="140"/>
      <c r="E17" s="140">
        <v>4934</v>
      </c>
      <c r="F17" s="140"/>
      <c r="G17" s="140">
        <v>3331</v>
      </c>
      <c r="H17" s="140"/>
      <c r="I17" s="140">
        <v>67.511147142278062</v>
      </c>
    </row>
    <row r="18" spans="2:9">
      <c r="B18" s="133" t="s">
        <v>68</v>
      </c>
      <c r="C18" s="140">
        <v>10106</v>
      </c>
      <c r="D18" s="140"/>
      <c r="E18" s="140">
        <v>6956</v>
      </c>
      <c r="F18" s="140"/>
      <c r="G18" s="140">
        <v>3150</v>
      </c>
      <c r="H18" s="140"/>
      <c r="I18" s="140">
        <v>45.28464634847613</v>
      </c>
    </row>
    <row r="19" spans="2:9">
      <c r="B19" s="133"/>
      <c r="C19" s="140"/>
      <c r="D19" s="140"/>
      <c r="E19" s="140"/>
      <c r="F19" s="140"/>
      <c r="G19" s="140"/>
      <c r="H19" s="140"/>
      <c r="I19" s="140"/>
    </row>
    <row r="20" spans="2:9">
      <c r="B20" s="133" t="s">
        <v>209</v>
      </c>
      <c r="C20" s="140">
        <v>7849</v>
      </c>
      <c r="D20" s="140"/>
      <c r="E20" s="140">
        <v>8279</v>
      </c>
      <c r="F20" s="140"/>
      <c r="G20" s="140">
        <v>-430</v>
      </c>
      <c r="H20" s="140"/>
      <c r="I20" s="140">
        <v>-5.1938639932359028</v>
      </c>
    </row>
    <row r="21" spans="2:9">
      <c r="B21" s="115" t="s">
        <v>210</v>
      </c>
      <c r="C21" s="140">
        <v>6106</v>
      </c>
      <c r="D21" s="140"/>
      <c r="E21" s="140">
        <v>6481</v>
      </c>
      <c r="F21" s="140"/>
      <c r="G21" s="140">
        <v>-375</v>
      </c>
      <c r="H21" s="140"/>
      <c r="I21" s="140">
        <v>-5.7861441135627185</v>
      </c>
    </row>
    <row r="22" spans="2:9">
      <c r="B22" s="115" t="s">
        <v>211</v>
      </c>
      <c r="C22" s="140">
        <v>1743</v>
      </c>
      <c r="D22" s="140"/>
      <c r="E22" s="140">
        <v>1798</v>
      </c>
      <c r="F22" s="140"/>
      <c r="G22" s="140">
        <v>-55</v>
      </c>
      <c r="H22" s="140"/>
      <c r="I22" s="140">
        <v>-3.0589543937708519</v>
      </c>
    </row>
    <row r="23" spans="2:9">
      <c r="C23" s="140"/>
      <c r="D23" s="140"/>
      <c r="E23" s="140"/>
      <c r="F23" s="140"/>
      <c r="G23" s="140"/>
      <c r="H23" s="140"/>
      <c r="I23" s="141"/>
    </row>
    <row r="24" spans="2:9">
      <c r="B24" s="130" t="s">
        <v>212</v>
      </c>
      <c r="C24" s="229">
        <v>26220</v>
      </c>
      <c r="D24" s="229"/>
      <c r="E24" s="229">
        <v>20169</v>
      </c>
      <c r="F24" s="229"/>
      <c r="G24" s="229">
        <v>6051</v>
      </c>
      <c r="H24" s="130"/>
      <c r="I24" s="230">
        <v>30.001487431206296</v>
      </c>
    </row>
    <row r="27" spans="2:9">
      <c r="B27" s="499" t="s">
        <v>100</v>
      </c>
      <c r="C27" s="501" t="s">
        <v>279</v>
      </c>
      <c r="D27" s="501"/>
      <c r="E27" s="501"/>
      <c r="F27" s="501"/>
      <c r="G27" s="501"/>
      <c r="H27" s="501"/>
      <c r="I27" s="501"/>
    </row>
    <row r="28" spans="2:9">
      <c r="B28" s="499"/>
      <c r="C28" s="142">
        <v>2018</v>
      </c>
      <c r="D28" s="142"/>
      <c r="E28" s="142">
        <v>2017</v>
      </c>
      <c r="F28" s="142"/>
      <c r="G28" s="142" t="s">
        <v>53</v>
      </c>
      <c r="H28" s="143"/>
      <c r="I28" s="142" t="s">
        <v>53</v>
      </c>
    </row>
    <row r="29" spans="2:9">
      <c r="B29" s="499"/>
      <c r="C29" s="500" t="s">
        <v>218</v>
      </c>
      <c r="D29" s="500"/>
      <c r="E29" s="500"/>
      <c r="F29" s="500"/>
      <c r="G29" s="500"/>
      <c r="H29" s="143"/>
      <c r="I29" s="143" t="s">
        <v>21</v>
      </c>
    </row>
    <row r="30" spans="2:9">
      <c r="C30" s="134"/>
      <c r="D30" s="134"/>
      <c r="E30" s="134"/>
      <c r="F30" s="134"/>
      <c r="G30" s="134"/>
    </row>
    <row r="31" spans="2:9">
      <c r="B31" s="133" t="s">
        <v>99</v>
      </c>
      <c r="C31" s="140">
        <v>527.67100000000005</v>
      </c>
      <c r="D31" s="140"/>
      <c r="E31" s="140">
        <v>661.33</v>
      </c>
      <c r="F31" s="140"/>
      <c r="G31" s="140">
        <v>-132.65899999999999</v>
      </c>
      <c r="H31" s="140"/>
      <c r="I31" s="141">
        <v>-20.21063614231926</v>
      </c>
    </row>
    <row r="32" spans="2:9">
      <c r="B32" s="133"/>
      <c r="C32" s="140"/>
      <c r="D32" s="140"/>
      <c r="E32" s="140"/>
      <c r="F32" s="140"/>
      <c r="G32" s="140"/>
      <c r="H32" s="140"/>
      <c r="I32" s="141"/>
    </row>
    <row r="33" spans="2:9">
      <c r="B33" s="133" t="s">
        <v>98</v>
      </c>
      <c r="C33" s="140">
        <v>-1896.519</v>
      </c>
      <c r="D33" s="140"/>
      <c r="E33" s="140">
        <v>-1208.5340000000001</v>
      </c>
      <c r="F33" s="140"/>
      <c r="G33" s="140">
        <v>-687.9849999999999</v>
      </c>
      <c r="H33" s="140"/>
      <c r="I33" s="141">
        <v>56.927235808012</v>
      </c>
    </row>
    <row r="34" spans="2:9">
      <c r="B34" s="133"/>
      <c r="C34" s="140"/>
      <c r="D34" s="140"/>
      <c r="E34" s="140"/>
      <c r="F34" s="140"/>
      <c r="G34" s="140"/>
      <c r="H34" s="140"/>
      <c r="I34" s="141"/>
    </row>
    <row r="35" spans="2:9">
      <c r="B35" s="133" t="s">
        <v>97</v>
      </c>
      <c r="C35" s="140">
        <v>2416.8989999999999</v>
      </c>
      <c r="D35" s="140"/>
      <c r="E35" s="140">
        <v>-881.5</v>
      </c>
      <c r="F35" s="140"/>
      <c r="G35" s="140">
        <v>3299.3989999999999</v>
      </c>
      <c r="H35" s="140"/>
      <c r="I35" s="141">
        <v>-374.18026091888822</v>
      </c>
    </row>
    <row r="36" spans="2:9">
      <c r="C36" s="140"/>
      <c r="D36" s="140"/>
      <c r="E36" s="140"/>
      <c r="F36" s="140"/>
      <c r="G36" s="140"/>
      <c r="H36" s="140"/>
      <c r="I36" s="141"/>
    </row>
    <row r="37" spans="2:9">
      <c r="B37" s="130" t="s">
        <v>215</v>
      </c>
      <c r="C37" s="229">
        <v>1048.0509999999999</v>
      </c>
      <c r="D37" s="229"/>
      <c r="E37" s="229">
        <v>-1429.7040000000002</v>
      </c>
      <c r="F37" s="229"/>
      <c r="G37" s="229">
        <v>2477.7550000000001</v>
      </c>
      <c r="H37" s="130"/>
      <c r="I37" s="230">
        <v>-173.30545343651553</v>
      </c>
    </row>
  </sheetData>
  <mergeCells count="9">
    <mergeCell ref="B27:B29"/>
    <mergeCell ref="C29:G29"/>
    <mergeCell ref="C3:I3"/>
    <mergeCell ref="C13:I13"/>
    <mergeCell ref="C27:I27"/>
    <mergeCell ref="B3:B5"/>
    <mergeCell ref="C5:G5"/>
    <mergeCell ref="B13:B15"/>
    <mergeCell ref="C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8</vt:i4>
      </vt:variant>
    </vt:vector>
  </HeadingPairs>
  <TitlesOfParts>
    <vt:vector size="29" baseType="lpstr">
      <vt:lpstr>EBITDA</vt:lpstr>
      <vt:lpstr>Generation Business</vt:lpstr>
      <vt:lpstr>Distribution Business</vt:lpstr>
      <vt:lpstr>Income Statement</vt:lpstr>
      <vt:lpstr>Energy sales revenues</vt:lpstr>
      <vt:lpstr>EBITDA by business CO</vt:lpstr>
      <vt:lpstr>EBITDA and others by country</vt:lpstr>
      <vt:lpstr>Non operating CO</vt:lpstr>
      <vt:lpstr>Balance sheet</vt:lpstr>
      <vt:lpstr>Ratios OC</vt:lpstr>
      <vt:lpstr>Property, plant and equipment</vt:lpstr>
      <vt:lpstr>Dx physical data</vt:lpstr>
      <vt:lpstr>Gx physical data</vt:lpstr>
      <vt:lpstr>Subsidiaries</vt:lpstr>
      <vt:lpstr>Segment by country</vt:lpstr>
      <vt:lpstr>Segment by business</vt:lpstr>
      <vt:lpstr>Generation Segment</vt:lpstr>
      <vt:lpstr>Distribution Segment</vt:lpstr>
      <vt:lpstr>Ebitda y activo fijo</vt:lpstr>
      <vt:lpstr>Merc Generacón</vt:lpstr>
      <vt:lpstr>Impuestos Diferidos</vt:lpstr>
      <vt:lpstr>'Distribution Business'!Área_de_impresión</vt:lpstr>
      <vt:lpstr>'Ebitda y activo fijo'!Área_de_impresión</vt:lpstr>
      <vt:lpstr>'Generation Business'!Área_de_impresión</vt:lpstr>
      <vt:lpstr>'Impuestos Diferidos'!Área_de_impresión</vt:lpstr>
      <vt:lpstr>'Income Statement'!Área_de_impresión</vt:lpstr>
      <vt:lpstr>'Merc Generacón'!Área_de_impresión</vt:lpstr>
      <vt:lpstr>'Property, plant and equipment'!Área_de_impresión</vt:lpstr>
      <vt:lpstr>'Ratios OC'!Área_de_impresión</vt:lpstr>
    </vt:vector>
  </TitlesOfParts>
  <Company>Grupo Endesa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cl090508016</dc:creator>
  <cp:lastModifiedBy>Letzkus Saavedra, Itziar</cp:lastModifiedBy>
  <cp:lastPrinted>2013-07-20T18:15:22Z</cp:lastPrinted>
  <dcterms:created xsi:type="dcterms:W3CDTF">2003-10-23T18:16:48Z</dcterms:created>
  <dcterms:modified xsi:type="dcterms:W3CDTF">2018-07-27T21:16:11Z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