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Press Releases\3Q18 Press\"/>
    </mc:Choice>
  </mc:AlternateContent>
  <bookViews>
    <workbookView xWindow="10245" yWindow="-15" windowWidth="8745" windowHeight="6930" tabRatio="744"/>
  </bookViews>
  <sheets>
    <sheet name="EBITDA" sheetId="37" r:id="rId1"/>
    <sheet name="Generation Business" sheetId="17" r:id="rId2"/>
    <sheet name="Distribution Business" sheetId="5" r:id="rId3"/>
    <sheet name="Energy sales revenues" sheetId="26" r:id="rId4"/>
    <sheet name="Income Statement" sheetId="8" r:id="rId5"/>
    <sheet name="Hyperinflation effect" sheetId="50" r:id="rId6"/>
    <sheet name="EBITDA by business CO" sheetId="38" r:id="rId7"/>
    <sheet name="EBITDA and others by country" sheetId="41" r:id="rId8"/>
    <sheet name="Non operating CO" sheetId="42" r:id="rId9"/>
    <sheet name="Balance sheet" sheetId="43" r:id="rId10"/>
    <sheet name="Ratios OC" sheetId="10" r:id="rId11"/>
    <sheet name="Property, plant and equipment" sheetId="13" r:id="rId12"/>
    <sheet name="Dx physical data" sheetId="34" r:id="rId13"/>
    <sheet name="Gx physical data" sheetId="35" r:id="rId14"/>
    <sheet name="Subsidiaries" sheetId="25" r:id="rId15"/>
    <sheet name="Segment by country" sheetId="49" r:id="rId16"/>
    <sheet name="Segment by business" sheetId="45" r:id="rId17"/>
    <sheet name="Generation Segment" sheetId="46" r:id="rId18"/>
    <sheet name="Distribution Segment" sheetId="47" r:id="rId19"/>
    <sheet name="Ebitda y activo fijo" sheetId="19" state="hidden" r:id="rId20"/>
    <sheet name="Merc Generacón" sheetId="4" state="hidden" r:id="rId21"/>
    <sheet name="Impuestos Diferidos" sheetId="16" state="hidden" r:id="rId22"/>
  </sheets>
  <definedNames>
    <definedName name="_xlnm.Print_Area" localSheetId="2">'Distribution Business'!$B$3:$L$18</definedName>
    <definedName name="_xlnm.Print_Area" localSheetId="19">'Ebitda y activo fijo'!$C$5:$G$30</definedName>
    <definedName name="_xlnm.Print_Area" localSheetId="1">'Generation Business'!$B$3:$K$26</definedName>
    <definedName name="_xlnm.Print_Area" localSheetId="21">'Impuestos Diferidos'!$C$4:$F$11</definedName>
    <definedName name="_xlnm.Print_Area" localSheetId="4">'Income Statement'!$B$3:$F$37</definedName>
    <definedName name="_xlnm.Print_Area" localSheetId="20">'Merc Generacón'!$B$3:$G$18</definedName>
    <definedName name="_xlnm.Print_Area" localSheetId="11">'Property, plant and equipment'!$B$3:$H$41</definedName>
    <definedName name="_xlnm.Print_Area" localSheetId="10">'Ratios OC'!$B$2:$L$18</definedName>
  </definedNames>
  <calcPr calcId="152511"/>
</workbook>
</file>

<file path=xl/calcChain.xml><?xml version="1.0" encoding="utf-8"?>
<calcChain xmlns="http://schemas.openxmlformats.org/spreadsheetml/2006/main">
  <c r="Q133" i="47" l="1"/>
  <c r="P133" i="47"/>
  <c r="O133" i="47"/>
  <c r="N133" i="47"/>
  <c r="M133" i="47"/>
  <c r="L133" i="47"/>
  <c r="K133" i="47"/>
  <c r="J133" i="47"/>
  <c r="I133" i="47"/>
  <c r="H133" i="47"/>
  <c r="G133" i="47"/>
  <c r="F133" i="47"/>
  <c r="Q75" i="47"/>
  <c r="P75" i="47"/>
  <c r="O75" i="47"/>
  <c r="N75" i="47"/>
  <c r="M75" i="47"/>
  <c r="L75" i="47"/>
  <c r="K75" i="47"/>
  <c r="J75" i="47"/>
  <c r="I75" i="47"/>
  <c r="H75" i="47"/>
  <c r="G75" i="47"/>
  <c r="F75" i="47"/>
  <c r="P37" i="47"/>
  <c r="O37" i="47"/>
  <c r="N37" i="47"/>
  <c r="M37" i="47"/>
  <c r="Q37" i="47" s="1"/>
  <c r="L37" i="47"/>
  <c r="K37" i="47"/>
  <c r="J37" i="47"/>
  <c r="I37" i="47"/>
  <c r="H37" i="47"/>
  <c r="G37" i="47"/>
  <c r="F37" i="47"/>
  <c r="Q4" i="47"/>
  <c r="P4" i="47"/>
  <c r="O4" i="47"/>
  <c r="N4" i="47"/>
  <c r="M4" i="47"/>
  <c r="L4" i="47"/>
  <c r="K4" i="47"/>
  <c r="J4" i="47"/>
  <c r="I4" i="47"/>
  <c r="H4" i="47"/>
  <c r="G4" i="47"/>
  <c r="F4" i="47"/>
  <c r="Q135" i="46"/>
  <c r="P135" i="46"/>
  <c r="O135" i="46"/>
  <c r="N135" i="46"/>
  <c r="M135" i="46"/>
  <c r="L135" i="46"/>
  <c r="K135" i="46"/>
  <c r="J135" i="46"/>
  <c r="I135" i="46"/>
  <c r="H135" i="46"/>
  <c r="G135" i="46"/>
  <c r="F135" i="46"/>
  <c r="Q75" i="46"/>
  <c r="P75" i="46"/>
  <c r="O75" i="46"/>
  <c r="N75" i="46"/>
  <c r="M75" i="46"/>
  <c r="L75" i="46"/>
  <c r="K75" i="46"/>
  <c r="J75" i="46"/>
  <c r="I75" i="46"/>
  <c r="H75" i="46"/>
  <c r="G75" i="46"/>
  <c r="F75" i="46"/>
  <c r="Q37" i="46"/>
  <c r="P37" i="46"/>
  <c r="O37" i="46"/>
  <c r="N37" i="46"/>
  <c r="M37" i="46"/>
  <c r="L37" i="46"/>
  <c r="K37" i="46"/>
  <c r="J37" i="46"/>
  <c r="I37" i="46"/>
  <c r="H37" i="46"/>
  <c r="G37" i="46"/>
  <c r="F37" i="46"/>
  <c r="E37" i="46"/>
  <c r="D37" i="46"/>
  <c r="Q4" i="46"/>
  <c r="P4" i="46"/>
  <c r="O4" i="46"/>
  <c r="N4" i="46"/>
  <c r="M4" i="46"/>
  <c r="L4" i="46"/>
  <c r="K4" i="46"/>
  <c r="J4" i="46"/>
  <c r="I4" i="46"/>
  <c r="H4" i="46"/>
  <c r="G4" i="46"/>
  <c r="F4" i="46"/>
  <c r="K139" i="45"/>
  <c r="J139" i="45"/>
  <c r="I139" i="45"/>
  <c r="H139" i="45"/>
  <c r="G139" i="45"/>
  <c r="F139" i="45"/>
  <c r="E139" i="45"/>
  <c r="D139" i="45"/>
  <c r="K76" i="45"/>
  <c r="J76" i="45"/>
  <c r="I76" i="45"/>
  <c r="H76" i="45"/>
  <c r="G76" i="45"/>
  <c r="F76" i="45"/>
  <c r="K37" i="45"/>
  <c r="J37" i="45"/>
  <c r="I37" i="45"/>
  <c r="H37" i="45"/>
  <c r="G37" i="45"/>
  <c r="F37" i="45"/>
  <c r="E37" i="45"/>
  <c r="D37" i="45"/>
  <c r="P136" i="49"/>
  <c r="O136" i="49"/>
  <c r="N136" i="49"/>
  <c r="M136" i="49"/>
  <c r="L136" i="49"/>
  <c r="K136" i="49"/>
  <c r="J136" i="49"/>
  <c r="I136" i="49"/>
  <c r="H136" i="49"/>
  <c r="G136" i="49"/>
  <c r="F136" i="49"/>
  <c r="E136" i="49"/>
  <c r="J72" i="49"/>
  <c r="L72" i="49" s="1"/>
  <c r="P72" i="49" s="1"/>
  <c r="I72" i="49"/>
  <c r="M72" i="49" s="1"/>
  <c r="G72" i="49"/>
  <c r="F72" i="49"/>
  <c r="H72" i="49" s="1"/>
  <c r="E72" i="49"/>
  <c r="H35" i="49"/>
  <c r="G35" i="49"/>
  <c r="F35" i="49"/>
  <c r="E35" i="49"/>
  <c r="D35" i="49"/>
  <c r="J35" i="49" s="1"/>
  <c r="L35" i="49" s="1"/>
  <c r="N35" i="49" s="1"/>
  <c r="P35" i="49" s="1"/>
  <c r="C35" i="49"/>
  <c r="I35" i="49" s="1"/>
  <c r="K35" i="49" s="1"/>
  <c r="M35" i="49" s="1"/>
  <c r="O35" i="49" s="1"/>
  <c r="K72" i="49" l="1"/>
  <c r="O72" i="49" s="1"/>
  <c r="N72" i="49"/>
  <c r="E13" i="16" l="1"/>
  <c r="F8" i="16"/>
  <c r="F11" i="16"/>
  <c r="F9" i="16"/>
  <c r="D11" i="16"/>
  <c r="E11" i="16"/>
  <c r="D10" i="4"/>
  <c r="D13" i="4"/>
  <c r="E10" i="4"/>
  <c r="E13" i="4"/>
  <c r="D18" i="4"/>
  <c r="E18" i="4"/>
  <c r="G10" i="4"/>
  <c r="E11" i="4"/>
  <c r="F12" i="19"/>
  <c r="F13" i="19"/>
  <c r="F14" i="19"/>
  <c r="F15" i="19"/>
  <c r="F16" i="19"/>
  <c r="D17" i="19"/>
  <c r="E17" i="19"/>
  <c r="F20" i="19"/>
  <c r="F21" i="19"/>
  <c r="F22" i="19"/>
  <c r="F23" i="19"/>
  <c r="F24" i="19"/>
  <c r="D25" i="19"/>
  <c r="F25" i="19"/>
  <c r="E25" i="19"/>
  <c r="E29" i="19"/>
  <c r="F29" i="19"/>
  <c r="F27" i="19"/>
  <c r="D29" i="19"/>
  <c r="E6" i="16"/>
  <c r="D5" i="4"/>
  <c r="F5" i="4"/>
  <c r="D6" i="16"/>
  <c r="F17" i="19"/>
  <c r="E5" i="4"/>
  <c r="G5" i="4" s="1"/>
  <c r="D13" i="16"/>
</calcChain>
</file>

<file path=xl/sharedStrings.xml><?xml version="1.0" encoding="utf-8"?>
<sst xmlns="http://schemas.openxmlformats.org/spreadsheetml/2006/main" count="1407" uniqueCount="439">
  <si>
    <t xml:space="preserve">Mercados </t>
  </si>
  <si>
    <t>Ventas de Energía</t>
  </si>
  <si>
    <t>Participación</t>
  </si>
  <si>
    <t>País</t>
  </si>
  <si>
    <t xml:space="preserve">en que </t>
  </si>
  <si>
    <t>(GWh)</t>
  </si>
  <si>
    <t>de mercado</t>
  </si>
  <si>
    <t>participa</t>
  </si>
  <si>
    <t xml:space="preserve">Chile  </t>
  </si>
  <si>
    <t>SIC y SING</t>
  </si>
  <si>
    <t>Argentina</t>
  </si>
  <si>
    <t>SIN</t>
  </si>
  <si>
    <t>Perú</t>
  </si>
  <si>
    <t>SICN</t>
  </si>
  <si>
    <t>Colombia</t>
  </si>
  <si>
    <t xml:space="preserve">Total   </t>
  </si>
  <si>
    <t>(GWh) ( * )</t>
  </si>
  <si>
    <t>Edesur</t>
  </si>
  <si>
    <t>Edelnor</t>
  </si>
  <si>
    <t>Coelce</t>
  </si>
  <si>
    <t>Total</t>
  </si>
  <si>
    <t>%</t>
  </si>
  <si>
    <t>Distribución</t>
  </si>
  <si>
    <t>Chile</t>
  </si>
  <si>
    <t>Variaciones</t>
  </si>
  <si>
    <t>Impuesto Renta</t>
  </si>
  <si>
    <t>Impuesto Diferido</t>
  </si>
  <si>
    <t>Brasil  (1)</t>
  </si>
  <si>
    <t>(1)  En el año 2005  se incluyen las ventas del trimestre octubre-diciembre 2005 de las sociedades Endesa Fortaleza y CIEN.</t>
  </si>
  <si>
    <t xml:space="preserve">(GWh) </t>
  </si>
  <si>
    <t>Concepto  (Millones de $)</t>
  </si>
  <si>
    <t>EBITDA Y ACTIVO FIJO NETO POR PAIS</t>
  </si>
  <si>
    <t>Lineas de Negocio</t>
  </si>
  <si>
    <t>EBITDA</t>
  </si>
  <si>
    <t>Activo Fijo neto</t>
  </si>
  <si>
    <t>Generación y Transmisión</t>
  </si>
  <si>
    <t>Brasil</t>
  </si>
  <si>
    <t>Total Gx y Tx</t>
  </si>
  <si>
    <t>Total Dx</t>
  </si>
  <si>
    <t>Total Grupo Enersis</t>
  </si>
  <si>
    <t>Ch$ Millones</t>
  </si>
  <si>
    <t>Ampla</t>
  </si>
  <si>
    <t>EBITDA (*)</t>
  </si>
  <si>
    <t>EBITDA / Activo Fijo marzo 2007</t>
  </si>
  <si>
    <t>Impuesto a la Renta e Impuestos diferidos</t>
  </si>
  <si>
    <t>Trabajos para el inmovilizado</t>
  </si>
  <si>
    <t>Estructura y ajustes</t>
  </si>
  <si>
    <t>Emgesa</t>
  </si>
  <si>
    <t>(%)</t>
  </si>
  <si>
    <t>Brasil   (*)</t>
  </si>
  <si>
    <t>(*) Incluye activos intangibles por concesiones en Ampla y Coelce</t>
  </si>
  <si>
    <t>EBITDA / Activo Fijo DIC. 2010</t>
  </si>
  <si>
    <t>Al 31 de marzo de 2011</t>
  </si>
  <si>
    <t>Variation</t>
  </si>
  <si>
    <t>Operating Income</t>
  </si>
  <si>
    <t>Distribution</t>
  </si>
  <si>
    <t>Brazil</t>
  </si>
  <si>
    <t>Peru</t>
  </si>
  <si>
    <t>Company</t>
  </si>
  <si>
    <t xml:space="preserve">Markets </t>
  </si>
  <si>
    <t>in which</t>
  </si>
  <si>
    <t>operates</t>
  </si>
  <si>
    <t>Energy Sales</t>
  </si>
  <si>
    <t>Market</t>
  </si>
  <si>
    <t>Share</t>
  </si>
  <si>
    <t>Current Assets</t>
  </si>
  <si>
    <t>Total Assets</t>
  </si>
  <si>
    <t>Current Liabilities</t>
  </si>
  <si>
    <t>Non Current Liabilities</t>
  </si>
  <si>
    <t>Personnel costs</t>
  </si>
  <si>
    <t>Other Non Operating Income</t>
  </si>
  <si>
    <t>Net Income attributable to owners of parent</t>
  </si>
  <si>
    <t>Net income attributable to non-controlling interest</t>
  </si>
  <si>
    <t>Energy Losses</t>
  </si>
  <si>
    <t>Clients</t>
  </si>
  <si>
    <t>Clients / Employees</t>
  </si>
  <si>
    <t>(*) Includes final customer sales and tolls.</t>
  </si>
  <si>
    <t>(thousand)</t>
  </si>
  <si>
    <t>Liquidity</t>
  </si>
  <si>
    <t>Leverage</t>
  </si>
  <si>
    <t>Profitability</t>
  </si>
  <si>
    <t>(2) Considers EBITDA divided by financial expenses</t>
  </si>
  <si>
    <t>Acid ratio test (1)</t>
  </si>
  <si>
    <t>Current liquidity</t>
  </si>
  <si>
    <t>Working Capítal</t>
  </si>
  <si>
    <t>Long Term Debt</t>
  </si>
  <si>
    <t>Short Term Debt</t>
  </si>
  <si>
    <t>Financial Expenses Coverage (2)</t>
  </si>
  <si>
    <t>Operating Income/Operating Revenues</t>
  </si>
  <si>
    <t>ROE (annualized)</t>
  </si>
  <si>
    <t>ROA (annualized)</t>
  </si>
  <si>
    <t>Indicator</t>
  </si>
  <si>
    <t>Unit</t>
  </si>
  <si>
    <t>PROPERTY, PLANTS AND EQUIPMENT INFORMATION BY COMPANY</t>
  </si>
  <si>
    <t>(*) Includes intangible assets concessions</t>
  </si>
  <si>
    <t>From Financing Activities</t>
  </si>
  <si>
    <t>From Investing Activities</t>
  </si>
  <si>
    <t>From Operating Activities</t>
  </si>
  <si>
    <t>Net Cash Flow</t>
  </si>
  <si>
    <t>Change</t>
  </si>
  <si>
    <t>% Change</t>
  </si>
  <si>
    <t>Times</t>
  </si>
  <si>
    <t>Generation</t>
  </si>
  <si>
    <t>Country</t>
  </si>
  <si>
    <t>Energy Sales Revenues</t>
  </si>
  <si>
    <t>Non regulated customers</t>
  </si>
  <si>
    <t>Regulated customers</t>
  </si>
  <si>
    <t>Other Clients</t>
  </si>
  <si>
    <t>Spot Market</t>
  </si>
  <si>
    <t>Residential</t>
  </si>
  <si>
    <t>Commercial</t>
  </si>
  <si>
    <t>Industrial</t>
  </si>
  <si>
    <t>Other</t>
  </si>
  <si>
    <t>Generation and Distribution</t>
  </si>
  <si>
    <t>Less: Consolidation adjustments</t>
  </si>
  <si>
    <t>Total Segments</t>
  </si>
  <si>
    <t>Structure and adjustments</t>
  </si>
  <si>
    <t>Payments for additions of Property, plant and equipment</t>
  </si>
  <si>
    <t>Net income (Loss) from discontinued operations after taxes</t>
  </si>
  <si>
    <t>Net Income from Continuing Operations</t>
  </si>
  <si>
    <t xml:space="preserve">NET INCOME </t>
  </si>
  <si>
    <t>Financial Income</t>
  </si>
  <si>
    <t>Financial Costs</t>
  </si>
  <si>
    <t>Gain (Loss) for indexed assets and liabilities</t>
  </si>
  <si>
    <t>Foreign currency exchange differences, net</t>
  </si>
  <si>
    <t>Net Income From Sale of Assets</t>
  </si>
  <si>
    <t>Share of profit (loss) of associates accounted for using the equity method</t>
  </si>
  <si>
    <t>Net Income Before Taxes</t>
  </si>
  <si>
    <t>Income Tax</t>
  </si>
  <si>
    <t>Net Income</t>
  </si>
  <si>
    <t>Revenues</t>
  </si>
  <si>
    <t>Sales</t>
  </si>
  <si>
    <t>Other operating income</t>
  </si>
  <si>
    <t>Procurements and Services</t>
  </si>
  <si>
    <t>Energy purchases</t>
  </si>
  <si>
    <t>Fuel consumption</t>
  </si>
  <si>
    <t>Transportation expenses</t>
  </si>
  <si>
    <t>Other variable costs</t>
  </si>
  <si>
    <t>Contribution Margin</t>
  </si>
  <si>
    <t>Other fixed operating expenses</t>
  </si>
  <si>
    <t>Gross Operating Income (EBITDA)</t>
  </si>
  <si>
    <t>Depreciation and amortization</t>
  </si>
  <si>
    <t>Reversal of impairment profit (impairment loss) recognized in profit or loss</t>
  </si>
  <si>
    <t>Net  Financial Income</t>
  </si>
  <si>
    <t>Financial income</t>
  </si>
  <si>
    <t>Financial costs</t>
  </si>
  <si>
    <t>COMPANY</t>
  </si>
  <si>
    <t>Gwh</t>
  </si>
  <si>
    <t>N°</t>
  </si>
  <si>
    <t>Codensa</t>
  </si>
  <si>
    <t>TOTAL</t>
  </si>
  <si>
    <t>SALES</t>
  </si>
  <si>
    <t>Total generation</t>
  </si>
  <si>
    <t>Hydroelectric generation</t>
  </si>
  <si>
    <t>Thermal electric generation</t>
  </si>
  <si>
    <t>Other generation</t>
  </si>
  <si>
    <t>Purchases</t>
  </si>
  <si>
    <t xml:space="preserve">    Purchases to related companies -generators</t>
  </si>
  <si>
    <t xml:space="preserve">    Purchases to others generators</t>
  </si>
  <si>
    <t xml:space="preserve">    Purchases at spot</t>
  </si>
  <si>
    <t>Transmission losses, pump and other consumption</t>
  </si>
  <si>
    <t>Total electricity sales</t>
  </si>
  <si>
    <t>Sales at regulated prices</t>
  </si>
  <si>
    <t>Sales at unregulated prices</t>
  </si>
  <si>
    <t>Sales at spot marginal cost</t>
  </si>
  <si>
    <t>Sales to related companies generators</t>
  </si>
  <si>
    <t>TOTAL SALES IN THE SYSTEM</t>
  </si>
  <si>
    <t>Market Share on total sales (%)</t>
  </si>
  <si>
    <t>Others</t>
  </si>
  <si>
    <t>Menos: Ajustes de consolidación y otras actividades de negocio</t>
  </si>
  <si>
    <t>BY BUSINESS SEGMENT</t>
  </si>
  <si>
    <t>Distribution business</t>
  </si>
  <si>
    <t>EBITDA FROM CONTINUING OPERATIONS</t>
  </si>
  <si>
    <t>Less: consolidation adjustments and other activities</t>
  </si>
  <si>
    <t>Total consolidated Revenues Enel Américas</t>
  </si>
  <si>
    <t>Total consolidated Procurement and Services Enel Américas</t>
  </si>
  <si>
    <t>Generation and Transmission businesses</t>
  </si>
  <si>
    <t>Total consolidated Personnel Expenses Enel Américas</t>
  </si>
  <si>
    <t>EBITDA Generation and Transmission businesses</t>
  </si>
  <si>
    <t>EBITDA Distribution business</t>
  </si>
  <si>
    <t>Total consolidated EBITDA Enel Américas</t>
  </si>
  <si>
    <t>Revenues Generation and Transmission businesses</t>
  </si>
  <si>
    <t>Revenues Distribution business</t>
  </si>
  <si>
    <t>Procurement and Services Generation and Transmission businesses</t>
  </si>
  <si>
    <t>Procurement and Services Distribution business</t>
  </si>
  <si>
    <t>Personnel Exepenses Generation and Transmission businesses</t>
  </si>
  <si>
    <t>Personnel Exepenses Distribution business</t>
  </si>
  <si>
    <t xml:space="preserve">EBIT       </t>
  </si>
  <si>
    <t xml:space="preserve">EBIT      </t>
  </si>
  <si>
    <t>Total Consolidated Enel Américas</t>
  </si>
  <si>
    <t>Depreciation, amortization and impairment</t>
  </si>
  <si>
    <t>Segment</t>
  </si>
  <si>
    <t>Generation and Transmission</t>
  </si>
  <si>
    <t>Total Generation and Transmission</t>
  </si>
  <si>
    <t>Total Distribution</t>
  </si>
  <si>
    <t>NON OPERATING INCOME CONTINUING OPERATIONS</t>
  </si>
  <si>
    <t>Consolidation adjustments and other activities</t>
  </si>
  <si>
    <t>Total Financial Income</t>
  </si>
  <si>
    <t>Total Financial Costs</t>
  </si>
  <si>
    <t>Total Foreign currency exchange differences, net</t>
  </si>
  <si>
    <t>Net Financial Income Enel Américas</t>
  </si>
  <si>
    <t>Total Share of profit (loss) of associates accounted for using the equity method</t>
  </si>
  <si>
    <t>Total Non Operating Income</t>
  </si>
  <si>
    <t>Enel Américas (holding)</t>
  </si>
  <si>
    <t>Total Income Tax</t>
  </si>
  <si>
    <t>Non current Assets</t>
  </si>
  <si>
    <t>Total Equity</t>
  </si>
  <si>
    <t>attributable to owners of parent company</t>
  </si>
  <si>
    <t>attributable to non-controlling interest</t>
  </si>
  <si>
    <t>Total Liabilities and Equity</t>
  </si>
  <si>
    <t>Assets</t>
  </si>
  <si>
    <t>Liabilities and Equity</t>
  </si>
  <si>
    <t>Total Net Cash Flow</t>
  </si>
  <si>
    <t xml:space="preserve"> </t>
  </si>
  <si>
    <t>(Figures in million US$)</t>
  </si>
  <si>
    <t>(US$ million)</t>
  </si>
  <si>
    <t>(Million US$)</t>
  </si>
  <si>
    <t>Other Gain (Losses)</t>
  </si>
  <si>
    <t>Total Other Gain (Losses)</t>
  </si>
  <si>
    <t>Net Income after taxes</t>
  </si>
  <si>
    <t>Profit (Loss) from discontinued operations, after taxes</t>
  </si>
  <si>
    <t>CONSOLIDATED INCOME STATEMENT (Continuing Operations) (million US$)</t>
  </si>
  <si>
    <t>(million US$)</t>
  </si>
  <si>
    <t>Variation in million US$ and  %.</t>
  </si>
  <si>
    <t>Earning per share  (US$ /share)</t>
  </si>
  <si>
    <t>MMUSD</t>
  </si>
  <si>
    <t>Enel Distribución Ceará S.A.</t>
  </si>
  <si>
    <t>Energy Sale Revenues</t>
  </si>
  <si>
    <t>Other Expenses  Generation and Transmission businesses</t>
  </si>
  <si>
    <t>Total consolidated Other Expenses  Enel Américas</t>
  </si>
  <si>
    <t>Other Expenses Distribution business</t>
  </si>
  <si>
    <t>Enel Dx Perú</t>
  </si>
  <si>
    <t>Enel Dx Ceará</t>
  </si>
  <si>
    <t>Enel Dx Río</t>
  </si>
  <si>
    <t>Enel Argentina S.A.</t>
  </si>
  <si>
    <t>Enel Generación Costanera S.A.</t>
  </si>
  <si>
    <t>Enel Generación El Chocón S.A.</t>
  </si>
  <si>
    <t>Empresa Distribuidora Sur S.A.</t>
  </si>
  <si>
    <t xml:space="preserve">Enel Trading Argentina S.R.L
</t>
  </si>
  <si>
    <t>Grupo Enel Argentina</t>
  </si>
  <si>
    <t>Enel Brasil S.A.</t>
  </si>
  <si>
    <t>Enel Generación Fortaleza S.A.</t>
  </si>
  <si>
    <t>EGP Cachoeira Dourada S.A.</t>
  </si>
  <si>
    <t>Enel Cien S.A.</t>
  </si>
  <si>
    <t>Compañía de Transmisión del Mercosur S.A.</t>
  </si>
  <si>
    <t>Transportadora de Energía S.A.</t>
  </si>
  <si>
    <t>Enel Distribución Rio S.A.</t>
  </si>
  <si>
    <t>Grupo Enel Brasil</t>
  </si>
  <si>
    <t>Emgesa S.A. E.S.P.</t>
  </si>
  <si>
    <t>Compañía Distribuidora y Comercializadora de Energía S.A.</t>
  </si>
  <si>
    <t>Inversora Codensa S.A.</t>
  </si>
  <si>
    <t>Enel Perú, S.A.C.</t>
  </si>
  <si>
    <t>Enel Generación Perú S.A.</t>
  </si>
  <si>
    <t>Chinango S.A.C.</t>
  </si>
  <si>
    <t>Enel Generación Piura S.A.</t>
  </si>
  <si>
    <t>Enel Distribución Perú S.A.</t>
  </si>
  <si>
    <t>Grupo Enel Perú</t>
  </si>
  <si>
    <t>Non Current Assets</t>
  </si>
  <si>
    <t>Equity</t>
  </si>
  <si>
    <t>Procurement and Services</t>
  </si>
  <si>
    <t>EBIT</t>
  </si>
  <si>
    <t>Financial Result</t>
  </si>
  <si>
    <t>Net Income before taxes</t>
  </si>
  <si>
    <t>ThUS$</t>
  </si>
  <si>
    <t>Enel Dx Goias</t>
  </si>
  <si>
    <t>Enel Gx Perú</t>
  </si>
  <si>
    <t>Enel Gx Piura</t>
  </si>
  <si>
    <t>CGT Fortaleza</t>
  </si>
  <si>
    <t>Enel Gx Costanera</t>
  </si>
  <si>
    <t>Enel Gx El Chocón</t>
  </si>
  <si>
    <t>Central Docksud</t>
  </si>
  <si>
    <t>12/31/2017</t>
  </si>
  <si>
    <t>Enel Distribución Goiás (Celg)</t>
  </si>
  <si>
    <t>Eletropaulo</t>
  </si>
  <si>
    <t>-</t>
  </si>
  <si>
    <t>Share of profit (loss) of associates accounted for using the equity method:</t>
  </si>
  <si>
    <t xml:space="preserve">(*) As of June 30, 2018  the average number of paid and subscribed shares were 57,452,641,516 </t>
  </si>
  <si>
    <t>Grupo Dock Sud S.A.</t>
  </si>
  <si>
    <t>EGP Volta Grande</t>
  </si>
  <si>
    <t>Enel Distribución Goias S.A.</t>
  </si>
  <si>
    <t>Enel X Brasil S.A.</t>
  </si>
  <si>
    <t>Eletropaulo S.A.</t>
  </si>
  <si>
    <t xml:space="preserve">Gain (Loss) for indexed assets and liabilities </t>
  </si>
  <si>
    <t>Enel Generación Chocon S.A.</t>
  </si>
  <si>
    <t>Emgesa S.A.E.S.P.</t>
  </si>
  <si>
    <t>Enel Distribución Fortaleza</t>
  </si>
  <si>
    <t>Edesur S.A.</t>
  </si>
  <si>
    <t>Enel Distribución Rio (Ampla) (*)</t>
  </si>
  <si>
    <t>Enel Distribución Ceara (Coelce) (*)</t>
  </si>
  <si>
    <t>Codensa S.A.</t>
  </si>
  <si>
    <t>Central Dock Sud S.A.</t>
  </si>
  <si>
    <t>Holding Enel Americas y Sociedades de Inversión</t>
  </si>
  <si>
    <t>n/a</t>
  </si>
  <si>
    <t>Empresa Distribuidora Sur S.A. (Edesur)</t>
  </si>
  <si>
    <t>Enel Distribución Perú S.A. (Edelnor)</t>
  </si>
  <si>
    <t>Enel Distribución Río S.A.</t>
  </si>
  <si>
    <t>Enel Distribución Goiás S.A.</t>
  </si>
  <si>
    <t>Eletropaulo Metropolitana de Electricidade de Sao Paulo</t>
  </si>
  <si>
    <t>SIN Argentina</t>
  </si>
  <si>
    <t>Central Dock Sud</t>
  </si>
  <si>
    <t>Enel Generación Perú S.A. (Edegel)</t>
  </si>
  <si>
    <t>SICN Peru</t>
  </si>
  <si>
    <t>Enel Generación Piura S.A. (Piura)</t>
  </si>
  <si>
    <t>Emgesa S.A.</t>
  </si>
  <si>
    <t>SIN Colombia</t>
  </si>
  <si>
    <t>EGP Volta Grande S.A.</t>
  </si>
  <si>
    <t xml:space="preserve">Holding  y eliminaciones </t>
  </si>
  <si>
    <t xml:space="preserve">Enel Américas </t>
  </si>
  <si>
    <t>Cash and cash equivalents</t>
  </si>
  <si>
    <t>Other current financial assets</t>
  </si>
  <si>
    <t>Other current non-financial assets</t>
  </si>
  <si>
    <t>Trade and other current receivables</t>
  </si>
  <si>
    <t>Current accounts receivable from related companies</t>
  </si>
  <si>
    <t>Inventories</t>
  </si>
  <si>
    <t>Current tax assets</t>
  </si>
  <si>
    <t>Non-current assets or disposal groups held for sale or for distribution to owners</t>
  </si>
  <si>
    <t>Other non-current financial assets</t>
  </si>
  <si>
    <t>Other non-current non-financial assets</t>
  </si>
  <si>
    <t>Trade and other non-current receivables</t>
  </si>
  <si>
    <t>Non-current accounts receivable from related companies</t>
  </si>
  <si>
    <t>Investments accounted for using the equity method</t>
  </si>
  <si>
    <t>Intangible assets other than goodwill</t>
  </si>
  <si>
    <t>Goodwill</t>
  </si>
  <si>
    <t>Property, plant and equipment</t>
  </si>
  <si>
    <t>Investment property</t>
  </si>
  <si>
    <t>Deferred tax assets</t>
  </si>
  <si>
    <t>Other non-current financial liabilities</t>
  </si>
  <si>
    <t>Trade and other non-current payables</t>
  </si>
  <si>
    <t>Accounts payable to related companies</t>
  </si>
  <si>
    <t>Other short-term provisions</t>
  </si>
  <si>
    <t>Current tax liabilities</t>
  </si>
  <si>
    <t>Current provisions for employee benefits</t>
  </si>
  <si>
    <t>Other current  non-financial liabilities</t>
  </si>
  <si>
    <t>Current liabilities other than those associated with groups of assets for disposal classified as held for sale</t>
  </si>
  <si>
    <t>Non-current accounts payable to related companies</t>
  </si>
  <si>
    <t>Other long-term provisions</t>
  </si>
  <si>
    <t>Deferred tax liabilities</t>
  </si>
  <si>
    <t>Non-current provisions for employee benefits</t>
  </si>
  <si>
    <t>Other non-current non-financial liabilities</t>
  </si>
  <si>
    <t>Issued capital</t>
  </si>
  <si>
    <t>Retained earnings (losses)</t>
  </si>
  <si>
    <t>Share premium</t>
  </si>
  <si>
    <t>Treasury shares</t>
  </si>
  <si>
    <t>Other equity changes</t>
  </si>
  <si>
    <t>Reserves</t>
  </si>
  <si>
    <t>Other Sales</t>
  </si>
  <si>
    <t>Other Services</t>
  </si>
  <si>
    <t>Power purchased</t>
  </si>
  <si>
    <t>Cost of fuel consumed</t>
  </si>
  <si>
    <t>Other variable procurements and services</t>
  </si>
  <si>
    <t>Other work perfomed by the entity and capitalized</t>
  </si>
  <si>
    <t>Employee benefits expenses</t>
  </si>
  <si>
    <t>Other expenses</t>
  </si>
  <si>
    <t>Depreciation and amortization expense</t>
  </si>
  <si>
    <t>Impairment loss recognized in the period's profit or loss</t>
  </si>
  <si>
    <t>Others financial income</t>
  </si>
  <si>
    <t>Bank loans</t>
  </si>
  <si>
    <t>Secured and unsecured obligations</t>
  </si>
  <si>
    <t>Income (Loss) for indexed assets and liabilities</t>
  </si>
  <si>
    <t>Foreign currency exchange differences</t>
  </si>
  <si>
    <t>Positives</t>
  </si>
  <si>
    <t>Negatives</t>
  </si>
  <si>
    <t>Share of profit (loss) of associates and joint ventures accounted for using the equity method</t>
  </si>
  <si>
    <t>Other profit (losses)</t>
  </si>
  <si>
    <t>Other investments result</t>
  </si>
  <si>
    <t>Profit (Loss) from sales of assets</t>
  </si>
  <si>
    <t>Income tax expenses</t>
  </si>
  <si>
    <t>Income (loss) from discontinued operations</t>
  </si>
  <si>
    <t>Net Income attributable to:</t>
  </si>
  <si>
    <t>Cash flow from (used in) operating activities</t>
  </si>
  <si>
    <t>Cash flow from (used in) investing activities</t>
  </si>
  <si>
    <t>Cash flows from (used in) financing activities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</si>
  <si>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</si>
  <si>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</si>
  <si>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</si>
  <si>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</si>
  <si>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</si>
  <si>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</si>
  <si>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NON-CURRENT LIABILITIES</t>
  </si>
  <si>
    <t>EQUITY</t>
  </si>
  <si>
    <t>Equity Attributable to Shareholders of the Company</t>
  </si>
  <si>
    <t>Equity Attributable to Minority Interest</t>
  </si>
  <si>
    <t>TOTAL LIABILITIES AND EQUITY</t>
  </si>
  <si>
    <t>CONSOLIDATED FINANCIAL STATEMENTS</t>
  </si>
  <si>
    <t>REVENUES</t>
  </si>
  <si>
    <t>PROCUREMENTS AND SERVICES</t>
  </si>
  <si>
    <t>CONTRIBUTION MARGIN</t>
  </si>
  <si>
    <t>GROSS OPERATING INCOME (EBITDA)</t>
  </si>
  <si>
    <t>OPERATING INCOME</t>
  </si>
  <si>
    <t>NET FINANCIAL INCOME</t>
  </si>
  <si>
    <t>Income (loss) before taxes</t>
  </si>
  <si>
    <t>Income from continuing operations</t>
  </si>
  <si>
    <t>Consolidated Statements of Cash Flow</t>
  </si>
  <si>
    <t>Holdings, Eliminations and others</t>
  </si>
  <si>
    <t>MUS$</t>
  </si>
  <si>
    <t>Eliminations</t>
  </si>
  <si>
    <t>Energy sales</t>
  </si>
  <si>
    <t>Other sales</t>
  </si>
  <si>
    <t>Other services</t>
  </si>
  <si>
    <t>Income (losses) before taxes</t>
  </si>
  <si>
    <t>Volta Grande</t>
  </si>
  <si>
    <t>Eliminaciones</t>
  </si>
  <si>
    <t>Totales</t>
  </si>
  <si>
    <t>million US$</t>
  </si>
  <si>
    <t>SICN Brazil</t>
  </si>
  <si>
    <t>Chile ( Holdings y Others)</t>
  </si>
  <si>
    <t>September 30</t>
  </si>
  <si>
    <t>CONSOLIDATED INCOME STATEMENT</t>
  </si>
  <si>
    <t>Adjustments</t>
  </si>
  <si>
    <t>(i)</t>
  </si>
  <si>
    <t>(ii)</t>
  </si>
  <si>
    <t>(iii)</t>
  </si>
  <si>
    <t>(iv)</t>
  </si>
  <si>
    <t>(v)</t>
  </si>
  <si>
    <t>As of September 30</t>
  </si>
  <si>
    <t>As of September 30, 2018</t>
  </si>
  <si>
    <t>As of September 30, 2017</t>
  </si>
  <si>
    <t>September 2018</t>
  </si>
  <si>
    <t>December 2017</t>
  </si>
  <si>
    <t>09/30/2018</t>
  </si>
  <si>
    <t>09/30/2017</t>
  </si>
  <si>
    <t xml:space="preserve">(1) Current assets net from inventories </t>
  </si>
  <si>
    <t>Enel Trading Argentina S.R.L.</t>
  </si>
  <si>
    <t>09-30-2018 
Enel Américas proforma without hyperinflation (in million of US$)</t>
  </si>
  <si>
    <t>Aplication effect by IAS 29 (in million of US$)</t>
  </si>
  <si>
    <t>Aplication effect by IAS 21 (in million of US$)</t>
  </si>
  <si>
    <t>09-30-2018 
Enel Américas reported (in million of US$)</t>
  </si>
  <si>
    <t>Other Operating Income</t>
  </si>
  <si>
    <t>Revenues and Other Operating Income</t>
  </si>
  <si>
    <t>Raw materials and consumables used</t>
  </si>
  <si>
    <t xml:space="preserve">Depreciation and amortization expense </t>
  </si>
  <si>
    <t>Othe gains (losses)</t>
  </si>
  <si>
    <t>financial Costs</t>
  </si>
  <si>
    <t>Income tax expenses, continuing operations</t>
  </si>
  <si>
    <t>Net Income attributable to Shareholders of Enel Américas</t>
  </si>
  <si>
    <t>Net income attributable to non-controlling interests</t>
  </si>
  <si>
    <t>September 2017</t>
  </si>
  <si>
    <t>Depreciation</t>
  </si>
  <si>
    <t>Enel Dx Goiás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</si>
</sst>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0.0%"/>
    <numFmt numFmtId="168" formatCode="#,##0.000;[Red]\-#,##0.000"/>
    <numFmt numFmtId="169" formatCode="#,##0_ ;[Red]\-#,##0\ "/>
    <numFmt numFmtId="170" formatCode="0.000%"/>
    <numFmt numFmtId="171" formatCode="#,##0_);[Black]\(#,##0\);&quot;-       &quot;"/>
    <numFmt numFmtId="172" formatCode="0.0%;\(0.0%\)"/>
    <numFmt numFmtId="173" formatCode="0.0%_);\(0.0%\)"/>
    <numFmt numFmtId="174" formatCode="#,##0.000;\-#,##0.000"/>
    <numFmt numFmtId="175" formatCode="0_);\(0\)"/>
    <numFmt numFmtId="176" formatCode="#,##0\ ;\(#,##0\);&quot;-       &quot;"/>
    <numFmt numFmtId="177" formatCode="#,##0\ ;[Black]\(#,##0\);&quot;-       &quot;"/>
    <numFmt numFmtId="178" formatCode="#,##0.0\ ;\(#,##0.0\);&quot;-       &quot;"/>
    <numFmt numFmtId="179" formatCode="#,##0;\(#,##0\)"/>
    <numFmt numFmtId="180" formatCode="#,##0;\(#,##0\);&quot;-&quot;"/>
    <numFmt numFmtId="181" formatCode="0.000000"/>
    <numFmt numFmtId="182" formatCode="0%_);\(0%\)"/>
    <numFmt numFmtId="183" formatCode="#,##0.0"/>
    <numFmt numFmtId="184" formatCode="_-* #,##0_-;\-* #,##0_-;_-* &quot;-&quot;??_-;_-@_-"/>
    <numFmt numFmtId="185" formatCode="#,##0.0_);[Black]\(#,##0.0\);&quot;-       &quot;"/>
    <numFmt numFmtId="186" formatCode="#,##0.0;[Black]\(#,##0.0\);&quot; - &quot;"/>
    <numFmt numFmtId="187" formatCode="#,##0.0;\(#,##0.0\)"/>
    <numFmt numFmtId="188" formatCode="#,##0.00000\ ;\(#,##0.00000\);&quot;-       &quot;"/>
    <numFmt numFmtId="189" formatCode="_-* #,##0.0_-;\-* #,##0.0_-;_-* &quot;-&quot;??_-;_-@_-"/>
    <numFmt numFmtId="190" formatCode="#,##0;[Black]\(#,##0\);&quot;-&quot;"/>
    <numFmt numFmtId="191" formatCode="#,##0.00_);[Black]\(#,##0.00\);&quot;-       &quot;"/>
    <numFmt numFmtId="192" formatCode="#,##0.000000_);[Black]\(#,##0.000000\);&quot;-       &quot;"/>
    <numFmt numFmtId="193" formatCode="_-* #,##0.0000_-;\-* #,##0.0000_-;_-* &quot;-&quot;??_-;_-@_-"/>
    <numFmt numFmtId="194" formatCode="#,##0.00;\(#,##0.00\)"/>
    <numFmt numFmtId="195" formatCode="#,##0_);\(#,##0\);&quot;-       &quot;"/>
  </numFmts>
  <fonts count="52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8"/>
      <name val="Comic Sans MS"/>
      <family val="4"/>
    </font>
    <font>
      <sz val="9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Tahoma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color indexed="9"/>
      <name val="Czcionka tekstu podstawowego"/>
      <family val="2"/>
      <charset val="238"/>
    </font>
    <font>
      <b/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8"/>
      <color indexed="40"/>
      <name val="Arial Narrow"/>
      <family val="2"/>
    </font>
    <font>
      <sz val="12"/>
      <color indexed="8"/>
      <name val="Calibri"/>
      <family val="2"/>
    </font>
    <font>
      <b/>
      <i/>
      <sz val="16"/>
      <color indexed="12"/>
      <name val="Arial Narrow"/>
      <family val="2"/>
    </font>
    <font>
      <sz val="10"/>
      <color indexed="8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8"/>
      <color indexed="8"/>
      <name val="Arial"/>
      <family val="2"/>
    </font>
    <font>
      <sz val="10"/>
      <name val="Times New Roman"/>
      <family val="1"/>
    </font>
    <font>
      <sz val="8"/>
      <name val="ＭＳ Ｐゴシック"/>
      <family val="3"/>
      <charset val="128"/>
    </font>
    <font>
      <b/>
      <sz val="9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0"/>
      <color theme="0"/>
      <name val="Arial Narrow"/>
      <family val="2"/>
    </font>
    <font>
      <b/>
      <sz val="10"/>
      <color rgb="FFFFFFFF"/>
      <name val="Arial Narrow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8"/>
      <color rgb="FFFF0000"/>
      <name val="Arial"/>
      <family val="2"/>
    </font>
    <font>
      <b/>
      <sz val="12"/>
      <color rgb="FFFF0000"/>
      <name val="Calibri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b/>
      <u/>
      <sz val="10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30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9"/>
        <bgColor indexed="4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C6C6"/>
        <bgColor indexed="64"/>
      </patternFill>
    </fill>
    <fill>
      <patternFill patternType="solid">
        <fgColor rgb="FF0555F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44"/>
      </patternFill>
    </fill>
  </fills>
  <borders count="5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22"/>
      </right>
      <top style="thin">
        <color indexed="9"/>
      </top>
      <bottom style="thin">
        <color indexed="22"/>
      </bottom>
      <diagonal/>
    </border>
    <border>
      <left style="thin">
        <color indexed="22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 style="thin">
        <color indexed="22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22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22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9"/>
      </left>
      <right style="thin">
        <color indexed="22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22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22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/>
      <bottom style="medium">
        <color theme="8" tint="0.59999389629810485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rgb="FF002060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9">
    <xf numFmtId="0" fontId="0" fillId="0" borderId="0"/>
    <xf numFmtId="0" fontId="15" fillId="2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28" fillId="0" borderId="0" applyNumberFormat="0" applyFill="0" applyBorder="0">
      <alignment vertical="center"/>
    </xf>
    <xf numFmtId="0" fontId="1" fillId="0" borderId="0" applyNumberFormat="0" applyFont="0" applyFill="0" applyBorder="0" applyAlignment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2">
    <xf numFmtId="0" fontId="0" fillId="0" borderId="0" xfId="0"/>
    <xf numFmtId="0" fontId="4" fillId="0" borderId="0" xfId="12" applyFont="1"/>
    <xf numFmtId="0" fontId="6" fillId="0" borderId="0" xfId="0" applyFont="1"/>
    <xf numFmtId="0" fontId="7" fillId="0" borderId="0" xfId="0" applyFont="1"/>
    <xf numFmtId="17" fontId="5" fillId="3" borderId="2" xfId="0" applyNumberFormat="1" applyFont="1" applyFill="1" applyBorder="1" applyAlignment="1">
      <alignment horizontal="center" vertical="center"/>
    </xf>
    <xf numFmtId="17" fontId="5" fillId="4" borderId="3" xfId="0" applyNumberFormat="1" applyFont="1" applyFill="1" applyBorder="1" applyAlignment="1">
      <alignment horizontal="center" vertical="center"/>
    </xf>
    <xf numFmtId="17" fontId="5" fillId="3" borderId="4" xfId="0" applyNumberFormat="1" applyFont="1" applyFill="1" applyBorder="1" applyAlignment="1">
      <alignment horizontal="center" vertical="center"/>
    </xf>
    <xf numFmtId="17" fontId="8" fillId="0" borderId="0" xfId="0" applyNumberFormat="1" applyFont="1" applyFill="1" applyBorder="1" applyAlignment="1">
      <alignment horizontal="center"/>
    </xf>
    <xf numFmtId="0" fontId="9" fillId="0" borderId="0" xfId="12" applyFont="1" applyAlignment="1">
      <alignment vertical="center"/>
    </xf>
    <xf numFmtId="0" fontId="6" fillId="0" borderId="1" xfId="0" quotePrefix="1" applyFont="1" applyBorder="1" applyAlignment="1">
      <alignment horizontal="left" vertical="center" indent="1"/>
    </xf>
    <xf numFmtId="37" fontId="6" fillId="5" borderId="1" xfId="0" applyNumberFormat="1" applyFont="1" applyFill="1" applyBorder="1" applyAlignment="1">
      <alignment horizontal="center" vertical="center"/>
    </xf>
    <xf numFmtId="176" fontId="6" fillId="4" borderId="5" xfId="0" applyNumberFormat="1" applyFont="1" applyFill="1" applyBorder="1" applyAlignment="1">
      <alignment vertical="center"/>
    </xf>
    <xf numFmtId="176" fontId="6" fillId="3" borderId="6" xfId="0" applyNumberFormat="1" applyFont="1" applyFill="1" applyBorder="1" applyAlignment="1">
      <alignment vertical="center"/>
    </xf>
    <xf numFmtId="167" fontId="6" fillId="4" borderId="7" xfId="16" applyNumberFormat="1" applyFont="1" applyFill="1" applyBorder="1" applyAlignment="1">
      <alignment vertical="center"/>
    </xf>
    <xf numFmtId="167" fontId="6" fillId="3" borderId="8" xfId="16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66" fontId="9" fillId="0" borderId="0" xfId="7" applyFont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176" fontId="6" fillId="3" borderId="9" xfId="0" applyNumberFormat="1" applyFont="1" applyFill="1" applyBorder="1" applyAlignment="1">
      <alignment vertical="center"/>
    </xf>
    <xf numFmtId="167" fontId="6" fillId="3" borderId="10" xfId="16" applyNumberFormat="1" applyFont="1" applyFill="1" applyBorder="1" applyAlignment="1">
      <alignment vertical="center"/>
    </xf>
    <xf numFmtId="176" fontId="6" fillId="3" borderId="3" xfId="0" applyNumberFormat="1" applyFont="1" applyFill="1" applyBorder="1" applyAlignment="1">
      <alignment vertical="center"/>
    </xf>
    <xf numFmtId="167" fontId="6" fillId="3" borderId="3" xfId="16" applyNumberFormat="1" applyFont="1" applyFill="1" applyBorder="1" applyAlignment="1">
      <alignment vertical="center"/>
    </xf>
    <xf numFmtId="176" fontId="8" fillId="3" borderId="11" xfId="0" applyNumberFormat="1" applyFont="1" applyFill="1" applyBorder="1" applyAlignment="1">
      <alignment vertical="center"/>
    </xf>
    <xf numFmtId="0" fontId="9" fillId="0" borderId="0" xfId="12" applyFont="1"/>
    <xf numFmtId="0" fontId="6" fillId="0" borderId="0" xfId="12" applyFont="1"/>
    <xf numFmtId="0" fontId="9" fillId="0" borderId="0" xfId="12" quotePrefix="1" applyFont="1" applyAlignment="1">
      <alignment horizontal="left"/>
    </xf>
    <xf numFmtId="169" fontId="9" fillId="0" borderId="0" xfId="12" applyNumberFormat="1" applyFont="1"/>
    <xf numFmtId="10" fontId="9" fillId="0" borderId="0" xfId="16" applyNumberFormat="1" applyFont="1"/>
    <xf numFmtId="175" fontId="9" fillId="0" borderId="0" xfId="12" quotePrefix="1" applyNumberFormat="1" applyFont="1" applyAlignment="1">
      <alignment horizontal="left"/>
    </xf>
    <xf numFmtId="0" fontId="9" fillId="0" borderId="0" xfId="12" applyFont="1" applyBorder="1"/>
    <xf numFmtId="174" fontId="7" fillId="5" borderId="0" xfId="0" applyNumberFormat="1" applyFont="1" applyFill="1" applyBorder="1" applyAlignment="1">
      <alignment vertical="center"/>
    </xf>
    <xf numFmtId="167" fontId="7" fillId="5" borderId="0" xfId="16" applyNumberFormat="1" applyFont="1" applyFill="1" applyBorder="1" applyAlignment="1">
      <alignment vertical="center"/>
    </xf>
    <xf numFmtId="174" fontId="9" fillId="0" borderId="0" xfId="12" applyNumberFormat="1" applyFont="1" applyBorder="1"/>
    <xf numFmtId="0" fontId="6" fillId="0" borderId="0" xfId="0" applyFont="1" applyBorder="1"/>
    <xf numFmtId="0" fontId="6" fillId="0" borderId="0" xfId="12" applyFont="1" applyAlignment="1">
      <alignment vertical="center"/>
    </xf>
    <xf numFmtId="17" fontId="8" fillId="3" borderId="7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indent="1"/>
    </xf>
    <xf numFmtId="0" fontId="1" fillId="0" borderId="0" xfId="0" applyFont="1"/>
    <xf numFmtId="38" fontId="7" fillId="0" borderId="0" xfId="0" applyNumberFormat="1" applyFont="1"/>
    <xf numFmtId="17" fontId="5" fillId="3" borderId="13" xfId="0" applyNumberFormat="1" applyFont="1" applyFill="1" applyBorder="1" applyAlignment="1">
      <alignment horizontal="center"/>
    </xf>
    <xf numFmtId="17" fontId="5" fillId="3" borderId="14" xfId="0" applyNumberFormat="1" applyFont="1" applyFill="1" applyBorder="1" applyAlignment="1">
      <alignment horizontal="center"/>
    </xf>
    <xf numFmtId="176" fontId="8" fillId="4" borderId="5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indent="1"/>
    </xf>
    <xf numFmtId="17" fontId="5" fillId="4" borderId="15" xfId="0" applyNumberFormat="1" applyFont="1" applyFill="1" applyBorder="1" applyAlignment="1">
      <alignment horizontal="center" vertical="center"/>
    </xf>
    <xf numFmtId="17" fontId="5" fillId="3" borderId="16" xfId="0" applyNumberFormat="1" applyFont="1" applyFill="1" applyBorder="1" applyAlignment="1">
      <alignment horizontal="center"/>
    </xf>
    <xf numFmtId="17" fontId="5" fillId="3" borderId="17" xfId="0" applyNumberFormat="1" applyFont="1" applyFill="1" applyBorder="1" applyAlignment="1">
      <alignment horizontal="center"/>
    </xf>
    <xf numFmtId="17" fontId="5" fillId="3" borderId="18" xfId="0" applyNumberFormat="1" applyFont="1" applyFill="1" applyBorder="1" applyAlignment="1">
      <alignment horizontal="center"/>
    </xf>
    <xf numFmtId="17" fontId="5" fillId="3" borderId="19" xfId="0" applyNumberFormat="1" applyFont="1" applyFill="1" applyBorder="1" applyAlignment="1">
      <alignment horizontal="center"/>
    </xf>
    <xf numFmtId="171" fontId="0" fillId="0" borderId="0" xfId="0" applyNumberFormat="1"/>
    <xf numFmtId="1" fontId="7" fillId="0" borderId="0" xfId="0" applyNumberFormat="1" applyFont="1"/>
    <xf numFmtId="169" fontId="4" fillId="0" borderId="0" xfId="12" applyNumberFormat="1" applyFont="1"/>
    <xf numFmtId="170" fontId="4" fillId="0" borderId="0" xfId="16" applyNumberFormat="1" applyFont="1"/>
    <xf numFmtId="17" fontId="8" fillId="4" borderId="20" xfId="0" applyNumberFormat="1" applyFont="1" applyFill="1" applyBorder="1" applyAlignment="1">
      <alignment horizontal="center" vertical="center"/>
    </xf>
    <xf numFmtId="176" fontId="6" fillId="0" borderId="0" xfId="12" applyNumberFormat="1" applyFont="1"/>
    <xf numFmtId="167" fontId="6" fillId="0" borderId="0" xfId="16" applyNumberFormat="1" applyFont="1"/>
    <xf numFmtId="167" fontId="6" fillId="0" borderId="0" xfId="16" applyNumberFormat="1" applyFont="1" applyAlignment="1">
      <alignment vertical="center"/>
    </xf>
    <xf numFmtId="168" fontId="7" fillId="0" borderId="0" xfId="0" applyNumberFormat="1" applyFont="1"/>
    <xf numFmtId="167" fontId="0" fillId="0" borderId="0" xfId="16" applyNumberFormat="1" applyFont="1"/>
    <xf numFmtId="0" fontId="0" fillId="6" borderId="0" xfId="0" applyFill="1"/>
    <xf numFmtId="0" fontId="0" fillId="6" borderId="0" xfId="0" applyFill="1" applyAlignment="1">
      <alignment horizontal="center"/>
    </xf>
    <xf numFmtId="0" fontId="7" fillId="6" borderId="21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left" vertical="center" indent="1"/>
    </xf>
    <xf numFmtId="0" fontId="6" fillId="6" borderId="21" xfId="0" applyFont="1" applyFill="1" applyBorder="1"/>
    <xf numFmtId="179" fontId="7" fillId="6" borderId="10" xfId="0" applyNumberFormat="1" applyFont="1" applyFill="1" applyBorder="1"/>
    <xf numFmtId="0" fontId="6" fillId="6" borderId="1" xfId="0" applyFont="1" applyFill="1" applyBorder="1" applyAlignment="1">
      <alignment horizontal="left" vertical="center" indent="1"/>
    </xf>
    <xf numFmtId="179" fontId="6" fillId="4" borderId="10" xfId="0" applyNumberFormat="1" applyFont="1" applyFill="1" applyBorder="1"/>
    <xf numFmtId="179" fontId="6" fillId="3" borderId="10" xfId="0" applyNumberFormat="1" applyFont="1" applyFill="1" applyBorder="1"/>
    <xf numFmtId="179" fontId="8" fillId="4" borderId="19" xfId="0" applyNumberFormat="1" applyFont="1" applyFill="1" applyBorder="1"/>
    <xf numFmtId="179" fontId="8" fillId="3" borderId="19" xfId="0" applyNumberFormat="1" applyFont="1" applyFill="1" applyBorder="1"/>
    <xf numFmtId="17" fontId="8" fillId="4" borderId="22" xfId="0" applyNumberFormat="1" applyFont="1" applyFill="1" applyBorder="1" applyAlignment="1">
      <alignment horizontal="center" vertical="center" wrapText="1"/>
    </xf>
    <xf numFmtId="0" fontId="0" fillId="0" borderId="23" xfId="0" applyBorder="1"/>
    <xf numFmtId="3" fontId="0" fillId="0" borderId="23" xfId="0" applyNumberFormat="1" applyBorder="1"/>
    <xf numFmtId="3" fontId="0" fillId="0" borderId="0" xfId="0" applyNumberFormat="1"/>
    <xf numFmtId="0" fontId="10" fillId="0" borderId="23" xfId="0" applyFont="1" applyBorder="1"/>
    <xf numFmtId="0" fontId="10" fillId="0" borderId="22" xfId="0" applyFont="1" applyBorder="1"/>
    <xf numFmtId="3" fontId="10" fillId="0" borderId="22" xfId="0" applyNumberFormat="1" applyFont="1" applyBorder="1"/>
    <xf numFmtId="0" fontId="10" fillId="0" borderId="24" xfId="0" applyFont="1" applyBorder="1"/>
    <xf numFmtId="3" fontId="10" fillId="0" borderId="24" xfId="0" applyNumberFormat="1" applyFont="1" applyBorder="1"/>
    <xf numFmtId="3" fontId="0" fillId="0" borderId="0" xfId="0" applyNumberFormat="1" applyBorder="1"/>
    <xf numFmtId="0" fontId="0" fillId="0" borderId="0" xfId="0" applyBorder="1"/>
    <xf numFmtId="3" fontId="10" fillId="0" borderId="23" xfId="0" applyNumberFormat="1" applyFont="1" applyBorder="1"/>
    <xf numFmtId="3" fontId="10" fillId="4" borderId="22" xfId="0" applyNumberFormat="1" applyFont="1" applyFill="1" applyBorder="1"/>
    <xf numFmtId="3" fontId="0" fillId="0" borderId="23" xfId="0" applyNumberFormat="1" applyBorder="1" applyAlignment="1">
      <alignment horizontal="center"/>
    </xf>
    <xf numFmtId="176" fontId="0" fillId="0" borderId="0" xfId="0" applyNumberFormat="1"/>
    <xf numFmtId="176" fontId="7" fillId="0" borderId="0" xfId="0" applyNumberFormat="1" applyFont="1"/>
    <xf numFmtId="176" fontId="6" fillId="0" borderId="0" xfId="0" applyNumberFormat="1" applyFont="1" applyAlignment="1">
      <alignment vertical="center"/>
    </xf>
    <xf numFmtId="167" fontId="1" fillId="0" borderId="23" xfId="16" applyNumberFormat="1" applyBorder="1" applyAlignment="1">
      <alignment horizontal="center"/>
    </xf>
    <xf numFmtId="167" fontId="10" fillId="0" borderId="22" xfId="16" applyNumberFormat="1" applyFont="1" applyBorder="1" applyAlignment="1">
      <alignment horizontal="center"/>
    </xf>
    <xf numFmtId="167" fontId="10" fillId="0" borderId="24" xfId="16" applyNumberFormat="1" applyFont="1" applyBorder="1" applyAlignment="1">
      <alignment horizontal="center"/>
    </xf>
    <xf numFmtId="167" fontId="10" fillId="0" borderId="23" xfId="16" applyNumberFormat="1" applyFont="1" applyBorder="1" applyAlignment="1">
      <alignment horizontal="center"/>
    </xf>
    <xf numFmtId="167" fontId="10" fillId="4" borderId="22" xfId="16" applyNumberFormat="1" applyFont="1" applyFill="1" applyBorder="1" applyAlignment="1">
      <alignment horizontal="center"/>
    </xf>
    <xf numFmtId="2" fontId="9" fillId="0" borderId="0" xfId="12" applyNumberFormat="1" applyFont="1" applyAlignment="1">
      <alignment vertical="center"/>
    </xf>
    <xf numFmtId="165" fontId="0" fillId="6" borderId="0" xfId="3" applyFont="1" applyFill="1"/>
    <xf numFmtId="0" fontId="7" fillId="0" borderId="0" xfId="0" applyFont="1" applyFill="1"/>
    <xf numFmtId="0" fontId="6" fillId="0" borderId="0" xfId="0" applyFont="1" applyFill="1" applyBorder="1" applyAlignment="1">
      <alignment horizontal="left" vertical="center" wrapText="1" indent="2"/>
    </xf>
    <xf numFmtId="176" fontId="6" fillId="0" borderId="0" xfId="0" applyNumberFormat="1" applyFont="1" applyFill="1" applyBorder="1" applyAlignment="1">
      <alignment vertical="center"/>
    </xf>
    <xf numFmtId="171" fontId="6" fillId="0" borderId="0" xfId="0" applyNumberFormat="1" applyFont="1" applyFill="1" applyBorder="1" applyAlignment="1">
      <alignment vertical="center"/>
    </xf>
    <xf numFmtId="173" fontId="6" fillId="0" borderId="0" xfId="16" applyNumberFormat="1" applyFont="1" applyFill="1" applyBorder="1" applyAlignment="1">
      <alignment vertical="center"/>
    </xf>
    <xf numFmtId="10" fontId="6" fillId="0" borderId="0" xfId="16" applyNumberFormat="1" applyFont="1" applyAlignment="1">
      <alignment vertical="center"/>
    </xf>
    <xf numFmtId="0" fontId="14" fillId="0" borderId="0" xfId="0" applyFont="1"/>
    <xf numFmtId="167" fontId="6" fillId="0" borderId="0" xfId="16" applyNumberFormat="1" applyFont="1" applyFill="1" applyBorder="1" applyAlignment="1">
      <alignment vertical="center"/>
    </xf>
    <xf numFmtId="181" fontId="6" fillId="0" borderId="0" xfId="12" applyNumberFormat="1" applyFont="1"/>
    <xf numFmtId="1" fontId="6" fillId="0" borderId="0" xfId="12" applyNumberFormat="1" applyFont="1"/>
    <xf numFmtId="183" fontId="9" fillId="0" borderId="0" xfId="12" applyNumberFormat="1" applyFont="1" applyAlignment="1">
      <alignment vertical="center"/>
    </xf>
    <xf numFmtId="178" fontId="7" fillId="0" borderId="0" xfId="0" applyNumberFormat="1" applyFont="1"/>
    <xf numFmtId="170" fontId="6" fillId="0" borderId="0" xfId="16" applyNumberFormat="1" applyFont="1" applyAlignment="1">
      <alignment vertical="center"/>
    </xf>
    <xf numFmtId="167" fontId="6" fillId="0" borderId="0" xfId="12" applyNumberFormat="1" applyFont="1"/>
    <xf numFmtId="0" fontId="18" fillId="0" borderId="0" xfId="10" applyFont="1" applyFill="1" applyBorder="1" applyAlignment="1">
      <alignment vertical="center"/>
    </xf>
    <xf numFmtId="184" fontId="18" fillId="0" borderId="0" xfId="3" applyNumberFormat="1" applyFont="1" applyFill="1" applyBorder="1" applyAlignment="1">
      <alignment vertical="center"/>
    </xf>
    <xf numFmtId="0" fontId="17" fillId="0" borderId="0" xfId="0" applyFont="1"/>
    <xf numFmtId="0" fontId="18" fillId="0" borderId="0" xfId="0" applyFont="1"/>
    <xf numFmtId="0" fontId="18" fillId="0" borderId="47" xfId="14" applyFont="1" applyFill="1" applyBorder="1" applyAlignment="1">
      <alignment horizontal="left" indent="1"/>
    </xf>
    <xf numFmtId="171" fontId="18" fillId="0" borderId="48" xfId="14" applyNumberFormat="1" applyFont="1" applyFill="1" applyBorder="1"/>
    <xf numFmtId="0" fontId="18" fillId="0" borderId="0" xfId="0" applyFont="1" applyFill="1" applyBorder="1" applyAlignment="1">
      <alignment horizontal="left" vertical="center" wrapText="1" indent="2"/>
    </xf>
    <xf numFmtId="0" fontId="21" fillId="0" borderId="0" xfId="0" applyFont="1" applyFill="1"/>
    <xf numFmtId="0" fontId="17" fillId="0" borderId="47" xfId="14" applyFont="1" applyFill="1" applyBorder="1" applyAlignment="1">
      <alignment horizontal="left" indent="1"/>
    </xf>
    <xf numFmtId="167" fontId="18" fillId="0" borderId="48" xfId="16" applyNumberFormat="1" applyFont="1" applyFill="1" applyBorder="1"/>
    <xf numFmtId="171" fontId="17" fillId="0" borderId="48" xfId="14" applyNumberFormat="1" applyFont="1" applyFill="1" applyBorder="1"/>
    <xf numFmtId="171" fontId="17" fillId="11" borderId="48" xfId="14" applyNumberFormat="1" applyFont="1" applyFill="1" applyBorder="1"/>
    <xf numFmtId="171" fontId="18" fillId="11" borderId="48" xfId="14" applyNumberFormat="1" applyFont="1" applyFill="1" applyBorder="1"/>
    <xf numFmtId="167" fontId="18" fillId="11" borderId="48" xfId="16" applyNumberFormat="1" applyFont="1" applyFill="1" applyBorder="1"/>
    <xf numFmtId="0" fontId="32" fillId="12" borderId="0" xfId="0" applyFont="1" applyFill="1"/>
    <xf numFmtId="176" fontId="17" fillId="13" borderId="0" xfId="0" applyNumberFormat="1" applyFont="1" applyFill="1" applyBorder="1" applyAlignment="1">
      <alignment vertical="center"/>
    </xf>
    <xf numFmtId="0" fontId="1" fillId="13" borderId="0" xfId="0" applyFont="1" applyFill="1" applyBorder="1" applyAlignment="1">
      <alignment vertical="center"/>
    </xf>
    <xf numFmtId="3" fontId="1" fillId="13" borderId="0" xfId="0" applyNumberFormat="1" applyFont="1" applyFill="1" applyBorder="1" applyAlignment="1">
      <alignment horizontal="right" vertical="center"/>
    </xf>
    <xf numFmtId="167" fontId="1" fillId="13" borderId="0" xfId="0" applyNumberFormat="1" applyFont="1" applyFill="1" applyBorder="1" applyAlignment="1">
      <alignment horizontal="right" vertical="center"/>
    </xf>
    <xf numFmtId="0" fontId="18" fillId="12" borderId="0" xfId="10" applyFont="1" applyFill="1"/>
    <xf numFmtId="0" fontId="33" fillId="14" borderId="0" xfId="10" applyFont="1" applyFill="1"/>
    <xf numFmtId="176" fontId="18" fillId="12" borderId="0" xfId="10" applyNumberFormat="1" applyFont="1" applyFill="1"/>
    <xf numFmtId="0" fontId="17" fillId="13" borderId="0" xfId="10" applyFont="1" applyFill="1"/>
    <xf numFmtId="0" fontId="17" fillId="12" borderId="0" xfId="10" applyFont="1" applyFill="1"/>
    <xf numFmtId="0" fontId="18" fillId="12" borderId="0" xfId="10" applyFont="1" applyFill="1" applyAlignment="1">
      <alignment horizontal="center"/>
    </xf>
    <xf numFmtId="0" fontId="33" fillId="14" borderId="0" xfId="10" applyFont="1" applyFill="1" applyAlignment="1">
      <alignment horizontal="center" vertical="center"/>
    </xf>
    <xf numFmtId="0" fontId="33" fillId="14" borderId="49" xfId="10" applyFont="1" applyFill="1" applyBorder="1" applyAlignment="1">
      <alignment horizontal="center" vertical="center"/>
    </xf>
    <xf numFmtId="0" fontId="33" fillId="14" borderId="49" xfId="10" applyFont="1" applyFill="1" applyBorder="1" applyAlignment="1">
      <alignment horizontal="center" vertical="center" wrapText="1"/>
    </xf>
    <xf numFmtId="0" fontId="33" fillId="14" borderId="50" xfId="10" applyFont="1" applyFill="1" applyBorder="1" applyAlignment="1">
      <alignment horizontal="center" vertical="center"/>
    </xf>
    <xf numFmtId="0" fontId="33" fillId="14" borderId="50" xfId="10" applyFont="1" applyFill="1" applyBorder="1" applyAlignment="1">
      <alignment horizontal="center" vertical="center" wrapText="1"/>
    </xf>
    <xf numFmtId="179" fontId="22" fillId="12" borderId="0" xfId="0" applyNumberFormat="1" applyFont="1" applyFill="1" applyBorder="1" applyAlignment="1" applyProtection="1">
      <alignment vertical="center"/>
      <protection locked="0"/>
    </xf>
    <xf numFmtId="187" fontId="22" fillId="12" borderId="0" xfId="0" applyNumberFormat="1" applyFont="1" applyFill="1" applyBorder="1" applyAlignment="1" applyProtection="1">
      <alignment vertical="center"/>
      <protection locked="0"/>
    </xf>
    <xf numFmtId="0" fontId="17" fillId="13" borderId="25" xfId="10" applyFont="1" applyFill="1" applyBorder="1" applyAlignment="1">
      <alignment horizontal="center"/>
    </xf>
    <xf numFmtId="0" fontId="17" fillId="13" borderId="0" xfId="10" applyFont="1" applyFill="1" applyAlignment="1">
      <alignment horizontal="center"/>
    </xf>
    <xf numFmtId="0" fontId="18" fillId="0" borderId="0" xfId="0" applyFont="1" applyAlignment="1">
      <alignment vertical="center"/>
    </xf>
    <xf numFmtId="0" fontId="34" fillId="14" borderId="0" xfId="0" applyNumberFormat="1" applyFont="1" applyFill="1" applyBorder="1" applyAlignment="1">
      <alignment horizontal="center" vertical="center"/>
    </xf>
    <xf numFmtId="0" fontId="35" fillId="14" borderId="0" xfId="0" applyNumberFormat="1" applyFont="1" applyFill="1" applyAlignment="1">
      <alignment horizontal="center" vertical="center"/>
    </xf>
    <xf numFmtId="0" fontId="1" fillId="0" borderId="0" xfId="0" applyFont="1" applyBorder="1"/>
    <xf numFmtId="176" fontId="1" fillId="0" borderId="0" xfId="0" applyNumberFormat="1" applyFont="1" applyFill="1" applyBorder="1" applyAlignment="1">
      <alignment vertical="center"/>
    </xf>
    <xf numFmtId="0" fontId="1" fillId="13" borderId="0" xfId="0" applyFont="1" applyFill="1" applyBorder="1" applyAlignment="1">
      <alignment horizontal="left" vertical="center" indent="1"/>
    </xf>
    <xf numFmtId="0" fontId="23" fillId="0" borderId="0" xfId="12" applyFont="1"/>
    <xf numFmtId="176" fontId="23" fillId="0" borderId="0" xfId="12" applyNumberFormat="1" applyFont="1"/>
    <xf numFmtId="0" fontId="1" fillId="0" borderId="0" xfId="12" applyFont="1"/>
    <xf numFmtId="0" fontId="23" fillId="0" borderId="0" xfId="0" applyFont="1"/>
    <xf numFmtId="0" fontId="36" fillId="14" borderId="51" xfId="10" applyFont="1" applyFill="1" applyBorder="1" applyAlignment="1">
      <alignment horizontal="left" vertical="center"/>
    </xf>
    <xf numFmtId="0" fontId="36" fillId="14" borderId="51" xfId="10" applyFont="1" applyFill="1" applyBorder="1" applyAlignment="1">
      <alignment horizontal="center" vertical="center"/>
    </xf>
    <xf numFmtId="172" fontId="23" fillId="0" borderId="0" xfId="16" applyNumberFormat="1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176" fontId="10" fillId="0" borderId="0" xfId="0" applyNumberFormat="1" applyFont="1" applyFill="1" applyBorder="1" applyAlignment="1">
      <alignment vertical="center"/>
    </xf>
    <xf numFmtId="171" fontId="10" fillId="0" borderId="0" xfId="0" applyNumberFormat="1" applyFont="1" applyFill="1" applyBorder="1" applyAlignment="1">
      <alignment vertical="center"/>
    </xf>
    <xf numFmtId="182" fontId="10" fillId="0" borderId="0" xfId="16" applyNumberFormat="1" applyFont="1" applyFill="1" applyBorder="1" applyAlignment="1">
      <alignment vertical="center"/>
    </xf>
    <xf numFmtId="0" fontId="10" fillId="13" borderId="0" xfId="0" applyFont="1" applyFill="1" applyBorder="1" applyAlignment="1">
      <alignment horizontal="left" vertical="center" indent="1"/>
    </xf>
    <xf numFmtId="176" fontId="10" fillId="13" borderId="0" xfId="0" applyNumberFormat="1" applyFont="1" applyFill="1" applyBorder="1" applyAlignment="1">
      <alignment vertical="center"/>
    </xf>
    <xf numFmtId="173" fontId="10" fillId="13" borderId="0" xfId="16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2"/>
    </xf>
    <xf numFmtId="171" fontId="1" fillId="0" borderId="0" xfId="0" applyNumberFormat="1" applyFont="1" applyFill="1" applyBorder="1" applyAlignment="1">
      <alignment vertical="center"/>
    </xf>
    <xf numFmtId="173" fontId="1" fillId="0" borderId="0" xfId="16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 indent="2"/>
    </xf>
    <xf numFmtId="0" fontId="1" fillId="0" borderId="0" xfId="0" applyFont="1" applyFill="1"/>
    <xf numFmtId="0" fontId="36" fillId="14" borderId="0" xfId="0" applyFont="1" applyFill="1" applyBorder="1" applyAlignment="1">
      <alignment horizontal="left" vertical="center" indent="1"/>
    </xf>
    <xf numFmtId="173" fontId="36" fillId="14" borderId="0" xfId="16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 wrapText="1" indent="2"/>
    </xf>
    <xf numFmtId="176" fontId="23" fillId="0" borderId="0" xfId="0" applyNumberFormat="1" applyFont="1" applyFill="1" applyBorder="1" applyAlignment="1">
      <alignment vertical="center"/>
    </xf>
    <xf numFmtId="0" fontId="1" fillId="12" borderId="0" xfId="10" applyFont="1" applyFill="1"/>
    <xf numFmtId="0" fontId="10" fillId="12" borderId="25" xfId="10" applyFont="1" applyFill="1" applyBorder="1" applyAlignment="1">
      <alignment horizontal="center"/>
    </xf>
    <xf numFmtId="0" fontId="10" fillId="12" borderId="0" xfId="10" applyFont="1" applyFill="1" applyAlignment="1">
      <alignment horizontal="center"/>
    </xf>
    <xf numFmtId="0" fontId="10" fillId="12" borderId="0" xfId="10" applyFont="1" applyFill="1"/>
    <xf numFmtId="176" fontId="1" fillId="12" borderId="0" xfId="0" applyNumberFormat="1" applyFont="1" applyFill="1" applyBorder="1" applyAlignment="1">
      <alignment vertical="center"/>
    </xf>
    <xf numFmtId="178" fontId="1" fillId="12" borderId="0" xfId="0" applyNumberFormat="1" applyFont="1" applyFill="1" applyBorder="1" applyAlignment="1">
      <alignment vertical="center"/>
    </xf>
    <xf numFmtId="0" fontId="10" fillId="13" borderId="0" xfId="10" applyFont="1" applyFill="1"/>
    <xf numFmtId="178" fontId="10" fillId="13" borderId="0" xfId="0" applyNumberFormat="1" applyFont="1" applyFill="1" applyBorder="1" applyAlignment="1">
      <alignment vertical="center"/>
    </xf>
    <xf numFmtId="0" fontId="36" fillId="14" borderId="0" xfId="10" applyFont="1" applyFill="1"/>
    <xf numFmtId="0" fontId="37" fillId="14" borderId="0" xfId="10" applyFont="1" applyFill="1"/>
    <xf numFmtId="0" fontId="1" fillId="13" borderId="0" xfId="10" applyFont="1" applyFill="1"/>
    <xf numFmtId="176" fontId="36" fillId="14" borderId="0" xfId="0" applyNumberFormat="1" applyFont="1" applyFill="1" applyBorder="1" applyAlignment="1">
      <alignment vertical="center"/>
    </xf>
    <xf numFmtId="178" fontId="36" fillId="14" borderId="0" xfId="0" applyNumberFormat="1" applyFont="1" applyFill="1" applyBorder="1" applyAlignment="1">
      <alignment vertical="center"/>
    </xf>
    <xf numFmtId="0" fontId="36" fillId="12" borderId="0" xfId="10" applyFont="1" applyFill="1"/>
    <xf numFmtId="0" fontId="37" fillId="12" borderId="0" xfId="10" applyFont="1" applyFill="1"/>
    <xf numFmtId="0" fontId="25" fillId="15" borderId="0" xfId="10" applyFont="1" applyFill="1"/>
    <xf numFmtId="0" fontId="1" fillId="15" borderId="0" xfId="10" applyFont="1" applyFill="1"/>
    <xf numFmtId="0" fontId="10" fillId="15" borderId="0" xfId="10" applyFont="1" applyFill="1"/>
    <xf numFmtId="0" fontId="38" fillId="14" borderId="0" xfId="0" applyFont="1" applyFill="1"/>
    <xf numFmtId="0" fontId="38" fillId="14" borderId="0" xfId="0" applyFont="1" applyFill="1" applyBorder="1"/>
    <xf numFmtId="0" fontId="38" fillId="14" borderId="0" xfId="0" applyFont="1" applyFill="1" applyBorder="1" applyAlignment="1">
      <alignment vertical="center" wrapText="1"/>
    </xf>
    <xf numFmtId="0" fontId="32" fillId="14" borderId="0" xfId="0" applyFont="1" applyFill="1"/>
    <xf numFmtId="0" fontId="39" fillId="14" borderId="0" xfId="0" applyFont="1" applyFill="1" applyBorder="1"/>
    <xf numFmtId="0" fontId="39" fillId="14" borderId="0" xfId="0" applyFont="1" applyFill="1"/>
    <xf numFmtId="171" fontId="1" fillId="0" borderId="0" xfId="9" applyNumberFormat="1" applyFont="1" applyFill="1" applyBorder="1" applyAlignment="1">
      <alignment vertical="center"/>
    </xf>
    <xf numFmtId="171" fontId="36" fillId="14" borderId="0" xfId="9" applyNumberFormat="1" applyFont="1" applyFill="1" applyBorder="1" applyAlignment="1">
      <alignment vertical="center"/>
    </xf>
    <xf numFmtId="188" fontId="36" fillId="14" borderId="0" xfId="0" applyNumberFormat="1" applyFont="1" applyFill="1" applyBorder="1" applyAlignment="1">
      <alignment vertical="center"/>
    </xf>
    <xf numFmtId="177" fontId="33" fillId="14" borderId="25" xfId="14" applyNumberFormat="1" applyFont="1" applyFill="1" applyBorder="1" applyAlignment="1">
      <alignment vertical="center"/>
    </xf>
    <xf numFmtId="9" fontId="33" fillId="14" borderId="25" xfId="16" applyFont="1" applyFill="1" applyBorder="1" applyAlignment="1">
      <alignment vertical="center"/>
    </xf>
    <xf numFmtId="0" fontId="40" fillId="14" borderId="0" xfId="10" applyFont="1" applyFill="1" applyBorder="1" applyAlignment="1">
      <alignment horizontal="center" vertical="center"/>
    </xf>
    <xf numFmtId="0" fontId="33" fillId="14" borderId="0" xfId="10" applyFont="1" applyFill="1" applyBorder="1" applyAlignment="1">
      <alignment horizontal="center" vertical="center"/>
    </xf>
    <xf numFmtId="0" fontId="39" fillId="14" borderId="52" xfId="0" applyFont="1" applyFill="1" applyBorder="1" applyAlignment="1">
      <alignment horizontal="center"/>
    </xf>
    <xf numFmtId="0" fontId="39" fillId="14" borderId="0" xfId="0" applyFont="1" applyFill="1" applyBorder="1" applyAlignment="1">
      <alignment horizontal="center"/>
    </xf>
    <xf numFmtId="179" fontId="26" fillId="16" borderId="53" xfId="0" applyNumberFormat="1" applyFont="1" applyFill="1" applyBorder="1" applyAlignment="1" applyProtection="1">
      <alignment vertical="center"/>
      <protection locked="0"/>
    </xf>
    <xf numFmtId="187" fontId="26" fillId="17" borderId="0" xfId="0" applyNumberFormat="1" applyFont="1" applyFill="1" applyBorder="1" applyAlignment="1" applyProtection="1">
      <alignment vertical="center"/>
      <protection locked="0"/>
    </xf>
    <xf numFmtId="0" fontId="41" fillId="14" borderId="54" xfId="10" applyFont="1" applyFill="1" applyBorder="1" applyAlignment="1">
      <alignment vertical="center"/>
    </xf>
    <xf numFmtId="184" fontId="41" fillId="14" borderId="54" xfId="3" applyNumberFormat="1" applyFont="1" applyFill="1" applyBorder="1" applyAlignment="1">
      <alignment vertical="center"/>
    </xf>
    <xf numFmtId="167" fontId="36" fillId="14" borderId="0" xfId="16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2"/>
    </xf>
    <xf numFmtId="173" fontId="10" fillId="0" borderId="0" xfId="16" applyNumberFormat="1" applyFont="1" applyFill="1" applyBorder="1" applyAlignment="1">
      <alignment vertical="center"/>
    </xf>
    <xf numFmtId="176" fontId="33" fillId="14" borderId="0" xfId="10" applyNumberFormat="1" applyFont="1" applyFill="1"/>
    <xf numFmtId="179" fontId="33" fillId="14" borderId="0" xfId="0" applyNumberFormat="1" applyFont="1" applyFill="1" applyBorder="1" applyAlignment="1" applyProtection="1">
      <alignment vertical="center"/>
      <protection locked="0"/>
    </xf>
    <xf numFmtId="177" fontId="33" fillId="12" borderId="25" xfId="14" applyNumberFormat="1" applyFont="1" applyFill="1" applyBorder="1" applyAlignment="1">
      <alignment vertical="center"/>
    </xf>
    <xf numFmtId="189" fontId="32" fillId="12" borderId="0" xfId="3" applyNumberFormat="1" applyFont="1" applyFill="1"/>
    <xf numFmtId="184" fontId="32" fillId="12" borderId="0" xfId="3" applyNumberFormat="1" applyFont="1" applyFill="1"/>
    <xf numFmtId="0" fontId="38" fillId="13" borderId="0" xfId="0" applyFont="1" applyFill="1"/>
    <xf numFmtId="165" fontId="38" fillId="13" borderId="0" xfId="3" applyFont="1" applyFill="1"/>
    <xf numFmtId="189" fontId="38" fillId="13" borderId="0" xfId="3" applyNumberFormat="1" applyFont="1" applyFill="1"/>
    <xf numFmtId="184" fontId="38" fillId="13" borderId="0" xfId="3" applyNumberFormat="1" applyFont="1" applyFill="1"/>
    <xf numFmtId="0" fontId="16" fillId="0" borderId="0" xfId="15" applyFont="1" applyBorder="1" applyAlignment="1">
      <alignment vertical="center"/>
    </xf>
    <xf numFmtId="0" fontId="12" fillId="0" borderId="0" xfId="10" applyFont="1"/>
    <xf numFmtId="0" fontId="16" fillId="8" borderId="26" xfId="10" applyFont="1" applyFill="1" applyBorder="1" applyAlignment="1" applyProtection="1">
      <alignment horizontal="center" vertical="center" wrapText="1"/>
    </xf>
    <xf numFmtId="180" fontId="16" fillId="8" borderId="26" xfId="13" applyNumberFormat="1" applyFont="1" applyFill="1" applyBorder="1" applyAlignment="1" applyProtection="1">
      <alignment horizontal="center" vertical="center" wrapText="1"/>
    </xf>
    <xf numFmtId="190" fontId="16" fillId="8" borderId="27" xfId="11" applyNumberFormat="1" applyFont="1" applyFill="1" applyBorder="1" applyAlignment="1" applyProtection="1">
      <alignment horizontal="center" vertical="center"/>
    </xf>
    <xf numFmtId="0" fontId="12" fillId="5" borderId="0" xfId="10" applyFont="1" applyFill="1" applyBorder="1"/>
    <xf numFmtId="190" fontId="16" fillId="5" borderId="0" xfId="11" applyNumberFormat="1" applyFont="1" applyFill="1" applyBorder="1" applyAlignment="1" applyProtection="1">
      <alignment horizontal="center" vertical="center"/>
    </xf>
    <xf numFmtId="190" fontId="12" fillId="7" borderId="28" xfId="11" applyNumberFormat="1" applyFont="1" applyFill="1" applyBorder="1" applyAlignment="1" applyProtection="1">
      <alignment vertical="top"/>
    </xf>
    <xf numFmtId="0" fontId="1" fillId="0" borderId="55" xfId="0" applyFont="1" applyBorder="1"/>
    <xf numFmtId="190" fontId="12" fillId="7" borderId="28" xfId="11" applyNumberFormat="1" applyFont="1" applyFill="1" applyBorder="1" applyAlignment="1" applyProtection="1">
      <alignment vertical="center"/>
    </xf>
    <xf numFmtId="0" fontId="1" fillId="0" borderId="55" xfId="10" applyFont="1" applyBorder="1"/>
    <xf numFmtId="0" fontId="34" fillId="14" borderId="0" xfId="0" applyFont="1" applyFill="1" applyBorder="1" applyAlignment="1">
      <alignment horizontal="center" vertical="center"/>
    </xf>
    <xf numFmtId="38" fontId="18" fillId="0" borderId="0" xfId="0" applyNumberFormat="1" applyFont="1" applyAlignment="1">
      <alignment vertical="center"/>
    </xf>
    <xf numFmtId="0" fontId="16" fillId="16" borderId="0" xfId="10" applyFont="1" applyFill="1" applyAlignment="1">
      <alignment vertical="center"/>
    </xf>
    <xf numFmtId="0" fontId="12" fillId="16" borderId="0" xfId="10" applyFont="1" applyFill="1" applyAlignment="1">
      <alignment vertical="center"/>
    </xf>
    <xf numFmtId="0" fontId="12" fillId="16" borderId="0" xfId="10" applyFont="1" applyFill="1" applyAlignment="1">
      <alignment horizontal="center" vertical="center"/>
    </xf>
    <xf numFmtId="165" fontId="12" fillId="16" borderId="0" xfId="3" applyFont="1" applyFill="1" applyAlignment="1">
      <alignment horizontal="right" vertical="center"/>
    </xf>
    <xf numFmtId="165" fontId="12" fillId="16" borderId="0" xfId="3" applyFont="1" applyFill="1" applyAlignment="1">
      <alignment vertical="center"/>
    </xf>
    <xf numFmtId="0" fontId="12" fillId="16" borderId="53" xfId="10" applyFont="1" applyFill="1" applyBorder="1" applyAlignment="1">
      <alignment vertical="center"/>
    </xf>
    <xf numFmtId="0" fontId="12" fillId="16" borderId="53" xfId="10" applyFont="1" applyFill="1" applyBorder="1" applyAlignment="1">
      <alignment horizontal="center" vertical="center"/>
    </xf>
    <xf numFmtId="0" fontId="16" fillId="17" borderId="0" xfId="10" applyFont="1" applyFill="1" applyAlignment="1">
      <alignment vertical="center"/>
    </xf>
    <xf numFmtId="0" fontId="12" fillId="17" borderId="0" xfId="10" applyFont="1" applyFill="1" applyAlignment="1">
      <alignment vertical="center"/>
    </xf>
    <xf numFmtId="0" fontId="12" fillId="17" borderId="0" xfId="10" applyFont="1" applyFill="1" applyAlignment="1">
      <alignment horizontal="center" vertical="center"/>
    </xf>
    <xf numFmtId="165" fontId="12" fillId="17" borderId="0" xfId="3" applyFont="1" applyFill="1" applyAlignment="1">
      <alignment vertical="center"/>
    </xf>
    <xf numFmtId="167" fontId="12" fillId="17" borderId="0" xfId="16" applyNumberFormat="1" applyFont="1" applyFill="1" applyAlignment="1">
      <alignment vertical="center"/>
    </xf>
    <xf numFmtId="0" fontId="12" fillId="17" borderId="53" xfId="10" applyFont="1" applyFill="1" applyBorder="1" applyAlignment="1">
      <alignment vertical="center"/>
    </xf>
    <xf numFmtId="0" fontId="12" fillId="17" borderId="53" xfId="10" applyFont="1" applyFill="1" applyBorder="1" applyAlignment="1">
      <alignment horizontal="center" vertical="center"/>
    </xf>
    <xf numFmtId="165" fontId="12" fillId="17" borderId="53" xfId="3" applyFont="1" applyFill="1" applyBorder="1" applyAlignment="1">
      <alignment vertical="center"/>
    </xf>
    <xf numFmtId="165" fontId="12" fillId="17" borderId="53" xfId="3" applyFont="1" applyFill="1" applyBorder="1" applyAlignment="1">
      <alignment horizontal="center" vertical="center"/>
    </xf>
    <xf numFmtId="0" fontId="16" fillId="18" borderId="0" xfId="10" applyFont="1" applyFill="1" applyAlignment="1">
      <alignment vertical="center"/>
    </xf>
    <xf numFmtId="0" fontId="12" fillId="18" borderId="0" xfId="10" applyFont="1" applyFill="1" applyAlignment="1">
      <alignment vertical="center"/>
    </xf>
    <xf numFmtId="0" fontId="12" fillId="18" borderId="0" xfId="10" applyFont="1" applyFill="1" applyAlignment="1">
      <alignment horizontal="center" vertical="center"/>
    </xf>
    <xf numFmtId="167" fontId="12" fillId="18" borderId="0" xfId="16" applyNumberFormat="1" applyFont="1" applyFill="1" applyAlignment="1">
      <alignment vertical="center"/>
    </xf>
    <xf numFmtId="167" fontId="12" fillId="18" borderId="0" xfId="16" applyNumberFormat="1" applyFont="1" applyFill="1" applyAlignment="1">
      <alignment horizontal="right" vertical="center"/>
    </xf>
    <xf numFmtId="167" fontId="12" fillId="18" borderId="0" xfId="16" applyNumberFormat="1" applyFont="1" applyFill="1" applyAlignment="1">
      <alignment horizontal="center" vertical="center"/>
    </xf>
    <xf numFmtId="0" fontId="12" fillId="18" borderId="53" xfId="10" applyFont="1" applyFill="1" applyBorder="1" applyAlignment="1">
      <alignment vertical="center"/>
    </xf>
    <xf numFmtId="0" fontId="12" fillId="18" borderId="53" xfId="10" applyFont="1" applyFill="1" applyBorder="1" applyAlignment="1">
      <alignment horizontal="center" vertical="center"/>
    </xf>
    <xf numFmtId="167" fontId="12" fillId="18" borderId="53" xfId="16" applyNumberFormat="1" applyFont="1" applyFill="1" applyBorder="1" applyAlignment="1">
      <alignment vertical="center"/>
    </xf>
    <xf numFmtId="167" fontId="12" fillId="18" borderId="53" xfId="10" applyNumberFormat="1" applyFont="1" applyFill="1" applyBorder="1" applyAlignment="1">
      <alignment horizontal="right" vertical="center"/>
    </xf>
    <xf numFmtId="167" fontId="12" fillId="18" borderId="53" xfId="10" applyNumberFormat="1" applyFont="1" applyFill="1" applyBorder="1" applyAlignment="1">
      <alignment horizontal="center" vertical="center"/>
    </xf>
    <xf numFmtId="167" fontId="12" fillId="12" borderId="0" xfId="16" applyNumberFormat="1" applyFont="1" applyFill="1" applyAlignment="1">
      <alignment horizontal="right" vertical="center"/>
    </xf>
    <xf numFmtId="0" fontId="42" fillId="0" borderId="0" xfId="15" applyFont="1" applyBorder="1" applyAlignment="1">
      <alignment vertical="center"/>
    </xf>
    <xf numFmtId="17" fontId="33" fillId="14" borderId="0" xfId="9" applyNumberFormat="1" applyFont="1" applyFill="1" applyBorder="1" applyAlignment="1">
      <alignment horizontal="center" vertical="center"/>
    </xf>
    <xf numFmtId="17" fontId="33" fillId="12" borderId="0" xfId="9" applyNumberFormat="1" applyFont="1" applyFill="1" applyBorder="1" applyAlignment="1">
      <alignment horizontal="center" vertical="center"/>
    </xf>
    <xf numFmtId="167" fontId="1" fillId="0" borderId="0" xfId="16" applyNumberFormat="1" applyFont="1"/>
    <xf numFmtId="0" fontId="1" fillId="0" borderId="0" xfId="9" applyAlignment="1">
      <alignment vertical="center"/>
    </xf>
    <xf numFmtId="0" fontId="12" fillId="0" borderId="0" xfId="9" applyFont="1" applyFill="1" applyBorder="1" applyAlignment="1">
      <alignment vertical="center"/>
    </xf>
    <xf numFmtId="38" fontId="12" fillId="0" borderId="0" xfId="9" applyNumberFormat="1" applyFont="1" applyFill="1" applyBorder="1" applyAlignment="1">
      <alignment vertical="center"/>
    </xf>
    <xf numFmtId="186" fontId="12" fillId="0" borderId="0" xfId="9" applyNumberFormat="1" applyFont="1" applyFill="1" applyBorder="1" applyAlignment="1">
      <alignment vertical="center"/>
    </xf>
    <xf numFmtId="0" fontId="1" fillId="0" borderId="0" xfId="9" applyBorder="1" applyAlignment="1">
      <alignment vertical="center"/>
    </xf>
    <xf numFmtId="0" fontId="18" fillId="0" borderId="48" xfId="14" applyFont="1" applyFill="1" applyBorder="1" applyAlignment="1">
      <alignment horizontal="left" vertical="center"/>
    </xf>
    <xf numFmtId="171" fontId="18" fillId="0" borderId="48" xfId="14" applyNumberFormat="1" applyFont="1" applyFill="1" applyBorder="1" applyAlignment="1">
      <alignment vertical="center"/>
    </xf>
    <xf numFmtId="167" fontId="18" fillId="0" borderId="48" xfId="16" applyNumberFormat="1" applyFont="1" applyFill="1" applyBorder="1" applyAlignment="1">
      <alignment vertical="center"/>
    </xf>
    <xf numFmtId="171" fontId="18" fillId="0" borderId="48" xfId="14" applyNumberFormat="1" applyFont="1" applyFill="1" applyBorder="1" applyAlignment="1">
      <alignment horizontal="center" vertical="center"/>
    </xf>
    <xf numFmtId="171" fontId="18" fillId="0" borderId="48" xfId="14" applyNumberFormat="1" applyFont="1" applyFill="1" applyBorder="1" applyAlignment="1">
      <alignment horizontal="right" vertical="center"/>
    </xf>
    <xf numFmtId="0" fontId="18" fillId="0" borderId="0" xfId="14" applyFont="1" applyFill="1" applyBorder="1" applyAlignment="1">
      <alignment horizontal="left" vertical="center"/>
    </xf>
    <xf numFmtId="171" fontId="18" fillId="0" borderId="0" xfId="14" applyNumberFormat="1" applyFont="1" applyFill="1" applyBorder="1" applyAlignment="1">
      <alignment vertical="center"/>
    </xf>
    <xf numFmtId="185" fontId="18" fillId="0" borderId="0" xfId="14" applyNumberFormat="1" applyFont="1" applyFill="1" applyBorder="1" applyAlignment="1">
      <alignment vertical="center"/>
    </xf>
    <xf numFmtId="0" fontId="18" fillId="12" borderId="48" xfId="14" applyFont="1" applyFill="1" applyBorder="1" applyAlignment="1">
      <alignment horizontal="left" vertical="center"/>
    </xf>
    <xf numFmtId="171" fontId="18" fillId="12" borderId="48" xfId="14" applyNumberFormat="1" applyFont="1" applyFill="1" applyBorder="1" applyAlignment="1">
      <alignment vertical="center"/>
    </xf>
    <xf numFmtId="0" fontId="37" fillId="0" borderId="0" xfId="9" applyFont="1" applyAlignment="1">
      <alignment vertical="center"/>
    </xf>
    <xf numFmtId="0" fontId="19" fillId="12" borderId="0" xfId="9" applyFont="1" applyFill="1" applyAlignment="1">
      <alignment vertical="center"/>
    </xf>
    <xf numFmtId="0" fontId="20" fillId="12" borderId="0" xfId="9" applyFont="1" applyFill="1" applyAlignment="1">
      <alignment vertical="center"/>
    </xf>
    <xf numFmtId="0" fontId="43" fillId="12" borderId="0" xfId="9" applyFont="1" applyFill="1" applyAlignment="1">
      <alignment vertical="center"/>
    </xf>
    <xf numFmtId="9" fontId="18" fillId="12" borderId="48" xfId="16" applyFont="1" applyFill="1" applyBorder="1" applyAlignment="1">
      <alignment vertical="center"/>
    </xf>
    <xf numFmtId="9" fontId="18" fillId="12" borderId="48" xfId="16" applyFont="1" applyFill="1" applyBorder="1" applyAlignment="1">
      <alignment horizontal="center" vertical="center"/>
    </xf>
    <xf numFmtId="9" fontId="33" fillId="14" borderId="25" xfId="16" applyFont="1" applyFill="1" applyBorder="1" applyAlignment="1">
      <alignment horizontal="center" vertical="center"/>
    </xf>
    <xf numFmtId="171" fontId="44" fillId="0" borderId="48" xfId="14" applyNumberFormat="1" applyFont="1" applyFill="1" applyBorder="1"/>
    <xf numFmtId="0" fontId="9" fillId="12" borderId="0" xfId="12" applyFont="1" applyFill="1"/>
    <xf numFmtId="0" fontId="6" fillId="12" borderId="0" xfId="0" applyFont="1" applyFill="1"/>
    <xf numFmtId="0" fontId="1" fillId="12" borderId="0" xfId="0" applyFont="1" applyFill="1" applyBorder="1" applyAlignment="1">
      <alignment vertical="center"/>
    </xf>
    <xf numFmtId="3" fontId="1" fillId="12" borderId="0" xfId="0" applyNumberFormat="1" applyFont="1" applyFill="1" applyBorder="1" applyAlignment="1">
      <alignment horizontal="right" vertical="center"/>
    </xf>
    <xf numFmtId="167" fontId="1" fillId="12" borderId="0" xfId="0" applyNumberFormat="1" applyFont="1" applyFill="1" applyBorder="1" applyAlignment="1">
      <alignment horizontal="right" vertical="center"/>
    </xf>
    <xf numFmtId="0" fontId="18" fillId="12" borderId="0" xfId="0" applyFont="1" applyFill="1" applyBorder="1" applyAlignment="1">
      <alignment vertical="center"/>
    </xf>
    <xf numFmtId="0" fontId="18" fillId="12" borderId="0" xfId="10" applyFont="1" applyFill="1" applyBorder="1" applyAlignment="1">
      <alignment vertical="center"/>
    </xf>
    <xf numFmtId="0" fontId="9" fillId="12" borderId="0" xfId="12" applyFont="1" applyFill="1" applyBorder="1"/>
    <xf numFmtId="174" fontId="7" fillId="12" borderId="0" xfId="0" applyNumberFormat="1" applyFont="1" applyFill="1" applyBorder="1" applyAlignment="1">
      <alignment vertical="center"/>
    </xf>
    <xf numFmtId="0" fontId="9" fillId="12" borderId="0" xfId="12" applyFont="1" applyFill="1" applyBorder="1" applyAlignment="1">
      <alignment vertical="center"/>
    </xf>
    <xf numFmtId="0" fontId="0" fillId="12" borderId="0" xfId="0" applyFill="1" applyBorder="1"/>
    <xf numFmtId="0" fontId="9" fillId="0" borderId="0" xfId="12" applyFont="1" applyBorder="1" applyAlignment="1">
      <alignment vertical="center"/>
    </xf>
    <xf numFmtId="0" fontId="6" fillId="12" borderId="0" xfId="0" applyFont="1" applyFill="1" applyBorder="1"/>
    <xf numFmtId="0" fontId="33" fillId="12" borderId="0" xfId="10" applyFont="1" applyFill="1" applyBorder="1" applyAlignment="1">
      <alignment vertical="center"/>
    </xf>
    <xf numFmtId="184" fontId="33" fillId="12" borderId="0" xfId="3" applyNumberFormat="1" applyFont="1" applyFill="1" applyBorder="1" applyAlignment="1">
      <alignment vertical="center"/>
    </xf>
    <xf numFmtId="0" fontId="18" fillId="12" borderId="0" xfId="14" applyFont="1" applyFill="1" applyBorder="1" applyAlignment="1">
      <alignment vertical="center"/>
    </xf>
    <xf numFmtId="0" fontId="6" fillId="12" borderId="0" xfId="12" applyFont="1" applyFill="1" applyBorder="1"/>
    <xf numFmtId="0" fontId="4" fillId="12" borderId="0" xfId="14" applyFont="1" applyFill="1" applyBorder="1" applyAlignment="1">
      <alignment vertical="center"/>
    </xf>
    <xf numFmtId="176" fontId="6" fillId="12" borderId="0" xfId="12" applyNumberFormat="1" applyFont="1" applyFill="1" applyBorder="1"/>
    <xf numFmtId="167" fontId="6" fillId="12" borderId="0" xfId="16" applyNumberFormat="1" applyFont="1" applyFill="1" applyBorder="1"/>
    <xf numFmtId="0" fontId="4" fillId="0" borderId="0" xfId="12" applyFont="1" applyBorder="1" applyAlignment="1">
      <alignment vertical="center"/>
    </xf>
    <xf numFmtId="0" fontId="9" fillId="0" borderId="0" xfId="12" quotePrefix="1" applyFont="1" applyBorder="1" applyAlignment="1">
      <alignment horizontal="left"/>
    </xf>
    <xf numFmtId="0" fontId="6" fillId="0" borderId="0" xfId="12" applyFont="1" applyBorder="1"/>
    <xf numFmtId="167" fontId="6" fillId="0" borderId="0" xfId="16" applyNumberFormat="1" applyFont="1" applyBorder="1"/>
    <xf numFmtId="10" fontId="6" fillId="0" borderId="0" xfId="16" applyNumberFormat="1" applyFont="1" applyBorder="1"/>
    <xf numFmtId="0" fontId="1" fillId="0" borderId="0" xfId="0" applyFont="1" applyAlignment="1">
      <alignment vertical="center"/>
    </xf>
    <xf numFmtId="0" fontId="24" fillId="0" borderId="0" xfId="14" applyFont="1" applyFill="1" applyAlignment="1">
      <alignment horizontal="centerContinuous" vertical="center"/>
    </xf>
    <xf numFmtId="0" fontId="1" fillId="0" borderId="0" xfId="14" applyFont="1" applyFill="1" applyBorder="1" applyAlignment="1">
      <alignment horizontal="left" vertical="center"/>
    </xf>
    <xf numFmtId="171" fontId="1" fillId="0" borderId="0" xfId="14" applyNumberFormat="1" applyFont="1" applyFill="1" applyBorder="1" applyAlignment="1">
      <alignment vertical="center"/>
    </xf>
    <xf numFmtId="0" fontId="10" fillId="12" borderId="0" xfId="14" applyFont="1" applyFill="1" applyBorder="1" applyAlignment="1">
      <alignment horizontal="left" vertical="center"/>
    </xf>
    <xf numFmtId="171" fontId="10" fillId="12" borderId="0" xfId="14" applyNumberFormat="1" applyFont="1" applyFill="1" applyBorder="1" applyAlignment="1">
      <alignment vertical="center"/>
    </xf>
    <xf numFmtId="0" fontId="1" fillId="0" borderId="0" xfId="14" applyFont="1" applyFill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0" fontId="1" fillId="0" borderId="0" xfId="14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77" fontId="1" fillId="0" borderId="0" xfId="0" applyNumberFormat="1" applyFont="1" applyAlignment="1">
      <alignment vertical="center"/>
    </xf>
    <xf numFmtId="171" fontId="1" fillId="0" borderId="0" xfId="0" applyNumberFormat="1" applyFont="1" applyAlignment="1">
      <alignment vertical="center"/>
    </xf>
    <xf numFmtId="167" fontId="45" fillId="0" borderId="48" xfId="16" applyNumberFormat="1" applyFont="1" applyFill="1" applyBorder="1"/>
    <xf numFmtId="171" fontId="45" fillId="12" borderId="48" xfId="14" applyNumberFormat="1" applyFont="1" applyFill="1" applyBorder="1" applyAlignment="1">
      <alignment vertical="center"/>
    </xf>
    <xf numFmtId="0" fontId="35" fillId="14" borderId="0" xfId="0" applyFont="1" applyFill="1" applyAlignment="1">
      <alignment horizontal="center" vertical="center"/>
    </xf>
    <xf numFmtId="17" fontId="36" fillId="14" borderId="0" xfId="0" applyNumberFormat="1" applyFont="1" applyFill="1" applyBorder="1" applyAlignment="1">
      <alignment horizontal="center"/>
    </xf>
    <xf numFmtId="176" fontId="46" fillId="13" borderId="0" xfId="0" applyNumberFormat="1" applyFont="1" applyFill="1" applyBorder="1" applyAlignment="1">
      <alignment vertical="center"/>
    </xf>
    <xf numFmtId="167" fontId="46" fillId="13" borderId="0" xfId="16" applyNumberFormat="1" applyFont="1" applyFill="1" applyBorder="1" applyAlignment="1">
      <alignment vertical="center"/>
    </xf>
    <xf numFmtId="167" fontId="46" fillId="13" borderId="0" xfId="16" applyNumberFormat="1" applyFont="1" applyFill="1" applyBorder="1" applyAlignment="1">
      <alignment horizontal="right" vertical="center"/>
    </xf>
    <xf numFmtId="171" fontId="47" fillId="13" borderId="0" xfId="9" applyNumberFormat="1" applyFont="1" applyFill="1" applyBorder="1" applyAlignment="1">
      <alignment vertical="center"/>
    </xf>
    <xf numFmtId="171" fontId="46" fillId="0" borderId="0" xfId="9" applyNumberFormat="1" applyFont="1" applyFill="1" applyBorder="1" applyAlignment="1">
      <alignment vertical="center"/>
    </xf>
    <xf numFmtId="176" fontId="44" fillId="13" borderId="0" xfId="0" applyNumberFormat="1" applyFont="1" applyFill="1" applyBorder="1" applyAlignment="1">
      <alignment vertical="center"/>
    </xf>
    <xf numFmtId="176" fontId="45" fillId="12" borderId="0" xfId="10" applyNumberFormat="1" applyFont="1" applyFill="1"/>
    <xf numFmtId="0" fontId="36" fillId="14" borderId="0" xfId="14" applyFont="1" applyFill="1" applyBorder="1" applyAlignment="1">
      <alignment horizontal="center" vertical="center"/>
    </xf>
    <xf numFmtId="171" fontId="36" fillId="14" borderId="0" xfId="14" applyNumberFormat="1" applyFont="1" applyFill="1" applyBorder="1" applyAlignment="1">
      <alignment horizontal="center" vertical="center"/>
    </xf>
    <xf numFmtId="173" fontId="1" fillId="0" borderId="0" xfId="16" applyNumberFormat="1" applyFont="1" applyFill="1" applyBorder="1" applyAlignment="1">
      <alignment horizontal="right" vertical="center"/>
    </xf>
    <xf numFmtId="0" fontId="1" fillId="12" borderId="0" xfId="10" applyFont="1" applyFill="1" applyAlignment="1">
      <alignment vertical="center"/>
    </xf>
    <xf numFmtId="0" fontId="10" fillId="12" borderId="25" xfId="10" applyFont="1" applyFill="1" applyBorder="1" applyAlignment="1">
      <alignment horizontal="center" vertical="center"/>
    </xf>
    <xf numFmtId="0" fontId="10" fillId="12" borderId="0" xfId="10" applyFont="1" applyFill="1" applyAlignment="1">
      <alignment horizontal="center" vertical="center"/>
    </xf>
    <xf numFmtId="0" fontId="25" fillId="12" borderId="0" xfId="10" applyFont="1" applyFill="1" applyAlignment="1">
      <alignment vertical="center"/>
    </xf>
    <xf numFmtId="176" fontId="1" fillId="12" borderId="0" xfId="10" applyNumberFormat="1" applyFont="1" applyFill="1" applyAlignment="1">
      <alignment vertical="center"/>
    </xf>
    <xf numFmtId="178" fontId="1" fillId="12" borderId="0" xfId="10" applyNumberFormat="1" applyFont="1" applyFill="1" applyAlignment="1">
      <alignment vertical="center"/>
    </xf>
    <xf numFmtId="0" fontId="25" fillId="13" borderId="0" xfId="10" applyFont="1" applyFill="1" applyAlignment="1">
      <alignment vertical="center"/>
    </xf>
    <xf numFmtId="0" fontId="1" fillId="13" borderId="0" xfId="10" applyFont="1" applyFill="1" applyAlignment="1">
      <alignment vertical="center"/>
    </xf>
    <xf numFmtId="0" fontId="36" fillId="14" borderId="0" xfId="10" applyFont="1" applyFill="1" applyAlignment="1">
      <alignment vertical="center"/>
    </xf>
    <xf numFmtId="0" fontId="37" fillId="14" borderId="0" xfId="10" applyFont="1" applyFill="1" applyAlignment="1">
      <alignment vertical="center"/>
    </xf>
    <xf numFmtId="176" fontId="36" fillId="14" borderId="0" xfId="10" applyNumberFormat="1" applyFont="1" applyFill="1" applyAlignment="1">
      <alignment vertical="center"/>
    </xf>
    <xf numFmtId="178" fontId="36" fillId="14" borderId="0" xfId="10" applyNumberFormat="1" applyFont="1" applyFill="1" applyAlignment="1">
      <alignment vertical="center"/>
    </xf>
    <xf numFmtId="0" fontId="25" fillId="0" borderId="0" xfId="10" applyFont="1" applyFill="1" applyAlignment="1">
      <alignment vertical="center"/>
    </xf>
    <xf numFmtId="0" fontId="10" fillId="12" borderId="0" xfId="10" applyFont="1" applyFill="1" applyAlignment="1">
      <alignment vertical="center"/>
    </xf>
    <xf numFmtId="176" fontId="10" fillId="12" borderId="0" xfId="10" applyNumberFormat="1" applyFont="1" applyFill="1" applyAlignment="1">
      <alignment vertical="center"/>
    </xf>
    <xf numFmtId="178" fontId="10" fillId="12" borderId="0" xfId="10" applyNumberFormat="1" applyFont="1" applyFill="1" applyAlignment="1">
      <alignment vertical="center"/>
    </xf>
    <xf numFmtId="0" fontId="18" fillId="12" borderId="0" xfId="10" applyFont="1" applyFill="1" applyAlignment="1">
      <alignment vertical="center"/>
    </xf>
    <xf numFmtId="178" fontId="1" fillId="12" borderId="0" xfId="10" applyNumberFormat="1" applyFont="1" applyFill="1" applyAlignment="1">
      <alignment horizontal="right" vertical="center"/>
    </xf>
    <xf numFmtId="178" fontId="10" fillId="13" borderId="0" xfId="0" applyNumberFormat="1" applyFont="1" applyFill="1" applyBorder="1" applyAlignment="1">
      <alignment horizontal="right" vertical="center"/>
    </xf>
    <xf numFmtId="172" fontId="26" fillId="16" borderId="0" xfId="16" applyNumberFormat="1" applyFont="1" applyFill="1" applyBorder="1" applyAlignment="1" applyProtection="1">
      <alignment vertical="center"/>
      <protection locked="0"/>
    </xf>
    <xf numFmtId="172" fontId="26" fillId="16" borderId="53" xfId="16" applyNumberFormat="1" applyFont="1" applyFill="1" applyBorder="1" applyAlignment="1" applyProtection="1">
      <alignment vertical="center"/>
      <protection locked="0"/>
    </xf>
    <xf numFmtId="172" fontId="26" fillId="17" borderId="0" xfId="16" applyNumberFormat="1" applyFont="1" applyFill="1" applyBorder="1" applyAlignment="1" applyProtection="1">
      <alignment vertical="center"/>
      <protection locked="0"/>
    </xf>
    <xf numFmtId="172" fontId="12" fillId="17" borderId="0" xfId="16" applyNumberFormat="1" applyFont="1" applyFill="1" applyAlignment="1">
      <alignment vertical="center"/>
    </xf>
    <xf numFmtId="172" fontId="12" fillId="17" borderId="53" xfId="16" applyNumberFormat="1" applyFont="1" applyFill="1" applyBorder="1" applyAlignment="1">
      <alignment horizontal="right" vertical="center"/>
    </xf>
    <xf numFmtId="172" fontId="12" fillId="18" borderId="0" xfId="16" applyNumberFormat="1" applyFont="1" applyFill="1" applyAlignment="1">
      <alignment horizontal="right" vertical="center"/>
    </xf>
    <xf numFmtId="172" fontId="12" fillId="18" borderId="53" xfId="10" applyNumberFormat="1" applyFont="1" applyFill="1" applyBorder="1" applyAlignment="1">
      <alignment horizontal="right" vertical="center"/>
    </xf>
    <xf numFmtId="187" fontId="12" fillId="17" borderId="0" xfId="16" applyNumberFormat="1" applyFont="1" applyFill="1" applyAlignment="1">
      <alignment vertical="center"/>
    </xf>
    <xf numFmtId="187" fontId="12" fillId="18" borderId="0" xfId="16" applyNumberFormat="1" applyFont="1" applyFill="1" applyAlignment="1">
      <alignment horizontal="right" vertical="center"/>
    </xf>
    <xf numFmtId="187" fontId="12" fillId="18" borderId="53" xfId="10" applyNumberFormat="1" applyFont="1" applyFill="1" applyBorder="1" applyAlignment="1">
      <alignment horizontal="right" vertical="center"/>
    </xf>
    <xf numFmtId="0" fontId="0" fillId="12" borderId="0" xfId="0" applyFill="1"/>
    <xf numFmtId="0" fontId="14" fillId="5" borderId="29" xfId="0" applyFont="1" applyFill="1" applyBorder="1"/>
    <xf numFmtId="0" fontId="14" fillId="5" borderId="29" xfId="0" applyFont="1" applyFill="1" applyBorder="1" applyAlignment="1">
      <alignment vertical="center"/>
    </xf>
    <xf numFmtId="0" fontId="14" fillId="5" borderId="0" xfId="0" applyFont="1" applyFill="1"/>
    <xf numFmtId="0" fontId="14" fillId="5" borderId="29" xfId="0" applyFont="1" applyFill="1" applyBorder="1" applyAlignment="1">
      <alignment vertical="center" wrapText="1"/>
    </xf>
    <xf numFmtId="171" fontId="14" fillId="5" borderId="29" xfId="0" applyNumberFormat="1" applyFont="1" applyFill="1" applyBorder="1" applyAlignment="1">
      <alignment vertical="center" wrapText="1"/>
    </xf>
    <xf numFmtId="171" fontId="14" fillId="5" borderId="29" xfId="0" applyNumberFormat="1" applyFont="1" applyFill="1" applyBorder="1" applyAlignment="1">
      <alignment horizontal="left" vertical="center" wrapText="1" indent="2"/>
    </xf>
    <xf numFmtId="171" fontId="14" fillId="5" borderId="0" xfId="0" applyNumberFormat="1" applyFont="1" applyFill="1"/>
    <xf numFmtId="171" fontId="29" fillId="5" borderId="29" xfId="0" applyNumberFormat="1" applyFont="1" applyFill="1" applyBorder="1" applyAlignment="1">
      <alignment vertical="center" wrapText="1"/>
    </xf>
    <xf numFmtId="171" fontId="14" fillId="5" borderId="30" xfId="0" applyNumberFormat="1" applyFont="1" applyFill="1" applyBorder="1" applyAlignment="1">
      <alignment vertical="center" wrapText="1"/>
    </xf>
    <xf numFmtId="0" fontId="14" fillId="5" borderId="29" xfId="0" applyFont="1" applyFill="1" applyBorder="1" applyAlignment="1">
      <alignment horizontal="left" vertical="center" wrapText="1" indent="2"/>
    </xf>
    <xf numFmtId="0" fontId="29" fillId="5" borderId="1" xfId="0" applyFont="1" applyFill="1" applyBorder="1" applyAlignment="1">
      <alignment vertical="center"/>
    </xf>
    <xf numFmtId="0" fontId="14" fillId="5" borderId="12" xfId="0" applyFont="1" applyFill="1" applyBorder="1" applyAlignment="1">
      <alignment vertical="center"/>
    </xf>
    <xf numFmtId="0" fontId="29" fillId="5" borderId="12" xfId="0" applyFont="1" applyFill="1" applyBorder="1" applyAlignment="1">
      <alignment vertical="center"/>
    </xf>
    <xf numFmtId="0" fontId="14" fillId="5" borderId="12" xfId="0" applyFont="1" applyFill="1" applyBorder="1" applyAlignment="1">
      <alignment vertical="center" wrapText="1"/>
    </xf>
    <xf numFmtId="0" fontId="14" fillId="5" borderId="31" xfId="0" applyFont="1" applyFill="1" applyBorder="1" applyAlignment="1">
      <alignment vertical="center" wrapText="1"/>
    </xf>
    <xf numFmtId="0" fontId="29" fillId="5" borderId="12" xfId="0" applyFont="1" applyFill="1" applyBorder="1" applyAlignment="1">
      <alignment vertical="center" wrapText="1"/>
    </xf>
    <xf numFmtId="0" fontId="29" fillId="5" borderId="12" xfId="0" applyFont="1" applyFill="1" applyBorder="1" applyAlignment="1">
      <alignment horizontal="left" vertical="center" wrapText="1"/>
    </xf>
    <xf numFmtId="14" fontId="29" fillId="4" borderId="20" xfId="0" applyNumberFormat="1" applyFont="1" applyFill="1" applyBorder="1" applyAlignment="1">
      <alignment horizontal="center"/>
    </xf>
    <xf numFmtId="14" fontId="29" fillId="9" borderId="20" xfId="0" applyNumberFormat="1" applyFont="1" applyFill="1" applyBorder="1" applyAlignment="1">
      <alignment horizontal="center"/>
    </xf>
    <xf numFmtId="0" fontId="29" fillId="4" borderId="32" xfId="0" applyFont="1" applyFill="1" applyBorder="1" applyAlignment="1">
      <alignment horizontal="center"/>
    </xf>
    <xf numFmtId="0" fontId="30" fillId="8" borderId="32" xfId="0" applyFont="1" applyFill="1" applyBorder="1" applyAlignment="1">
      <alignment horizontal="center"/>
    </xf>
    <xf numFmtId="171" fontId="14" fillId="4" borderId="1" xfId="4" applyNumberFormat="1" applyFont="1" applyFill="1" applyBorder="1" applyAlignment="1">
      <alignment vertical="center"/>
    </xf>
    <xf numFmtId="171" fontId="14" fillId="5" borderId="1" xfId="4" applyNumberFormat="1" applyFont="1" applyFill="1" applyBorder="1" applyAlignment="1">
      <alignment vertical="center"/>
    </xf>
    <xf numFmtId="171" fontId="14" fillId="10" borderId="1" xfId="4" applyNumberFormat="1" applyFont="1" applyFill="1" applyBorder="1" applyAlignment="1">
      <alignment vertical="center"/>
    </xf>
    <xf numFmtId="171" fontId="14" fillId="5" borderId="1" xfId="3" applyNumberFormat="1" applyFont="1" applyFill="1" applyBorder="1" applyAlignment="1">
      <alignment vertical="center"/>
    </xf>
    <xf numFmtId="171" fontId="29" fillId="4" borderId="1" xfId="4" applyNumberFormat="1" applyFont="1" applyFill="1" applyBorder="1" applyAlignment="1">
      <alignment vertical="center"/>
    </xf>
    <xf numFmtId="171" fontId="29" fillId="5" borderId="1" xfId="3" applyNumberFormat="1" applyFont="1" applyFill="1" applyBorder="1" applyAlignment="1">
      <alignment vertical="center"/>
    </xf>
    <xf numFmtId="191" fontId="14" fillId="10" borderId="1" xfId="4" applyNumberFormat="1" applyFont="1" applyFill="1" applyBorder="1" applyAlignment="1">
      <alignment vertical="center"/>
    </xf>
    <xf numFmtId="171" fontId="29" fillId="5" borderId="1" xfId="4" applyNumberFormat="1" applyFont="1" applyFill="1" applyBorder="1" applyAlignment="1">
      <alignment vertical="center"/>
    </xf>
    <xf numFmtId="171" fontId="29" fillId="4" borderId="1" xfId="5" applyNumberFormat="1" applyFont="1" applyFill="1" applyBorder="1" applyAlignment="1">
      <alignment vertical="center"/>
    </xf>
    <xf numFmtId="171" fontId="29" fillId="5" borderId="1" xfId="5" applyNumberFormat="1" applyFont="1" applyFill="1" applyBorder="1" applyAlignment="1">
      <alignment vertical="center"/>
    </xf>
    <xf numFmtId="171" fontId="14" fillId="4" borderId="1" xfId="5" applyNumberFormat="1" applyFont="1" applyFill="1" applyBorder="1" applyAlignment="1">
      <alignment vertical="center"/>
    </xf>
    <xf numFmtId="171" fontId="14" fillId="5" borderId="1" xfId="5" applyNumberFormat="1" applyFont="1" applyFill="1" applyBorder="1" applyAlignment="1">
      <alignment vertical="center"/>
    </xf>
    <xf numFmtId="171" fontId="29" fillId="12" borderId="1" xfId="5" applyNumberFormat="1" applyFont="1" applyFill="1" applyBorder="1" applyAlignment="1">
      <alignment vertical="center"/>
    </xf>
    <xf numFmtId="0" fontId="14" fillId="12" borderId="0" xfId="0" applyFont="1" applyFill="1"/>
    <xf numFmtId="171" fontId="29" fillId="5" borderId="0" xfId="0" applyNumberFormat="1" applyFont="1" applyFill="1"/>
    <xf numFmtId="171" fontId="29" fillId="10" borderId="1" xfId="4" applyNumberFormat="1" applyFont="1" applyFill="1" applyBorder="1" applyAlignment="1">
      <alignment vertical="center"/>
    </xf>
    <xf numFmtId="171" fontId="14" fillId="10" borderId="1" xfId="3" applyNumberFormat="1" applyFont="1" applyFill="1" applyBorder="1" applyAlignment="1">
      <alignment vertical="center"/>
    </xf>
    <xf numFmtId="192" fontId="14" fillId="12" borderId="0" xfId="0" applyNumberFormat="1" applyFont="1" applyFill="1"/>
    <xf numFmtId="0" fontId="29" fillId="5" borderId="33" xfId="0" applyFont="1" applyFill="1" applyBorder="1" applyAlignment="1">
      <alignment vertical="center" wrapText="1"/>
    </xf>
    <xf numFmtId="191" fontId="29" fillId="4" borderId="1" xfId="5" applyNumberFormat="1" applyFont="1" applyFill="1" applyBorder="1" applyAlignment="1">
      <alignment vertical="center"/>
    </xf>
    <xf numFmtId="191" fontId="29" fillId="5" borderId="1" xfId="5" applyNumberFormat="1" applyFont="1" applyFill="1" applyBorder="1" applyAlignment="1">
      <alignment vertical="center"/>
    </xf>
    <xf numFmtId="0" fontId="29" fillId="5" borderId="29" xfId="0" applyFont="1" applyFill="1" applyBorder="1" applyAlignment="1">
      <alignment vertical="center" wrapText="1"/>
    </xf>
    <xf numFmtId="191" fontId="14" fillId="5" borderId="1" xfId="5" applyNumberFormat="1" applyFont="1" applyFill="1" applyBorder="1" applyAlignment="1">
      <alignment vertical="center"/>
    </xf>
    <xf numFmtId="0" fontId="14" fillId="5" borderId="30" xfId="0" applyFont="1" applyFill="1" applyBorder="1" applyAlignment="1">
      <alignment vertical="center" wrapText="1"/>
    </xf>
    <xf numFmtId="164" fontId="14" fillId="5" borderId="0" xfId="4" applyFont="1" applyFill="1"/>
    <xf numFmtId="191" fontId="29" fillId="10" borderId="1" xfId="4" applyNumberFormat="1" applyFont="1" applyFill="1" applyBorder="1" applyAlignment="1">
      <alignment vertical="center"/>
    </xf>
    <xf numFmtId="171" fontId="14" fillId="4" borderId="29" xfId="4" applyNumberFormat="1" applyFont="1" applyFill="1" applyBorder="1" applyAlignment="1">
      <alignment vertical="center"/>
    </xf>
    <xf numFmtId="0" fontId="14" fillId="5" borderId="34" xfId="0" applyFont="1" applyFill="1" applyBorder="1" applyAlignment="1">
      <alignment vertical="center"/>
    </xf>
    <xf numFmtId="0" fontId="14" fillId="5" borderId="35" xfId="0" applyFont="1" applyFill="1" applyBorder="1" applyAlignment="1">
      <alignment vertical="center"/>
    </xf>
    <xf numFmtId="191" fontId="14" fillId="5" borderId="1" xfId="4" applyNumberFormat="1" applyFont="1" applyFill="1" applyBorder="1" applyAlignment="1">
      <alignment vertical="center"/>
    </xf>
    <xf numFmtId="191" fontId="29" fillId="5" borderId="1" xfId="4" applyNumberFormat="1" applyFont="1" applyFill="1" applyBorder="1" applyAlignment="1">
      <alignment vertical="center"/>
    </xf>
    <xf numFmtId="191" fontId="14" fillId="10" borderId="1" xfId="5" applyNumberFormat="1" applyFont="1" applyFill="1" applyBorder="1" applyAlignment="1">
      <alignment vertical="center"/>
    </xf>
    <xf numFmtId="171" fontId="14" fillId="10" borderId="1" xfId="5" applyNumberFormat="1" applyFont="1" applyFill="1" applyBorder="1" applyAlignment="1">
      <alignment vertical="center"/>
    </xf>
    <xf numFmtId="191" fontId="14" fillId="5" borderId="0" xfId="0" applyNumberFormat="1" applyFont="1" applyFill="1"/>
    <xf numFmtId="171" fontId="29" fillId="10" borderId="1" xfId="5" applyNumberFormat="1" applyFont="1" applyFill="1" applyBorder="1" applyAlignment="1">
      <alignment vertical="center"/>
    </xf>
    <xf numFmtId="49" fontId="33" fillId="14" borderId="0" xfId="10" applyNumberFormat="1" applyFont="1" applyFill="1" applyBorder="1" applyAlignment="1">
      <alignment horizontal="center" vertical="center" wrapText="1"/>
    </xf>
    <xf numFmtId="165" fontId="14" fillId="5" borderId="0" xfId="3" applyFont="1" applyFill="1"/>
    <xf numFmtId="171" fontId="14" fillId="5" borderId="0" xfId="3" applyNumberFormat="1" applyFont="1" applyFill="1"/>
    <xf numFmtId="184" fontId="14" fillId="5" borderId="1" xfId="3" applyNumberFormat="1" applyFont="1" applyFill="1" applyBorder="1" applyAlignment="1">
      <alignment vertical="center"/>
    </xf>
    <xf numFmtId="184" fontId="14" fillId="4" borderId="1" xfId="4" applyNumberFormat="1" applyFont="1" applyFill="1" applyBorder="1" applyAlignment="1">
      <alignment vertical="center"/>
    </xf>
    <xf numFmtId="184" fontId="14" fillId="10" borderId="1" xfId="3" applyNumberFormat="1" applyFont="1" applyFill="1" applyBorder="1" applyAlignment="1">
      <alignment vertical="center"/>
    </xf>
    <xf numFmtId="184" fontId="14" fillId="5" borderId="0" xfId="3" applyNumberFormat="1" applyFont="1" applyFill="1"/>
    <xf numFmtId="184" fontId="14" fillId="5" borderId="0" xfId="0" applyNumberFormat="1" applyFont="1" applyFill="1"/>
    <xf numFmtId="193" fontId="14" fillId="5" borderId="12" xfId="0" applyNumberFormat="1" applyFont="1" applyFill="1" applyBorder="1" applyAlignment="1">
      <alignment vertical="center"/>
    </xf>
    <xf numFmtId="193" fontId="14" fillId="5" borderId="29" xfId="0" applyNumberFormat="1" applyFont="1" applyFill="1" applyBorder="1" applyAlignment="1">
      <alignment vertical="center"/>
    </xf>
    <xf numFmtId="184" fontId="29" fillId="4" borderId="1" xfId="4" applyNumberFormat="1" applyFont="1" applyFill="1" applyBorder="1" applyAlignment="1">
      <alignment vertical="center"/>
    </xf>
    <xf numFmtId="164" fontId="14" fillId="5" borderId="12" xfId="4" applyFont="1" applyFill="1" applyBorder="1" applyAlignment="1">
      <alignment vertical="center"/>
    </xf>
    <xf numFmtId="164" fontId="14" fillId="5" borderId="29" xfId="4" applyFont="1" applyFill="1" applyBorder="1" applyAlignment="1">
      <alignment vertical="center"/>
    </xf>
    <xf numFmtId="164" fontId="14" fillId="4" borderId="1" xfId="4" applyFont="1" applyFill="1" applyBorder="1" applyAlignment="1">
      <alignment vertical="center"/>
    </xf>
    <xf numFmtId="184" fontId="14" fillId="10" borderId="1" xfId="4" applyNumberFormat="1" applyFont="1" applyFill="1" applyBorder="1" applyAlignment="1">
      <alignment vertical="center"/>
    </xf>
    <xf numFmtId="164" fontId="29" fillId="4" borderId="1" xfId="4" applyFont="1" applyFill="1" applyBorder="1" applyAlignment="1">
      <alignment vertical="center"/>
    </xf>
    <xf numFmtId="184" fontId="29" fillId="5" borderId="1" xfId="4" applyNumberFormat="1" applyFont="1" applyFill="1" applyBorder="1" applyAlignment="1">
      <alignment vertical="center"/>
    </xf>
    <xf numFmtId="184" fontId="29" fillId="5" borderId="1" xfId="3" applyNumberFormat="1" applyFont="1" applyFill="1" applyBorder="1" applyAlignment="1">
      <alignment vertical="center"/>
    </xf>
    <xf numFmtId="0" fontId="14" fillId="5" borderId="34" xfId="0" applyFont="1" applyFill="1" applyBorder="1" applyAlignment="1">
      <alignment vertical="center" wrapText="1"/>
    </xf>
    <xf numFmtId="0" fontId="14" fillId="5" borderId="36" xfId="0" applyFont="1" applyFill="1" applyBorder="1" applyAlignment="1">
      <alignment vertical="center" wrapText="1"/>
    </xf>
    <xf numFmtId="4" fontId="14" fillId="5" borderId="0" xfId="0" applyNumberFormat="1" applyFont="1" applyFill="1"/>
    <xf numFmtId="171" fontId="14" fillId="19" borderId="1" xfId="5" applyNumberFormat="1" applyFont="1" applyFill="1" applyBorder="1" applyAlignment="1">
      <alignment vertical="center"/>
    </xf>
    <xf numFmtId="171" fontId="14" fillId="12" borderId="0" xfId="0" applyNumberFormat="1" applyFont="1" applyFill="1"/>
    <xf numFmtId="191" fontId="14" fillId="19" borderId="1" xfId="5" applyNumberFormat="1" applyFont="1" applyFill="1" applyBorder="1" applyAlignment="1">
      <alignment vertical="center"/>
    </xf>
    <xf numFmtId="191" fontId="14" fillId="12" borderId="0" xfId="0" applyNumberFormat="1" applyFont="1" applyFill="1"/>
    <xf numFmtId="176" fontId="18" fillId="12" borderId="0" xfId="0" applyNumberFormat="1" applyFont="1" applyFill="1" applyBorder="1" applyAlignment="1">
      <alignment vertical="center"/>
    </xf>
    <xf numFmtId="0" fontId="6" fillId="12" borderId="0" xfId="12" applyFont="1" applyFill="1" applyBorder="1" applyAlignment="1">
      <alignment vertical="center"/>
    </xf>
    <xf numFmtId="0" fontId="10" fillId="12" borderId="0" xfId="9" applyFont="1" applyFill="1" applyBorder="1" applyAlignment="1">
      <alignment vertical="center"/>
    </xf>
    <xf numFmtId="0" fontId="1" fillId="12" borderId="0" xfId="9" applyFill="1" applyBorder="1" applyAlignment="1">
      <alignment vertical="center"/>
    </xf>
    <xf numFmtId="0" fontId="36" fillId="14" borderId="0" xfId="9" applyFont="1" applyFill="1" applyBorder="1" applyAlignment="1">
      <alignment horizontal="center" vertical="center" wrapText="1"/>
    </xf>
    <xf numFmtId="0" fontId="10" fillId="12" borderId="0" xfId="9" applyFont="1" applyFill="1" applyBorder="1" applyAlignment="1">
      <alignment horizontal="center" vertical="center" wrapText="1"/>
    </xf>
    <xf numFmtId="0" fontId="10" fillId="12" borderId="0" xfId="9" applyFont="1" applyFill="1" applyBorder="1" applyAlignment="1">
      <alignment horizontal="center" vertical="center"/>
    </xf>
    <xf numFmtId="0" fontId="36" fillId="12" borderId="0" xfId="9" applyFont="1" applyFill="1" applyBorder="1" applyAlignment="1">
      <alignment horizontal="center" vertical="center" wrapText="1"/>
    </xf>
    <xf numFmtId="0" fontId="10" fillId="12" borderId="0" xfId="9" applyFont="1" applyFill="1" applyAlignment="1">
      <alignment vertical="center"/>
    </xf>
    <xf numFmtId="0" fontId="36" fillId="14" borderId="0" xfId="9" applyFont="1" applyFill="1" applyAlignment="1">
      <alignment horizontal="center" vertical="center"/>
    </xf>
    <xf numFmtId="0" fontId="10" fillId="12" borderId="0" xfId="9" applyFont="1" applyFill="1" applyAlignment="1">
      <alignment horizontal="center" vertical="center"/>
    </xf>
    <xf numFmtId="0" fontId="1" fillId="12" borderId="0" xfId="9" applyFill="1" applyAlignment="1">
      <alignment vertical="center"/>
    </xf>
    <xf numFmtId="0" fontId="1" fillId="12" borderId="0" xfId="9" applyFont="1" applyFill="1" applyAlignment="1">
      <alignment vertical="center"/>
    </xf>
    <xf numFmtId="3" fontId="37" fillId="14" borderId="0" xfId="9" applyNumberFormat="1" applyFont="1" applyFill="1" applyAlignment="1">
      <alignment vertical="center"/>
    </xf>
    <xf numFmtId="176" fontId="1" fillId="12" borderId="0" xfId="9" applyNumberFormat="1" applyFont="1" applyFill="1" applyBorder="1" applyAlignment="1">
      <alignment vertical="center"/>
    </xf>
    <xf numFmtId="176" fontId="37" fillId="14" borderId="0" xfId="9" applyNumberFormat="1" applyFont="1" applyFill="1" applyBorder="1" applyAlignment="1">
      <alignment vertical="center"/>
    </xf>
    <xf numFmtId="0" fontId="1" fillId="12" borderId="0" xfId="9" applyFont="1" applyFill="1" applyAlignment="1">
      <alignment horizontal="right" vertical="center"/>
    </xf>
    <xf numFmtId="0" fontId="47" fillId="15" borderId="0" xfId="9" applyFont="1" applyFill="1" applyAlignment="1">
      <alignment vertical="center"/>
    </xf>
    <xf numFmtId="0" fontId="46" fillId="15" borderId="0" xfId="9" applyFont="1" applyFill="1" applyAlignment="1">
      <alignment vertical="center"/>
    </xf>
    <xf numFmtId="3" fontId="47" fillId="15" borderId="0" xfId="9" applyNumberFormat="1" applyFont="1" applyFill="1" applyAlignment="1">
      <alignment vertical="center"/>
    </xf>
    <xf numFmtId="176" fontId="47" fillId="15" borderId="0" xfId="9" applyNumberFormat="1" applyFont="1" applyFill="1" applyBorder="1" applyAlignment="1">
      <alignment vertical="center"/>
    </xf>
    <xf numFmtId="0" fontId="37" fillId="14" borderId="0" xfId="9" applyFont="1" applyFill="1" applyAlignment="1">
      <alignment vertical="center"/>
    </xf>
    <xf numFmtId="0" fontId="10" fillId="15" borderId="0" xfId="9" applyFont="1" applyFill="1" applyAlignment="1">
      <alignment vertical="center"/>
    </xf>
    <xf numFmtId="0" fontId="1" fillId="15" borderId="0" xfId="9" applyFill="1" applyAlignment="1">
      <alignment vertical="center"/>
    </xf>
    <xf numFmtId="176" fontId="10" fillId="15" borderId="0" xfId="9" applyNumberFormat="1" applyFont="1" applyFill="1" applyBorder="1" applyAlignment="1">
      <alignment vertical="center"/>
    </xf>
    <xf numFmtId="176" fontId="10" fillId="12" borderId="0" xfId="9" applyNumberFormat="1" applyFont="1" applyFill="1" applyBorder="1" applyAlignment="1">
      <alignment vertical="center"/>
    </xf>
    <xf numFmtId="0" fontId="50" fillId="12" borderId="0" xfId="9" applyFont="1" applyFill="1" applyAlignment="1">
      <alignment horizontal="right" vertical="center"/>
    </xf>
    <xf numFmtId="176" fontId="1" fillId="12" borderId="0" xfId="9" applyNumberFormat="1" applyFont="1" applyFill="1" applyBorder="1" applyAlignment="1">
      <alignment horizontal="right" vertical="center"/>
    </xf>
    <xf numFmtId="3" fontId="37" fillId="14" borderId="0" xfId="9" applyNumberFormat="1" applyFont="1" applyFill="1" applyAlignment="1">
      <alignment horizontal="right" vertical="center"/>
    </xf>
    <xf numFmtId="0" fontId="37" fillId="14" borderId="0" xfId="9" applyFont="1" applyFill="1" applyAlignment="1">
      <alignment horizontal="right" vertical="center"/>
    </xf>
    <xf numFmtId="3" fontId="47" fillId="15" borderId="0" xfId="9" applyNumberFormat="1" applyFont="1" applyFill="1" applyAlignment="1">
      <alignment horizontal="right" vertical="center"/>
    </xf>
    <xf numFmtId="178" fontId="1" fillId="12" borderId="0" xfId="0" applyNumberFormat="1" applyFont="1" applyFill="1" applyBorder="1" applyAlignment="1">
      <alignment horizontal="right" vertical="center"/>
    </xf>
    <xf numFmtId="176" fontId="1" fillId="12" borderId="0" xfId="0" applyNumberFormat="1" applyFont="1" applyFill="1" applyBorder="1" applyAlignment="1">
      <alignment horizontal="right" vertical="center"/>
    </xf>
    <xf numFmtId="167" fontId="22" fillId="12" borderId="0" xfId="16" applyNumberFormat="1" applyFont="1" applyFill="1" applyBorder="1" applyAlignment="1" applyProtection="1">
      <alignment vertical="center"/>
      <protection locked="0"/>
    </xf>
    <xf numFmtId="167" fontId="33" fillId="14" borderId="0" xfId="16" applyNumberFormat="1" applyFont="1" applyFill="1" applyBorder="1" applyAlignment="1" applyProtection="1">
      <alignment vertical="center"/>
      <protection locked="0"/>
    </xf>
    <xf numFmtId="172" fontId="33" fillId="14" borderId="0" xfId="18" applyNumberFormat="1" applyFont="1" applyFill="1" applyBorder="1" applyAlignment="1">
      <alignment horizontal="center" vertical="center"/>
    </xf>
    <xf numFmtId="172" fontId="45" fillId="12" borderId="0" xfId="18" applyNumberFormat="1" applyFont="1" applyFill="1" applyBorder="1" applyAlignment="1">
      <alignment horizontal="right" vertical="center"/>
    </xf>
    <xf numFmtId="171" fontId="14" fillId="4" borderId="1" xfId="4" applyNumberFormat="1" applyFont="1" applyFill="1" applyBorder="1" applyAlignment="1">
      <alignment horizontal="center" vertical="center"/>
    </xf>
    <xf numFmtId="171" fontId="14" fillId="10" borderId="1" xfId="5" applyNumberFormat="1" applyFont="1" applyFill="1" applyBorder="1" applyAlignment="1">
      <alignment horizontal="center" vertical="center"/>
    </xf>
    <xf numFmtId="171" fontId="14" fillId="4" borderId="1" xfId="5" applyNumberFormat="1" applyFont="1" applyFill="1" applyBorder="1" applyAlignment="1">
      <alignment horizontal="center" vertical="center"/>
    </xf>
    <xf numFmtId="171" fontId="14" fillId="5" borderId="1" xfId="5" applyNumberFormat="1" applyFont="1" applyFill="1" applyBorder="1" applyAlignment="1">
      <alignment horizontal="center" vertical="center"/>
    </xf>
    <xf numFmtId="194" fontId="26" fillId="16" borderId="0" xfId="0" applyNumberFormat="1" applyFont="1" applyFill="1" applyBorder="1" applyAlignment="1" applyProtection="1">
      <alignment vertical="center"/>
      <protection locked="0"/>
    </xf>
    <xf numFmtId="194" fontId="12" fillId="17" borderId="53" xfId="3" applyNumberFormat="1" applyFont="1" applyFill="1" applyBorder="1" applyAlignment="1">
      <alignment horizontal="right" vertical="center"/>
    </xf>
    <xf numFmtId="195" fontId="36" fillId="14" borderId="0" xfId="9" applyNumberFormat="1" applyFont="1" applyFill="1" applyBorder="1" applyAlignment="1">
      <alignment vertical="center"/>
    </xf>
    <xf numFmtId="0" fontId="13" fillId="0" borderId="0" xfId="9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4" fillId="0" borderId="0" xfId="9" applyFont="1" applyAlignment="1">
      <alignment horizontal="center" vertical="center"/>
    </xf>
    <xf numFmtId="0" fontId="1" fillId="0" borderId="0" xfId="9" applyFont="1" applyFill="1" applyBorder="1" applyAlignment="1">
      <alignment horizontal="left" vertical="center"/>
    </xf>
    <xf numFmtId="0" fontId="47" fillId="13" borderId="0" xfId="9" applyFont="1" applyFill="1" applyBorder="1" applyAlignment="1">
      <alignment horizontal="left" vertical="center"/>
    </xf>
    <xf numFmtId="0" fontId="46" fillId="0" borderId="0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vertical="center"/>
    </xf>
    <xf numFmtId="0" fontId="36" fillId="14" borderId="0" xfId="9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6" fillId="14" borderId="51" xfId="9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9" fillId="14" borderId="0" xfId="0" applyFont="1" applyFill="1" applyBorder="1" applyAlignment="1">
      <alignment vertical="center" wrapText="1"/>
    </xf>
    <xf numFmtId="0" fontId="39" fillId="14" borderId="52" xfId="0" applyFont="1" applyFill="1" applyBorder="1" applyAlignment="1">
      <alignment horizontal="center"/>
    </xf>
    <xf numFmtId="0" fontId="39" fillId="14" borderId="0" xfId="0" applyFont="1" applyFill="1" applyBorder="1" applyAlignment="1">
      <alignment horizontal="center"/>
    </xf>
    <xf numFmtId="0" fontId="39" fillId="14" borderId="0" xfId="0" applyFont="1" applyFill="1" applyAlignment="1">
      <alignment horizontal="center"/>
    </xf>
    <xf numFmtId="0" fontId="35" fillId="14" borderId="0" xfId="0" applyFont="1" applyFill="1" applyAlignment="1">
      <alignment horizontal="center" vertical="center"/>
    </xf>
    <xf numFmtId="17" fontId="36" fillId="14" borderId="0" xfId="0" applyNumberFormat="1" applyFont="1" applyFill="1" applyBorder="1" applyAlignment="1">
      <alignment horizontal="center"/>
    </xf>
    <xf numFmtId="17" fontId="36" fillId="14" borderId="0" xfId="9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" fontId="36" fillId="14" borderId="0" xfId="9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6" fillId="14" borderId="0" xfId="9" applyFont="1" applyFill="1" applyBorder="1" applyAlignment="1">
      <alignment horizontal="center" vertical="center"/>
    </xf>
    <xf numFmtId="0" fontId="1" fillId="12" borderId="0" xfId="9" applyFill="1" applyAlignment="1">
      <alignment horizontal="left" vertical="center" wrapText="1"/>
    </xf>
    <xf numFmtId="0" fontId="10" fillId="12" borderId="0" xfId="10" applyFont="1" applyFill="1" applyAlignment="1">
      <alignment horizontal="center"/>
    </xf>
    <xf numFmtId="0" fontId="36" fillId="14" borderId="0" xfId="10" applyFont="1" applyFill="1" applyAlignment="1">
      <alignment horizontal="center"/>
    </xf>
    <xf numFmtId="0" fontId="1" fillId="12" borderId="0" xfId="10" applyFont="1" applyFill="1" applyAlignment="1">
      <alignment horizontal="center"/>
    </xf>
    <xf numFmtId="0" fontId="10" fillId="12" borderId="37" xfId="10" applyFont="1" applyFill="1" applyBorder="1" applyAlignment="1">
      <alignment horizontal="center" wrapText="1"/>
    </xf>
    <xf numFmtId="0" fontId="33" fillId="14" borderId="0" xfId="10" applyFont="1" applyFill="1" applyBorder="1" applyAlignment="1">
      <alignment horizontal="center"/>
    </xf>
    <xf numFmtId="0" fontId="33" fillId="14" borderId="49" xfId="10" applyFont="1" applyFill="1" applyBorder="1" applyAlignment="1">
      <alignment horizontal="center"/>
    </xf>
    <xf numFmtId="0" fontId="10" fillId="12" borderId="38" xfId="10" applyFont="1" applyFill="1" applyBorder="1" applyAlignment="1">
      <alignment horizontal="center" vertical="center"/>
    </xf>
    <xf numFmtId="0" fontId="10" fillId="15" borderId="0" xfId="10" applyFont="1" applyFill="1" applyAlignment="1">
      <alignment horizontal="center" vertical="center"/>
    </xf>
    <xf numFmtId="0" fontId="1" fillId="12" borderId="0" xfId="10" applyFont="1" applyFill="1" applyAlignment="1">
      <alignment horizontal="center" vertical="center"/>
    </xf>
    <xf numFmtId="0" fontId="10" fillId="12" borderId="37" xfId="10" applyFont="1" applyFill="1" applyBorder="1" applyAlignment="1">
      <alignment horizontal="center" vertical="center" wrapText="1"/>
    </xf>
    <xf numFmtId="0" fontId="48" fillId="12" borderId="0" xfId="10" quotePrefix="1" applyFont="1" applyFill="1" applyAlignment="1">
      <alignment horizontal="left" vertical="center" wrapText="1"/>
    </xf>
    <xf numFmtId="0" fontId="17" fillId="13" borderId="0" xfId="10" applyFont="1" applyFill="1" applyAlignment="1">
      <alignment horizontal="center" vertical="center"/>
    </xf>
    <xf numFmtId="0" fontId="17" fillId="13" borderId="38" xfId="10" applyFont="1" applyFill="1" applyBorder="1" applyAlignment="1">
      <alignment horizontal="center"/>
    </xf>
    <xf numFmtId="0" fontId="17" fillId="13" borderId="37" xfId="10" applyFont="1" applyFill="1" applyBorder="1" applyAlignment="1">
      <alignment horizontal="center" wrapText="1"/>
    </xf>
    <xf numFmtId="0" fontId="34" fillId="14" borderId="0" xfId="0" applyFont="1" applyFill="1" applyBorder="1" applyAlignment="1">
      <alignment horizontal="center" vertical="center"/>
    </xf>
    <xf numFmtId="0" fontId="24" fillId="0" borderId="0" xfId="14" applyFont="1" applyFill="1" applyAlignment="1">
      <alignment horizontal="center" vertical="center"/>
    </xf>
    <xf numFmtId="0" fontId="51" fillId="14" borderId="0" xfId="14" applyFont="1" applyFill="1" applyBorder="1" applyAlignment="1">
      <alignment horizontal="center" vertical="center" wrapText="1"/>
    </xf>
    <xf numFmtId="0" fontId="36" fillId="14" borderId="0" xfId="14" applyFont="1" applyFill="1" applyBorder="1" applyAlignment="1">
      <alignment horizontal="center" vertical="center"/>
    </xf>
    <xf numFmtId="17" fontId="33" fillId="14" borderId="0" xfId="9" applyNumberFormat="1" applyFont="1" applyFill="1" applyBorder="1" applyAlignment="1">
      <alignment horizontal="center" vertical="center"/>
    </xf>
    <xf numFmtId="17" fontId="33" fillId="12" borderId="0" xfId="9" applyNumberFormat="1" applyFont="1" applyFill="1" applyBorder="1" applyAlignment="1">
      <alignment horizontal="center" vertical="center"/>
    </xf>
    <xf numFmtId="0" fontId="33" fillId="12" borderId="0" xfId="14" applyFont="1" applyFill="1" applyBorder="1" applyAlignment="1">
      <alignment horizontal="center" vertical="center"/>
    </xf>
    <xf numFmtId="0" fontId="33" fillId="14" borderId="0" xfId="14" applyFont="1" applyFill="1" applyBorder="1" applyAlignment="1">
      <alignment horizontal="center" vertical="center"/>
    </xf>
    <xf numFmtId="0" fontId="49" fillId="14" borderId="0" xfId="9" applyFont="1" applyFill="1" applyAlignment="1">
      <alignment horizontal="center" vertical="center"/>
    </xf>
    <xf numFmtId="0" fontId="16" fillId="0" borderId="0" xfId="15" applyFont="1" applyBorder="1" applyAlignment="1">
      <alignment horizontal="center" vertical="center"/>
    </xf>
    <xf numFmtId="14" fontId="16" fillId="8" borderId="39" xfId="15" applyNumberFormat="1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29" fillId="4" borderId="29" xfId="0" applyFont="1" applyFill="1" applyBorder="1" applyAlignment="1">
      <alignment horizontal="center" vertical="center" wrapText="1"/>
    </xf>
    <xf numFmtId="0" fontId="29" fillId="5" borderId="31" xfId="0" applyFont="1" applyFill="1" applyBorder="1" applyAlignment="1">
      <alignment horizontal="left" vertical="center" wrapText="1" indent="4"/>
    </xf>
    <xf numFmtId="0" fontId="14" fillId="0" borderId="40" xfId="0" applyFont="1" applyBorder="1" applyAlignment="1">
      <alignment horizontal="left" vertical="center" wrapText="1" indent="4"/>
    </xf>
    <xf numFmtId="0" fontId="14" fillId="0" borderId="34" xfId="0" applyFont="1" applyBorder="1" applyAlignment="1">
      <alignment horizontal="left" vertical="center" wrapText="1" indent="4"/>
    </xf>
    <xf numFmtId="0" fontId="14" fillId="0" borderId="35" xfId="0" applyFont="1" applyBorder="1" applyAlignment="1">
      <alignment horizontal="left" vertical="center" wrapText="1" indent="4"/>
    </xf>
    <xf numFmtId="0" fontId="29" fillId="12" borderId="12" xfId="0" applyFont="1" applyFill="1" applyBorder="1" applyAlignment="1">
      <alignment horizontal="center" vertical="center" wrapText="1"/>
    </xf>
    <xf numFmtId="0" fontId="29" fillId="12" borderId="29" xfId="0" applyFont="1" applyFill="1" applyBorder="1" applyAlignment="1">
      <alignment horizontal="center" vertical="center" wrapText="1"/>
    </xf>
    <xf numFmtId="0" fontId="29" fillId="12" borderId="31" xfId="0" applyFont="1" applyFill="1" applyBorder="1" applyAlignment="1">
      <alignment horizontal="left" vertical="center" indent="4"/>
    </xf>
    <xf numFmtId="0" fontId="14" fillId="0" borderId="40" xfId="0" applyFont="1" applyBorder="1" applyAlignment="1">
      <alignment horizontal="left" vertical="center" indent="4"/>
    </xf>
    <xf numFmtId="0" fontId="14" fillId="0" borderId="34" xfId="0" applyFont="1" applyBorder="1" applyAlignment="1">
      <alignment horizontal="left" vertical="center" indent="4"/>
    </xf>
    <xf numFmtId="0" fontId="14" fillId="0" borderId="35" xfId="0" applyFont="1" applyBorder="1" applyAlignment="1">
      <alignment horizontal="left" vertical="center" indent="4"/>
    </xf>
    <xf numFmtId="0" fontId="29" fillId="4" borderId="12" xfId="0" applyFont="1" applyFill="1" applyBorder="1" applyAlignment="1">
      <alignment horizontal="center" wrapText="1"/>
    </xf>
    <xf numFmtId="0" fontId="29" fillId="4" borderId="29" xfId="0" applyFont="1" applyFill="1" applyBorder="1" applyAlignment="1">
      <alignment horizontal="center" wrapText="1"/>
    </xf>
    <xf numFmtId="0" fontId="14" fillId="12" borderId="40" xfId="0" applyFont="1" applyFill="1" applyBorder="1" applyAlignment="1">
      <alignment horizontal="left" vertical="center" indent="4"/>
    </xf>
    <xf numFmtId="0" fontId="14" fillId="12" borderId="34" xfId="0" applyFont="1" applyFill="1" applyBorder="1" applyAlignment="1">
      <alignment horizontal="left" vertical="center" indent="4"/>
    </xf>
    <xf numFmtId="0" fontId="14" fillId="12" borderId="35" xfId="0" applyFont="1" applyFill="1" applyBorder="1" applyAlignment="1">
      <alignment horizontal="left" vertical="center" indent="4"/>
    </xf>
    <xf numFmtId="0" fontId="29" fillId="5" borderId="40" xfId="0" applyFont="1" applyFill="1" applyBorder="1" applyAlignment="1">
      <alignment horizontal="left" vertical="center" indent="4"/>
    </xf>
    <xf numFmtId="0" fontId="29" fillId="5" borderId="34" xfId="0" applyFont="1" applyFill="1" applyBorder="1" applyAlignment="1">
      <alignment horizontal="left" vertical="center" indent="4"/>
    </xf>
    <xf numFmtId="0" fontId="29" fillId="5" borderId="35" xfId="0" applyFont="1" applyFill="1" applyBorder="1" applyAlignment="1">
      <alignment horizontal="left" vertical="center" indent="4"/>
    </xf>
    <xf numFmtId="0" fontId="29" fillId="5" borderId="40" xfId="0" applyFont="1" applyFill="1" applyBorder="1" applyAlignment="1">
      <alignment horizontal="left" vertical="center" wrapText="1" indent="4"/>
    </xf>
    <xf numFmtId="0" fontId="29" fillId="5" borderId="34" xfId="0" applyFont="1" applyFill="1" applyBorder="1" applyAlignment="1">
      <alignment horizontal="left" vertical="center" wrapText="1" indent="4"/>
    </xf>
    <xf numFmtId="0" fontId="29" fillId="5" borderId="35" xfId="0" applyFont="1" applyFill="1" applyBorder="1" applyAlignment="1">
      <alignment horizontal="left" vertical="center" wrapText="1" indent="4"/>
    </xf>
    <xf numFmtId="0" fontId="29" fillId="5" borderId="12" xfId="0" applyFont="1" applyFill="1" applyBorder="1" applyAlignment="1">
      <alignment horizontal="center" vertical="center"/>
    </xf>
    <xf numFmtId="0" fontId="29" fillId="5" borderId="2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wrapText="1"/>
    </xf>
    <xf numFmtId="0" fontId="31" fillId="4" borderId="33" xfId="0" applyFont="1" applyFill="1" applyBorder="1" applyAlignment="1">
      <alignment horizontal="center" wrapText="1"/>
    </xf>
    <xf numFmtId="0" fontId="31" fillId="4" borderId="29" xfId="0" applyFont="1" applyFill="1" applyBorder="1" applyAlignment="1">
      <alignment horizontal="center" wrapText="1"/>
    </xf>
    <xf numFmtId="0" fontId="29" fillId="4" borderId="33" xfId="0" applyFont="1" applyFill="1" applyBorder="1" applyAlignment="1">
      <alignment horizontal="center" vertical="center" wrapText="1"/>
    </xf>
    <xf numFmtId="0" fontId="29" fillId="5" borderId="31" xfId="0" applyFont="1" applyFill="1" applyBorder="1" applyAlignment="1">
      <alignment horizontal="center" vertical="center" wrapText="1"/>
    </xf>
    <xf numFmtId="0" fontId="29" fillId="5" borderId="40" xfId="0" applyFont="1" applyFill="1" applyBorder="1" applyAlignment="1">
      <alignment horizontal="center" vertical="center" wrapText="1"/>
    </xf>
    <xf numFmtId="0" fontId="29" fillId="5" borderId="21" xfId="0" applyFont="1" applyFill="1" applyBorder="1" applyAlignment="1">
      <alignment horizontal="center" vertical="center" wrapText="1"/>
    </xf>
    <xf numFmtId="0" fontId="29" fillId="5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12" xfId="0" applyFont="1" applyBorder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42" xfId="0" applyNumberFormat="1" applyFont="1" applyFill="1" applyBorder="1" applyAlignment="1">
      <alignment horizontal="center"/>
    </xf>
    <xf numFmtId="17" fontId="5" fillId="3" borderId="43" xfId="0" applyNumberFormat="1" applyFont="1" applyFill="1" applyBorder="1" applyAlignment="1">
      <alignment horizontal="center"/>
    </xf>
    <xf numFmtId="17" fontId="5" fillId="3" borderId="44" xfId="0" applyNumberFormat="1" applyFont="1" applyFill="1" applyBorder="1" applyAlignment="1">
      <alignment horizontal="center"/>
    </xf>
    <xf numFmtId="17" fontId="5" fillId="3" borderId="45" xfId="0" applyNumberFormat="1" applyFont="1" applyFill="1" applyBorder="1" applyAlignment="1">
      <alignment horizontal="center"/>
    </xf>
    <xf numFmtId="17" fontId="5" fillId="3" borderId="46" xfId="0" applyNumberFormat="1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</cellXfs>
  <cellStyles count="19">
    <cellStyle name="60% - akcent 1" xfId="1"/>
    <cellStyle name="Diseño" xfId="2"/>
    <cellStyle name="Millares" xfId="3" builtinId="3"/>
    <cellStyle name="Millares [0] 10" xfId="4"/>
    <cellStyle name="Millares [0] 2" xfId="5"/>
    <cellStyle name="Millares [0] 2 19" xfId="6"/>
    <cellStyle name="Millares [0]_razind092003" xfId="7"/>
    <cellStyle name="No-definido" xfId="8"/>
    <cellStyle name="Normal" xfId="0" builtinId="0"/>
    <cellStyle name="Normal 10" xfId="9"/>
    <cellStyle name="Normal 2" xfId="10"/>
    <cellStyle name="Normal 3" xfId="11"/>
    <cellStyle name="Normal_graficos" xfId="12"/>
    <cellStyle name="Normal_Modelo Paquete Ifrs Chile (2008)" xfId="13"/>
    <cellStyle name="Normal_operacional" xfId="14"/>
    <cellStyle name="Normal_Paquete Nic 2005" xfId="15"/>
    <cellStyle name="Porcentaje" xfId="16" builtinId="5"/>
    <cellStyle name="Porcentaje 2" xfId="18"/>
    <cellStyle name="Porcentual 2 10" xfId="17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46</xdr:row>
      <xdr:rowOff>0</xdr:rowOff>
    </xdr:from>
    <xdr:to>
      <xdr:col>2</xdr:col>
      <xdr:colOff>600075</xdr:colOff>
      <xdr:row>47</xdr:row>
      <xdr:rowOff>123825</xdr:rowOff>
    </xdr:to>
    <xdr:sp macro="" textlink="">
      <xdr:nvSpPr>
        <xdr:cNvPr id="47465" name="Text Box 1"/>
        <xdr:cNvSpPr txBox="1">
          <a:spLocks noChangeArrowheads="1"/>
        </xdr:cNvSpPr>
      </xdr:nvSpPr>
      <xdr:spPr bwMode="auto">
        <a:xfrm>
          <a:off x="5657850" y="879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523875</xdr:colOff>
      <xdr:row>46</xdr:row>
      <xdr:rowOff>0</xdr:rowOff>
    </xdr:from>
    <xdr:to>
      <xdr:col>3</xdr:col>
      <xdr:colOff>600075</xdr:colOff>
      <xdr:row>47</xdr:row>
      <xdr:rowOff>123825</xdr:rowOff>
    </xdr:to>
    <xdr:sp macro="" textlink="">
      <xdr:nvSpPr>
        <xdr:cNvPr id="47466" name="Text Box 1"/>
        <xdr:cNvSpPr txBox="1">
          <a:spLocks noChangeArrowheads="1"/>
        </xdr:cNvSpPr>
      </xdr:nvSpPr>
      <xdr:spPr bwMode="auto">
        <a:xfrm>
          <a:off x="6772275" y="879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25"/>
  <sheetViews>
    <sheetView showGridLines="0" tabSelected="1" workbookViewId="0"/>
  </sheetViews>
  <sheetFormatPr baseColWidth="10" defaultRowHeight="12.75"/>
  <cols>
    <col min="3" max="3" width="26.140625" bestFit="1" customWidth="1"/>
    <col min="4" max="4" width="2.5703125" customWidth="1"/>
    <col min="6" max="6" width="3.28515625" customWidth="1"/>
    <col min="8" max="8" width="1.85546875" customWidth="1"/>
  </cols>
  <sheetData>
    <row r="4" spans="3:11" ht="15.75">
      <c r="C4" s="189"/>
      <c r="D4" s="189"/>
      <c r="E4" s="509" t="s">
        <v>33</v>
      </c>
      <c r="F4" s="509"/>
      <c r="G4" s="509"/>
      <c r="H4" s="189"/>
      <c r="I4" s="190"/>
    </row>
    <row r="5" spans="3:11" ht="16.5" customHeight="1">
      <c r="C5" s="508" t="s">
        <v>103</v>
      </c>
      <c r="D5" s="191"/>
      <c r="E5" s="510" t="s">
        <v>406</v>
      </c>
      <c r="F5" s="510"/>
      <c r="G5" s="510"/>
      <c r="H5" s="190"/>
      <c r="I5" s="192"/>
    </row>
    <row r="6" spans="3:11" ht="12.75" customHeight="1">
      <c r="C6" s="508"/>
      <c r="D6" s="191"/>
      <c r="E6" s="202">
        <v>2018</v>
      </c>
      <c r="F6" s="193"/>
      <c r="G6" s="202">
        <v>2017</v>
      </c>
      <c r="H6" s="190"/>
      <c r="I6" s="203" t="s">
        <v>53</v>
      </c>
    </row>
    <row r="7" spans="3:11" ht="15.75">
      <c r="C7" s="194"/>
      <c r="D7" s="194"/>
      <c r="E7" s="511" t="s">
        <v>403</v>
      </c>
      <c r="F7" s="511"/>
      <c r="G7" s="511"/>
      <c r="H7" s="194"/>
      <c r="I7" s="203" t="s">
        <v>21</v>
      </c>
    </row>
    <row r="8" spans="3:11" ht="15">
      <c r="C8" s="122" t="s">
        <v>10</v>
      </c>
      <c r="D8" s="122"/>
      <c r="E8" s="215">
        <v>234.97200000000001</v>
      </c>
      <c r="F8" s="215">
        <v>0</v>
      </c>
      <c r="G8" s="215">
        <v>212.41900000000001</v>
      </c>
      <c r="H8" s="215">
        <v>0</v>
      </c>
      <c r="I8" s="214">
        <v>10.617223506371843</v>
      </c>
      <c r="K8" s="57"/>
    </row>
    <row r="9" spans="3:11" ht="15">
      <c r="C9" s="122" t="s">
        <v>56</v>
      </c>
      <c r="D9" s="122"/>
      <c r="E9" s="215">
        <v>807.803</v>
      </c>
      <c r="F9" s="215">
        <v>0</v>
      </c>
      <c r="G9" s="215">
        <v>655.75</v>
      </c>
      <c r="H9" s="215">
        <v>0</v>
      </c>
      <c r="I9" s="214">
        <v>23.187647731605022</v>
      </c>
      <c r="K9" s="57"/>
    </row>
    <row r="10" spans="3:11" ht="15">
      <c r="C10" s="122" t="s">
        <v>14</v>
      </c>
      <c r="D10" s="122"/>
      <c r="E10" s="215">
        <v>950.71900000000005</v>
      </c>
      <c r="F10" s="215">
        <v>0</v>
      </c>
      <c r="G10" s="215">
        <v>910.99199999999996</v>
      </c>
      <c r="H10" s="215">
        <v>0</v>
      </c>
      <c r="I10" s="214">
        <v>4.3608505892477778</v>
      </c>
      <c r="K10" s="57"/>
    </row>
    <row r="11" spans="3:11" ht="15">
      <c r="C11" s="122" t="s">
        <v>57</v>
      </c>
      <c r="D11" s="122"/>
      <c r="E11" s="215">
        <v>398.82100000000003</v>
      </c>
      <c r="F11" s="215">
        <v>0</v>
      </c>
      <c r="G11" s="215">
        <v>376.33699999999999</v>
      </c>
      <c r="H11" s="215">
        <v>0</v>
      </c>
      <c r="I11" s="214">
        <v>5.9744324900288914</v>
      </c>
      <c r="K11" s="57"/>
    </row>
    <row r="12" spans="3:11" ht="15" hidden="1">
      <c r="C12" s="122" t="s">
        <v>306</v>
      </c>
      <c r="D12" s="122"/>
      <c r="E12" s="215">
        <v>-17.986999999999998</v>
      </c>
      <c r="F12" s="215">
        <v>0</v>
      </c>
      <c r="G12" s="215">
        <v>-20.632999999999999</v>
      </c>
      <c r="H12" s="215">
        <v>0</v>
      </c>
      <c r="I12" s="214">
        <v>0</v>
      </c>
    </row>
    <row r="13" spans="3:11" ht="15.75">
      <c r="C13" s="216" t="s">
        <v>307</v>
      </c>
      <c r="D13" s="216"/>
      <c r="E13" s="219">
        <v>2374.328</v>
      </c>
      <c r="F13" s="219">
        <v>0</v>
      </c>
      <c r="G13" s="219">
        <v>2134.8650000000002</v>
      </c>
      <c r="H13" s="217">
        <v>0</v>
      </c>
      <c r="I13" s="218">
        <v>11.216774831195409</v>
      </c>
      <c r="K13" s="57"/>
    </row>
    <row r="25" spans="12:12">
      <c r="L25" s="57"/>
    </row>
  </sheetData>
  <mergeCells count="4">
    <mergeCell ref="C5:C6"/>
    <mergeCell ref="E4:G4"/>
    <mergeCell ref="E5:G5"/>
    <mergeCell ref="E7:G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7"/>
  <sheetViews>
    <sheetView showGridLines="0" workbookViewId="0"/>
  </sheetViews>
  <sheetFormatPr baseColWidth="10" defaultRowHeight="12.75"/>
  <cols>
    <col min="1" max="1" width="11.42578125" style="111"/>
    <col min="2" max="2" width="54.85546875" style="127" customWidth="1"/>
    <col min="3" max="3" width="13.5703125" style="127" customWidth="1"/>
    <col min="4" max="4" width="2.85546875" style="127" customWidth="1"/>
    <col min="5" max="5" width="12.42578125" style="127" bestFit="1" customWidth="1"/>
    <col min="6" max="6" width="2.42578125" style="127" customWidth="1"/>
    <col min="7" max="7" width="10.28515625" style="127" bestFit="1" customWidth="1"/>
    <col min="8" max="8" width="3.28515625" style="127" customWidth="1"/>
    <col min="9" max="9" width="11.42578125" style="127"/>
    <col min="10" max="16384" width="11.42578125" style="111"/>
  </cols>
  <sheetData>
    <row r="3" spans="2:9">
      <c r="B3" s="533" t="s">
        <v>210</v>
      </c>
      <c r="C3" s="535"/>
      <c r="D3" s="535"/>
      <c r="E3" s="535"/>
      <c r="F3" s="535"/>
      <c r="G3" s="535"/>
      <c r="H3" s="535"/>
      <c r="I3" s="535"/>
    </row>
    <row r="4" spans="2:9">
      <c r="B4" s="533"/>
      <c r="C4" s="140" t="s">
        <v>417</v>
      </c>
      <c r="D4" s="140"/>
      <c r="E4" s="140" t="s">
        <v>418</v>
      </c>
      <c r="F4" s="140"/>
      <c r="G4" s="140" t="s">
        <v>53</v>
      </c>
      <c r="H4" s="141"/>
      <c r="I4" s="140" t="s">
        <v>53</v>
      </c>
    </row>
    <row r="5" spans="2:9">
      <c r="B5" s="533"/>
      <c r="C5" s="534" t="s">
        <v>215</v>
      </c>
      <c r="D5" s="534"/>
      <c r="E5" s="534"/>
      <c r="F5" s="534"/>
      <c r="G5" s="534"/>
      <c r="H5" s="141"/>
      <c r="I5" s="141" t="s">
        <v>21</v>
      </c>
    </row>
    <row r="6" spans="2:9">
      <c r="C6" s="132"/>
      <c r="D6" s="132"/>
      <c r="E6" s="132"/>
      <c r="F6" s="132"/>
      <c r="G6" s="132"/>
    </row>
    <row r="7" spans="2:9">
      <c r="B7" s="131" t="s">
        <v>65</v>
      </c>
      <c r="C7" s="138">
        <v>6449</v>
      </c>
      <c r="D7" s="138"/>
      <c r="E7" s="138">
        <v>4545</v>
      </c>
      <c r="F7" s="138"/>
      <c r="G7" s="138">
        <v>1904</v>
      </c>
      <c r="H7" s="138"/>
      <c r="I7" s="483">
        <v>0.41892189218921899</v>
      </c>
    </row>
    <row r="8" spans="2:9">
      <c r="B8" s="131" t="s">
        <v>205</v>
      </c>
      <c r="C8" s="138">
        <v>19737</v>
      </c>
      <c r="D8" s="138"/>
      <c r="E8" s="138">
        <v>15624</v>
      </c>
      <c r="F8" s="138"/>
      <c r="G8" s="138">
        <v>4113</v>
      </c>
      <c r="H8" s="138"/>
      <c r="I8" s="483">
        <v>0.26324884792626702</v>
      </c>
    </row>
    <row r="9" spans="2:9">
      <c r="C9" s="138"/>
      <c r="D9" s="138"/>
      <c r="E9" s="138"/>
      <c r="F9" s="138"/>
      <c r="G9" s="138"/>
      <c r="H9" s="138"/>
      <c r="I9" s="138"/>
    </row>
    <row r="10" spans="2:9">
      <c r="B10" s="128" t="s">
        <v>66</v>
      </c>
      <c r="C10" s="212">
        <v>26186</v>
      </c>
      <c r="D10" s="212"/>
      <c r="E10" s="212">
        <v>20169</v>
      </c>
      <c r="F10" s="212"/>
      <c r="G10" s="212">
        <v>6017</v>
      </c>
      <c r="H10" s="128"/>
      <c r="I10" s="484">
        <v>0.29832911894491598</v>
      </c>
    </row>
    <row r="13" spans="2:9">
      <c r="B13" s="533" t="s">
        <v>211</v>
      </c>
      <c r="C13" s="535"/>
      <c r="D13" s="535"/>
      <c r="E13" s="535"/>
      <c r="F13" s="535"/>
      <c r="G13" s="535"/>
      <c r="H13" s="535"/>
      <c r="I13" s="535"/>
    </row>
    <row r="14" spans="2:9">
      <c r="B14" s="533"/>
      <c r="C14" s="140" t="s">
        <v>417</v>
      </c>
      <c r="D14" s="140"/>
      <c r="E14" s="140" t="s">
        <v>418</v>
      </c>
      <c r="F14" s="140"/>
      <c r="G14" s="140" t="s">
        <v>53</v>
      </c>
      <c r="H14" s="141"/>
      <c r="I14" s="140" t="s">
        <v>53</v>
      </c>
    </row>
    <row r="15" spans="2:9">
      <c r="B15" s="533"/>
      <c r="C15" s="534" t="s">
        <v>215</v>
      </c>
      <c r="D15" s="534"/>
      <c r="E15" s="534"/>
      <c r="F15" s="534"/>
      <c r="G15" s="534"/>
      <c r="H15" s="141"/>
      <c r="I15" s="141" t="s">
        <v>21</v>
      </c>
    </row>
    <row r="16" spans="2:9">
      <c r="C16" s="132"/>
      <c r="D16" s="132"/>
      <c r="E16" s="132"/>
      <c r="F16" s="132"/>
      <c r="G16" s="132"/>
    </row>
    <row r="17" spans="2:9">
      <c r="B17" s="131" t="s">
        <v>67</v>
      </c>
      <c r="C17" s="138">
        <v>7514</v>
      </c>
      <c r="D17" s="138"/>
      <c r="E17" s="138">
        <v>4934</v>
      </c>
      <c r="F17" s="138"/>
      <c r="G17" s="138">
        <v>2580</v>
      </c>
      <c r="H17" s="138"/>
      <c r="I17" s="483">
        <v>0.52290231049858105</v>
      </c>
    </row>
    <row r="18" spans="2:9">
      <c r="B18" s="131" t="s">
        <v>68</v>
      </c>
      <c r="C18" s="138">
        <v>10274</v>
      </c>
      <c r="D18" s="138"/>
      <c r="E18" s="138">
        <v>6956</v>
      </c>
      <c r="F18" s="138"/>
      <c r="G18" s="138">
        <v>3318</v>
      </c>
      <c r="H18" s="138"/>
      <c r="I18" s="483">
        <v>0.47699827487061502</v>
      </c>
    </row>
    <row r="19" spans="2:9">
      <c r="B19" s="131"/>
      <c r="C19" s="138"/>
      <c r="D19" s="138"/>
      <c r="E19" s="138"/>
      <c r="F19" s="138"/>
      <c r="G19" s="138"/>
      <c r="H19" s="138"/>
      <c r="I19" s="138"/>
    </row>
    <row r="20" spans="2:9">
      <c r="B20" s="131" t="s">
        <v>206</v>
      </c>
      <c r="C20" s="138">
        <v>8398</v>
      </c>
      <c r="D20" s="138"/>
      <c r="E20" s="138">
        <v>8279</v>
      </c>
      <c r="F20" s="138"/>
      <c r="G20" s="138">
        <v>119</v>
      </c>
      <c r="H20" s="138"/>
      <c r="I20" s="483">
        <v>1.4373716632443599E-2</v>
      </c>
    </row>
    <row r="21" spans="2:9">
      <c r="B21" s="114" t="s">
        <v>207</v>
      </c>
      <c r="C21" s="138">
        <v>6406</v>
      </c>
      <c r="D21" s="138"/>
      <c r="E21" s="138">
        <v>6481</v>
      </c>
      <c r="F21" s="138"/>
      <c r="G21" s="138">
        <v>-75</v>
      </c>
      <c r="H21" s="138"/>
      <c r="I21" s="486">
        <v>-1.15722882271254E-2</v>
      </c>
    </row>
    <row r="22" spans="2:9">
      <c r="B22" s="114" t="s">
        <v>208</v>
      </c>
      <c r="C22" s="138">
        <v>1992</v>
      </c>
      <c r="D22" s="138"/>
      <c r="E22" s="138">
        <v>1798</v>
      </c>
      <c r="F22" s="138"/>
      <c r="G22" s="138">
        <v>194</v>
      </c>
      <c r="H22" s="138"/>
      <c r="I22" s="483">
        <v>0.10789766407119</v>
      </c>
    </row>
    <row r="23" spans="2:9">
      <c r="C23" s="138"/>
      <c r="D23" s="138"/>
      <c r="E23" s="138"/>
      <c r="F23" s="138"/>
      <c r="G23" s="138"/>
      <c r="H23" s="138"/>
      <c r="I23" s="139"/>
    </row>
    <row r="24" spans="2:9">
      <c r="B24" s="128" t="s">
        <v>209</v>
      </c>
      <c r="C24" s="212">
        <v>26186</v>
      </c>
      <c r="D24" s="212"/>
      <c r="E24" s="212">
        <v>20169</v>
      </c>
      <c r="F24" s="212"/>
      <c r="G24" s="212">
        <v>6017</v>
      </c>
      <c r="H24" s="128"/>
      <c r="I24" s="484">
        <v>0.29832911894491598</v>
      </c>
    </row>
    <row r="27" spans="2:9">
      <c r="B27" s="533" t="s">
        <v>98</v>
      </c>
      <c r="C27" s="535"/>
      <c r="D27" s="535"/>
      <c r="E27" s="535"/>
      <c r="F27" s="535"/>
      <c r="G27" s="535"/>
      <c r="H27" s="535"/>
      <c r="I27" s="535"/>
    </row>
    <row r="28" spans="2:9">
      <c r="B28" s="533"/>
      <c r="C28" s="140" t="s">
        <v>417</v>
      </c>
      <c r="D28" s="140"/>
      <c r="E28" s="140" t="s">
        <v>418</v>
      </c>
      <c r="F28" s="140"/>
      <c r="G28" s="140" t="s">
        <v>53</v>
      </c>
      <c r="H28" s="141"/>
      <c r="I28" s="140" t="s">
        <v>53</v>
      </c>
    </row>
    <row r="29" spans="2:9">
      <c r="B29" s="533"/>
      <c r="C29" s="534" t="s">
        <v>215</v>
      </c>
      <c r="D29" s="534"/>
      <c r="E29" s="534"/>
      <c r="F29" s="534"/>
      <c r="G29" s="534"/>
      <c r="H29" s="141"/>
      <c r="I29" s="141" t="s">
        <v>21</v>
      </c>
    </row>
    <row r="30" spans="2:9">
      <c r="C30" s="132"/>
      <c r="D30" s="132"/>
      <c r="E30" s="132"/>
      <c r="F30" s="132"/>
      <c r="G30" s="132"/>
    </row>
    <row r="31" spans="2:9">
      <c r="B31" s="131" t="s">
        <v>97</v>
      </c>
      <c r="C31" s="138">
        <v>880.601</v>
      </c>
      <c r="D31" s="138"/>
      <c r="E31" s="138">
        <v>1170.249</v>
      </c>
      <c r="F31" s="138"/>
      <c r="G31" s="138">
        <v>-288.64800000000002</v>
      </c>
      <c r="H31" s="138"/>
      <c r="I31" s="486">
        <v>-0.24750971801727673</v>
      </c>
    </row>
    <row r="32" spans="2:9">
      <c r="B32" s="131"/>
      <c r="C32" s="138"/>
      <c r="D32" s="138"/>
      <c r="E32" s="138"/>
      <c r="F32" s="138"/>
      <c r="G32" s="138"/>
      <c r="H32" s="138"/>
      <c r="I32" s="139"/>
    </row>
    <row r="33" spans="2:9">
      <c r="B33" s="131" t="s">
        <v>96</v>
      </c>
      <c r="C33" s="138">
        <v>-2640.3009999999999</v>
      </c>
      <c r="D33" s="138"/>
      <c r="E33" s="138">
        <v>-1577.7280000000001</v>
      </c>
      <c r="F33" s="138"/>
      <c r="G33" s="138">
        <v>-1061.5729999999999</v>
      </c>
      <c r="H33" s="138"/>
      <c r="I33" s="486">
        <v>0.6734830084780139</v>
      </c>
    </row>
    <row r="34" spans="2:9">
      <c r="B34" s="131"/>
      <c r="C34" s="138"/>
      <c r="D34" s="138"/>
      <c r="E34" s="138"/>
      <c r="F34" s="138"/>
      <c r="G34" s="138"/>
      <c r="H34" s="138"/>
      <c r="I34" s="139"/>
    </row>
    <row r="35" spans="2:9">
      <c r="B35" s="131" t="s">
        <v>95</v>
      </c>
      <c r="C35" s="138">
        <v>2026.9290000000001</v>
      </c>
      <c r="D35" s="138"/>
      <c r="E35" s="138">
        <v>-869.60799999999995</v>
      </c>
      <c r="F35" s="138"/>
      <c r="G35" s="138">
        <v>2896.5370000000003</v>
      </c>
      <c r="H35" s="138"/>
      <c r="I35" s="486">
        <v>-3.3308536719993378</v>
      </c>
    </row>
    <row r="36" spans="2:9">
      <c r="C36" s="138"/>
      <c r="D36" s="138"/>
      <c r="E36" s="138"/>
      <c r="F36" s="138"/>
      <c r="G36" s="138"/>
      <c r="H36" s="138"/>
      <c r="I36" s="139"/>
    </row>
    <row r="37" spans="2:9">
      <c r="B37" s="128" t="s">
        <v>212</v>
      </c>
      <c r="C37" s="212">
        <v>267</v>
      </c>
      <c r="D37" s="212"/>
      <c r="E37" s="212">
        <v>-1278</v>
      </c>
      <c r="F37" s="212"/>
      <c r="G37" s="212">
        <v>1545</v>
      </c>
      <c r="H37" s="128"/>
      <c r="I37" s="485">
        <v>-1.2089201877934272</v>
      </c>
    </row>
  </sheetData>
  <mergeCells count="9">
    <mergeCell ref="B27:B29"/>
    <mergeCell ref="C29:G29"/>
    <mergeCell ref="C3:I3"/>
    <mergeCell ref="C13:I13"/>
    <mergeCell ref="C27:I27"/>
    <mergeCell ref="B3:B5"/>
    <mergeCell ref="C5:G5"/>
    <mergeCell ref="B13:B15"/>
    <mergeCell ref="C15:G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showGridLines="0" zoomScaleNormal="100" workbookViewId="0"/>
  </sheetViews>
  <sheetFormatPr baseColWidth="10" defaultColWidth="7.28515625" defaultRowHeight="12.75"/>
  <cols>
    <col min="1" max="1" width="0.7109375" style="142" customWidth="1"/>
    <col min="2" max="2" width="10.5703125" style="142" customWidth="1"/>
    <col min="3" max="3" width="27.140625" style="142" customWidth="1"/>
    <col min="4" max="4" width="12" style="142" customWidth="1"/>
    <col min="5" max="6" width="13" style="232" customWidth="1"/>
    <col min="7" max="7" width="13" style="232" hidden="1" customWidth="1"/>
    <col min="8" max="8" width="13" style="232" customWidth="1"/>
    <col min="9" max="9" width="13.42578125" style="142" customWidth="1"/>
    <col min="10" max="10" width="10.42578125" style="142" customWidth="1"/>
    <col min="11" max="11" width="1.140625" style="142" customWidth="1"/>
    <col min="12" max="12" width="7.28515625" style="142" customWidth="1"/>
    <col min="13" max="16384" width="7.28515625" style="142"/>
  </cols>
  <sheetData>
    <row r="1" spans="1:10">
      <c r="A1" s="142">
        <v>0</v>
      </c>
    </row>
    <row r="3" spans="1:10" ht="15.75" customHeight="1">
      <c r="B3" s="536" t="s">
        <v>91</v>
      </c>
      <c r="C3" s="536"/>
      <c r="D3" s="231" t="s">
        <v>92</v>
      </c>
      <c r="E3" s="143" t="s">
        <v>419</v>
      </c>
      <c r="F3" s="143" t="s">
        <v>271</v>
      </c>
      <c r="G3" s="143">
        <v>2017</v>
      </c>
      <c r="H3" s="143" t="s">
        <v>420</v>
      </c>
      <c r="I3" s="231" t="s">
        <v>99</v>
      </c>
      <c r="J3" s="231" t="s">
        <v>100</v>
      </c>
    </row>
    <row r="4" spans="1:10" ht="6" customHeight="1">
      <c r="E4" s="142"/>
      <c r="F4" s="142"/>
      <c r="G4" s="142"/>
      <c r="H4" s="142"/>
    </row>
    <row r="5" spans="1:10" ht="18" customHeight="1">
      <c r="B5" s="233" t="s">
        <v>78</v>
      </c>
      <c r="C5" s="234" t="s">
        <v>83</v>
      </c>
      <c r="D5" s="235" t="s">
        <v>101</v>
      </c>
      <c r="E5" s="236">
        <v>0.85826457279744472</v>
      </c>
      <c r="F5" s="237">
        <v>0.92115930279691938</v>
      </c>
      <c r="G5" s="237"/>
      <c r="H5" s="237"/>
      <c r="I5" s="491">
        <v>-6.2894729999474652E-2</v>
      </c>
      <c r="J5" s="358">
        <v>-6.8277799299759745E-2</v>
      </c>
    </row>
    <row r="6" spans="1:10" ht="18" customHeight="1">
      <c r="B6" s="234"/>
      <c r="C6" s="234" t="s">
        <v>82</v>
      </c>
      <c r="D6" s="235" t="s">
        <v>101</v>
      </c>
      <c r="E6" s="236">
        <v>0.80933084908171415</v>
      </c>
      <c r="F6" s="237">
        <v>0.87128313741386298</v>
      </c>
      <c r="G6" s="237"/>
      <c r="H6" s="237"/>
      <c r="I6" s="491">
        <v>-6.195228833214883E-2</v>
      </c>
      <c r="J6" s="358">
        <v>-7.1104656651608367E-2</v>
      </c>
    </row>
    <row r="7" spans="1:10" ht="18" customHeight="1" thickBot="1">
      <c r="B7" s="238"/>
      <c r="C7" s="238" t="s">
        <v>84</v>
      </c>
      <c r="D7" s="239" t="s">
        <v>225</v>
      </c>
      <c r="E7" s="204">
        <v>-1065</v>
      </c>
      <c r="F7" s="204">
        <v>-389</v>
      </c>
      <c r="G7" s="204"/>
      <c r="H7" s="204"/>
      <c r="I7" s="204">
        <v>-676</v>
      </c>
      <c r="J7" s="359">
        <v>1.7377892030848328</v>
      </c>
    </row>
    <row r="8" spans="1:10" ht="18" customHeight="1" thickTop="1">
      <c r="B8" s="240" t="s">
        <v>79</v>
      </c>
      <c r="C8" s="241" t="s">
        <v>79</v>
      </c>
      <c r="D8" s="242" t="s">
        <v>101</v>
      </c>
      <c r="E8" s="243">
        <v>2.1181233627054059</v>
      </c>
      <c r="F8" s="243">
        <v>1.436163787897089</v>
      </c>
      <c r="G8" s="243"/>
      <c r="H8" s="243"/>
      <c r="I8" s="205">
        <v>0.68195957480831693</v>
      </c>
      <c r="J8" s="360">
        <v>0.4748480504489534</v>
      </c>
    </row>
    <row r="9" spans="1:10" ht="18" customHeight="1">
      <c r="B9" s="241"/>
      <c r="C9" s="241" t="s">
        <v>86</v>
      </c>
      <c r="D9" s="242" t="s">
        <v>21</v>
      </c>
      <c r="E9" s="244">
        <v>0.42241960872498313</v>
      </c>
      <c r="F9" s="244">
        <v>0.41497056349873845</v>
      </c>
      <c r="G9" s="244"/>
      <c r="H9" s="244"/>
      <c r="I9" s="365">
        <v>0.74490452262446771</v>
      </c>
      <c r="J9" s="361">
        <v>1.795077984192317E-2</v>
      </c>
    </row>
    <row r="10" spans="1:10" ht="18" customHeight="1">
      <c r="B10" s="241"/>
      <c r="C10" s="241" t="s">
        <v>85</v>
      </c>
      <c r="D10" s="242" t="s">
        <v>21</v>
      </c>
      <c r="E10" s="244">
        <v>0.57758039127501681</v>
      </c>
      <c r="F10" s="244">
        <v>0.5850294365012616</v>
      </c>
      <c r="G10" s="244"/>
      <c r="H10" s="244"/>
      <c r="I10" s="365">
        <v>-0.74490452262447882</v>
      </c>
      <c r="J10" s="361">
        <v>-1.2732769945378197E-2</v>
      </c>
    </row>
    <row r="11" spans="1:10" ht="18" customHeight="1" thickBot="1">
      <c r="B11" s="245"/>
      <c r="C11" s="245" t="s">
        <v>87</v>
      </c>
      <c r="D11" s="246" t="s">
        <v>101</v>
      </c>
      <c r="E11" s="247">
        <v>4.618677042801556</v>
      </c>
      <c r="F11" s="248"/>
      <c r="G11" s="248"/>
      <c r="H11" s="248">
        <v>3.2</v>
      </c>
      <c r="I11" s="492">
        <v>1.4186770428015558</v>
      </c>
      <c r="J11" s="362">
        <v>0.44333657587548614</v>
      </c>
    </row>
    <row r="12" spans="1:10" ht="18" customHeight="1" thickTop="1">
      <c r="B12" s="249" t="s">
        <v>80</v>
      </c>
      <c r="C12" s="250" t="s">
        <v>88</v>
      </c>
      <c r="D12" s="251" t="s">
        <v>21</v>
      </c>
      <c r="E12" s="252">
        <v>0.18291769239002462</v>
      </c>
      <c r="F12" s="253"/>
      <c r="G12" s="254"/>
      <c r="H12" s="253">
        <v>0.20100000000000001</v>
      </c>
      <c r="I12" s="366">
        <v>-1.8082307609975397</v>
      </c>
      <c r="J12" s="363">
        <v>-8.9961729402862622E-2</v>
      </c>
    </row>
    <row r="13" spans="1:10" ht="18" customHeight="1">
      <c r="B13" s="250"/>
      <c r="C13" s="250" t="s">
        <v>89</v>
      </c>
      <c r="D13" s="251" t="s">
        <v>21</v>
      </c>
      <c r="E13" s="252">
        <v>0.1295</v>
      </c>
      <c r="F13" s="253"/>
      <c r="G13" s="254"/>
      <c r="H13" s="253">
        <v>6.8000000000000005E-2</v>
      </c>
      <c r="I13" s="366">
        <v>6.15</v>
      </c>
      <c r="J13" s="363">
        <v>0.90441176470588225</v>
      </c>
    </row>
    <row r="14" spans="1:10" ht="18" customHeight="1" thickBot="1">
      <c r="B14" s="255"/>
      <c r="C14" s="255" t="s">
        <v>90</v>
      </c>
      <c r="D14" s="256" t="s">
        <v>21</v>
      </c>
      <c r="E14" s="257">
        <v>4.99E-2</v>
      </c>
      <c r="F14" s="258"/>
      <c r="G14" s="259"/>
      <c r="H14" s="258">
        <v>4.2000000000000003E-2</v>
      </c>
      <c r="I14" s="367">
        <v>0.7899999999999997</v>
      </c>
      <c r="J14" s="364">
        <v>0.18809523809523809</v>
      </c>
    </row>
    <row r="15" spans="1:10" ht="13.5" thickTop="1">
      <c r="I15" s="260"/>
    </row>
    <row r="16" spans="1:10">
      <c r="B16" s="142" t="s">
        <v>421</v>
      </c>
    </row>
    <row r="17" spans="2:8">
      <c r="B17" s="142" t="s">
        <v>81</v>
      </c>
      <c r="E17" s="142"/>
      <c r="F17" s="142"/>
      <c r="G17" s="142"/>
      <c r="H17" s="142"/>
    </row>
    <row r="18" spans="2:8">
      <c r="E18" s="142"/>
      <c r="F18" s="142"/>
      <c r="G18" s="142"/>
      <c r="H18" s="142"/>
    </row>
  </sheetData>
  <mergeCells count="1">
    <mergeCell ref="B3:C3"/>
  </mergeCells>
  <phoneticPr fontId="12" type="noConversion"/>
  <printOptions horizontalCentered="1" verticalCentered="1"/>
  <pageMargins left="0.21" right="0.21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9"/>
  <sheetViews>
    <sheetView showGridLines="0" zoomScaleNormal="100" workbookViewId="0"/>
  </sheetViews>
  <sheetFormatPr baseColWidth="10" defaultRowHeight="12.75"/>
  <cols>
    <col min="1" max="1" width="11.42578125" style="313"/>
    <col min="2" max="2" width="42.42578125" style="313" customWidth="1"/>
    <col min="3" max="3" width="16.85546875" style="313" customWidth="1"/>
    <col min="4" max="4" width="17.7109375" style="313" customWidth="1"/>
    <col min="5" max="6" width="12.28515625" style="313" customWidth="1"/>
    <col min="7" max="7" width="2" style="313" customWidth="1"/>
    <col min="8" max="8" width="5" style="313" customWidth="1"/>
    <col min="9" max="16384" width="11.42578125" style="313"/>
  </cols>
  <sheetData>
    <row r="3" spans="2:10" ht="15">
      <c r="B3" s="537" t="s">
        <v>93</v>
      </c>
      <c r="C3" s="537"/>
      <c r="D3" s="537"/>
      <c r="E3" s="537"/>
      <c r="F3" s="537"/>
    </row>
    <row r="4" spans="2:10" ht="17.25" customHeight="1">
      <c r="B4" s="537" t="s">
        <v>222</v>
      </c>
      <c r="C4" s="537"/>
      <c r="D4" s="537"/>
      <c r="E4" s="537"/>
      <c r="F4" s="537"/>
    </row>
    <row r="5" spans="2:10" ht="15.75" customHeight="1">
      <c r="C5" s="314"/>
      <c r="D5" s="314"/>
      <c r="E5" s="314"/>
      <c r="F5" s="314"/>
    </row>
    <row r="6" spans="2:10" ht="48" customHeight="1">
      <c r="B6" s="539" t="s">
        <v>58</v>
      </c>
      <c r="C6" s="538" t="s">
        <v>117</v>
      </c>
      <c r="D6" s="538"/>
      <c r="E6" s="538" t="s">
        <v>437</v>
      </c>
      <c r="F6" s="538"/>
    </row>
    <row r="7" spans="2:10" ht="21.75" customHeight="1">
      <c r="B7" s="539"/>
      <c r="C7" s="144">
        <v>2018</v>
      </c>
      <c r="D7" s="144">
        <v>2017</v>
      </c>
      <c r="E7" s="144">
        <v>2018</v>
      </c>
      <c r="F7" s="144">
        <v>2017</v>
      </c>
    </row>
    <row r="8" spans="2:10" ht="6" customHeight="1"/>
    <row r="9" spans="2:10" ht="13.5" customHeight="1">
      <c r="B9" s="315" t="s">
        <v>283</v>
      </c>
      <c r="C9" s="316">
        <v>0.91030048499134819</v>
      </c>
      <c r="D9" s="316">
        <v>1</v>
      </c>
      <c r="E9" s="316">
        <v>9.0646276431416908</v>
      </c>
      <c r="F9" s="316">
        <v>3</v>
      </c>
      <c r="J9" s="313" t="s">
        <v>213</v>
      </c>
    </row>
    <row r="10" spans="2:10" ht="13.5" customHeight="1">
      <c r="B10" s="315" t="s">
        <v>235</v>
      </c>
      <c r="C10" s="316">
        <v>11.128</v>
      </c>
      <c r="D10" s="316">
        <v>22</v>
      </c>
      <c r="E10" s="316">
        <v>26.639702705825901</v>
      </c>
      <c r="F10" s="316">
        <v>28</v>
      </c>
    </row>
    <row r="11" spans="2:10" ht="13.5" customHeight="1">
      <c r="B11" s="315" t="s">
        <v>284</v>
      </c>
      <c r="C11" s="316">
        <v>73.781999999999996</v>
      </c>
      <c r="D11" s="316">
        <v>83</v>
      </c>
      <c r="E11" s="316">
        <v>55.718716042603894</v>
      </c>
      <c r="F11" s="316">
        <v>54</v>
      </c>
    </row>
    <row r="12" spans="2:10" ht="13.5" customHeight="1">
      <c r="B12" s="315" t="s">
        <v>252</v>
      </c>
      <c r="C12" s="316">
        <v>39.71</v>
      </c>
      <c r="D12" s="316">
        <v>32</v>
      </c>
      <c r="E12" s="316">
        <v>39.326687164923428</v>
      </c>
      <c r="F12" s="316">
        <v>43</v>
      </c>
    </row>
    <row r="13" spans="2:10" ht="13.5" customHeight="1">
      <c r="B13" s="315" t="s">
        <v>272</v>
      </c>
      <c r="C13" s="316">
        <v>134.09087444184624</v>
      </c>
      <c r="D13" s="316">
        <v>93</v>
      </c>
      <c r="E13" s="316">
        <v>65.742446866368056</v>
      </c>
      <c r="F13" s="316">
        <v>60.5</v>
      </c>
    </row>
    <row r="14" spans="2:10" ht="13.5" customHeight="1">
      <c r="B14" s="315" t="s">
        <v>242</v>
      </c>
      <c r="C14" s="316">
        <v>1.2370000000000001</v>
      </c>
      <c r="D14" s="316">
        <v>1</v>
      </c>
      <c r="E14" s="316">
        <v>5.293447681473932</v>
      </c>
      <c r="F14" s="316">
        <v>6</v>
      </c>
    </row>
    <row r="15" spans="2:10" ht="13.5" customHeight="1">
      <c r="B15" s="315" t="s">
        <v>285</v>
      </c>
      <c r="C15" s="316">
        <v>4.7424083111004771</v>
      </c>
      <c r="D15" s="316">
        <v>10</v>
      </c>
      <c r="E15" s="316">
        <v>7.1471924066202126</v>
      </c>
      <c r="F15" s="316">
        <v>12</v>
      </c>
    </row>
    <row r="16" spans="2:10" ht="13.5" customHeight="1">
      <c r="B16" s="315" t="s">
        <v>243</v>
      </c>
      <c r="C16" s="316">
        <v>0.52607522909198723</v>
      </c>
      <c r="D16" s="316">
        <v>2</v>
      </c>
      <c r="E16" s="316">
        <v>12.195383516771205</v>
      </c>
      <c r="F16" s="316">
        <v>12</v>
      </c>
    </row>
    <row r="17" spans="2:6" ht="13.5" customHeight="1">
      <c r="B17" s="315" t="s">
        <v>281</v>
      </c>
      <c r="C17" s="316">
        <v>120.78176407331132</v>
      </c>
      <c r="D17" s="316">
        <v>0</v>
      </c>
      <c r="E17" s="316">
        <v>51.311882337586034</v>
      </c>
      <c r="F17" s="316">
        <v>0</v>
      </c>
    </row>
    <row r="18" spans="2:6" ht="13.5" customHeight="1">
      <c r="B18" s="315" t="s">
        <v>286</v>
      </c>
      <c r="C18" s="316">
        <v>47.673197075463904</v>
      </c>
      <c r="D18" s="316">
        <v>78</v>
      </c>
      <c r="E18" s="316">
        <v>30.335954348463421</v>
      </c>
      <c r="F18" s="316">
        <v>17</v>
      </c>
    </row>
    <row r="19" spans="2:6" ht="13.5" customHeight="1">
      <c r="B19" s="315" t="s">
        <v>255</v>
      </c>
      <c r="C19" s="316">
        <v>71.891600000000011</v>
      </c>
      <c r="D19" s="316">
        <v>57</v>
      </c>
      <c r="E19" s="316">
        <v>39.171825416913947</v>
      </c>
      <c r="F19" s="316">
        <v>38</v>
      </c>
    </row>
    <row r="20" spans="2:6" ht="13.5" customHeight="1">
      <c r="B20" s="315" t="s">
        <v>287</v>
      </c>
      <c r="C20" s="316">
        <v>118.367328733237</v>
      </c>
      <c r="D20" s="316">
        <v>260</v>
      </c>
      <c r="E20" s="316">
        <v>62.756785745769768</v>
      </c>
      <c r="F20" s="316">
        <v>65.5</v>
      </c>
    </row>
    <row r="21" spans="2:6" ht="13.5" customHeight="1">
      <c r="B21" s="315" t="s">
        <v>288</v>
      </c>
      <c r="C21" s="316">
        <v>154.32400000000001</v>
      </c>
      <c r="D21" s="316">
        <v>140</v>
      </c>
      <c r="E21" s="316">
        <v>42.915373190414677</v>
      </c>
      <c r="F21" s="316">
        <v>42</v>
      </c>
    </row>
    <row r="22" spans="2:6" ht="13.5" customHeight="1">
      <c r="B22" s="315" t="s">
        <v>289</v>
      </c>
      <c r="C22" s="316">
        <v>229.62495132543216</v>
      </c>
      <c r="D22" s="316">
        <v>181</v>
      </c>
      <c r="E22" s="316">
        <v>90.70257791367861</v>
      </c>
      <c r="F22" s="316">
        <v>78</v>
      </c>
    </row>
    <row r="23" spans="2:6" ht="13.5" customHeight="1">
      <c r="B23" s="315" t="s">
        <v>422</v>
      </c>
      <c r="C23" s="316">
        <v>0.69152879807989132</v>
      </c>
      <c r="D23" s="316">
        <v>0</v>
      </c>
      <c r="E23" s="316">
        <v>2.40910390834553E-2</v>
      </c>
      <c r="F23" s="316">
        <v>0</v>
      </c>
    </row>
    <row r="24" spans="2:6" ht="13.5" customHeight="1">
      <c r="B24" s="315" t="s">
        <v>290</v>
      </c>
      <c r="C24" s="316">
        <v>17.581636415943198</v>
      </c>
      <c r="D24" s="316">
        <v>3</v>
      </c>
      <c r="E24" s="316">
        <v>17.282191839363499</v>
      </c>
      <c r="F24" s="316">
        <v>12</v>
      </c>
    </row>
    <row r="25" spans="2:6" ht="13.5" customHeight="1">
      <c r="B25" s="315" t="s">
        <v>254</v>
      </c>
      <c r="C25" s="316">
        <v>4.1548500000000006</v>
      </c>
      <c r="D25" s="316">
        <v>5</v>
      </c>
      <c r="E25" s="316">
        <v>9.2595312613630067</v>
      </c>
      <c r="F25" s="316">
        <v>7</v>
      </c>
    </row>
    <row r="26" spans="2:6" ht="13.5" customHeight="1">
      <c r="B26" s="315" t="s">
        <v>291</v>
      </c>
      <c r="C26" s="316">
        <v>4.2943159226749845</v>
      </c>
      <c r="D26" s="316">
        <v>1</v>
      </c>
      <c r="E26" s="316">
        <v>5.2923395840867666</v>
      </c>
      <c r="F26" s="316">
        <v>3</v>
      </c>
    </row>
    <row r="27" spans="2:6" ht="13.5" customHeight="1">
      <c r="B27" s="315"/>
      <c r="C27" s="316"/>
      <c r="D27" s="316"/>
      <c r="E27" s="316"/>
      <c r="F27" s="316"/>
    </row>
    <row r="28" spans="2:6">
      <c r="B28" s="336" t="s">
        <v>20</v>
      </c>
      <c r="C28" s="337">
        <v>1035.5118308111726</v>
      </c>
      <c r="D28" s="337">
        <v>969</v>
      </c>
      <c r="E28" s="337">
        <v>570.1807567044516</v>
      </c>
      <c r="F28" s="337">
        <v>481</v>
      </c>
    </row>
    <row r="29" spans="2:6" ht="13.5" customHeight="1">
      <c r="B29" s="315"/>
      <c r="C29" s="316"/>
      <c r="D29" s="316"/>
      <c r="E29" s="316"/>
      <c r="F29" s="316"/>
    </row>
    <row r="30" spans="2:6" ht="13.5" customHeight="1">
      <c r="B30" s="315" t="s">
        <v>94</v>
      </c>
      <c r="C30" s="316"/>
      <c r="D30" s="316"/>
      <c r="E30" s="316"/>
      <c r="F30" s="316"/>
    </row>
    <row r="31" spans="2:6" ht="13.5" customHeight="1">
      <c r="B31" s="317"/>
      <c r="C31" s="318"/>
      <c r="D31" s="318"/>
      <c r="E31" s="318"/>
      <c r="F31" s="318"/>
    </row>
    <row r="32" spans="2:6" ht="10.5" customHeight="1">
      <c r="B32" s="319"/>
      <c r="C32" s="320"/>
      <c r="D32" s="320"/>
      <c r="E32" s="320"/>
      <c r="F32" s="320"/>
    </row>
    <row r="33" spans="2:6">
      <c r="B33" s="321"/>
      <c r="C33" s="320"/>
      <c r="D33" s="322"/>
      <c r="E33" s="322"/>
      <c r="F33" s="320"/>
    </row>
    <row r="34" spans="2:6">
      <c r="C34" s="323"/>
      <c r="D34" s="323"/>
      <c r="E34" s="323"/>
      <c r="F34" s="323"/>
    </row>
    <row r="35" spans="2:6">
      <c r="C35" s="323"/>
    </row>
    <row r="37" spans="2:6">
      <c r="C37" s="323"/>
      <c r="E37" s="323"/>
    </row>
    <row r="39" spans="2:6">
      <c r="C39" s="324"/>
    </row>
  </sheetData>
  <mergeCells count="5">
    <mergeCell ref="B3:F3"/>
    <mergeCell ref="B4:F4"/>
    <mergeCell ref="C6:D6"/>
    <mergeCell ref="E6:F6"/>
    <mergeCell ref="B6:B7"/>
  </mergeCells>
  <phoneticPr fontId="12" type="noConversion"/>
  <printOptions horizontalCentered="1" verticalCentered="1"/>
  <pageMargins left="0.23" right="0.21" top="0.81" bottom="1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workbookViewId="0"/>
  </sheetViews>
  <sheetFormatPr baseColWidth="10" defaultRowHeight="12.75"/>
  <cols>
    <col min="1" max="1" width="4.7109375" style="265" customWidth="1"/>
    <col min="2" max="2" width="15" style="265" customWidth="1"/>
    <col min="3" max="3" width="8.85546875" style="265" customWidth="1"/>
    <col min="4" max="4" width="9.42578125" style="265" customWidth="1"/>
    <col min="5" max="16384" width="11.42578125" style="265"/>
  </cols>
  <sheetData>
    <row r="2" spans="2:14">
      <c r="B2" s="543" t="s">
        <v>146</v>
      </c>
      <c r="C2" s="540" t="s">
        <v>131</v>
      </c>
      <c r="D2" s="540"/>
      <c r="E2" s="540" t="s">
        <v>73</v>
      </c>
      <c r="F2" s="540"/>
      <c r="G2" s="540" t="s">
        <v>74</v>
      </c>
      <c r="H2" s="540"/>
    </row>
    <row r="3" spans="2:14">
      <c r="B3" s="543"/>
      <c r="C3" s="540" t="s">
        <v>147</v>
      </c>
      <c r="D3" s="540"/>
      <c r="E3" s="540" t="s">
        <v>21</v>
      </c>
      <c r="F3" s="540"/>
      <c r="G3" s="540" t="s">
        <v>148</v>
      </c>
      <c r="H3" s="540"/>
    </row>
    <row r="4" spans="2:14">
      <c r="B4" s="543"/>
      <c r="C4" s="262">
        <v>43344</v>
      </c>
      <c r="D4" s="262">
        <v>42979</v>
      </c>
      <c r="E4" s="262">
        <v>43344</v>
      </c>
      <c r="F4" s="262">
        <v>42979</v>
      </c>
      <c r="G4" s="262">
        <v>43344</v>
      </c>
      <c r="H4" s="262">
        <v>42979</v>
      </c>
    </row>
    <row r="5" spans="2:14" s="269" customFormat="1">
      <c r="B5" s="266"/>
      <c r="C5" s="267"/>
      <c r="D5" s="267"/>
      <c r="E5" s="268"/>
      <c r="F5" s="268"/>
      <c r="G5" s="267"/>
      <c r="H5" s="267"/>
    </row>
    <row r="6" spans="2:14" ht="13.5" thickBot="1">
      <c r="B6" s="270" t="s">
        <v>17</v>
      </c>
      <c r="C6" s="271">
        <v>13615.191517733099</v>
      </c>
      <c r="D6" s="271">
        <v>13641.569856664401</v>
      </c>
      <c r="E6" s="272">
        <v>0.132145877420246</v>
      </c>
      <c r="F6" s="272">
        <v>0.12485380287221</v>
      </c>
      <c r="G6" s="271">
        <v>2547580</v>
      </c>
      <c r="H6" s="271">
        <v>2524494</v>
      </c>
    </row>
    <row r="7" spans="2:14" ht="13.5" thickBot="1">
      <c r="B7" s="270" t="s">
        <v>231</v>
      </c>
      <c r="C7" s="271">
        <v>5984</v>
      </c>
      <c r="D7" s="271">
        <v>5972.9188776791998</v>
      </c>
      <c r="E7" s="272">
        <v>8.0600000000000005E-2</v>
      </c>
      <c r="F7" s="272">
        <v>8.4295975112970004E-2</v>
      </c>
      <c r="G7" s="271">
        <v>1416964</v>
      </c>
      <c r="H7" s="271">
        <v>1392346</v>
      </c>
    </row>
    <row r="8" spans="2:14" ht="13.5" thickBot="1">
      <c r="B8" s="270" t="s">
        <v>233</v>
      </c>
      <c r="C8" s="271">
        <v>8192.2601083809204</v>
      </c>
      <c r="D8" s="271">
        <v>8204.4827446372692</v>
      </c>
      <c r="E8" s="272">
        <v>0.20846721728197501</v>
      </c>
      <c r="F8" s="272">
        <v>0.20365574069356998</v>
      </c>
      <c r="G8" s="271">
        <v>2967012.6666666698</v>
      </c>
      <c r="H8" s="271">
        <v>3010626</v>
      </c>
    </row>
    <row r="9" spans="2:14" ht="13.5" thickBot="1">
      <c r="B9" s="270" t="s">
        <v>232</v>
      </c>
      <c r="C9" s="271">
        <v>8688.0043425075091</v>
      </c>
      <c r="D9" s="271">
        <v>8493.9113729175897</v>
      </c>
      <c r="E9" s="272">
        <v>0.14118606640679901</v>
      </c>
      <c r="F9" s="272">
        <v>0.13331903591475999</v>
      </c>
      <c r="G9" s="271">
        <v>3947876.15</v>
      </c>
      <c r="H9" s="271">
        <v>3983617</v>
      </c>
    </row>
    <row r="10" spans="2:14" ht="13.5" thickBot="1">
      <c r="B10" s="270" t="s">
        <v>264</v>
      </c>
      <c r="C10" s="271">
        <v>10168.349871963799</v>
      </c>
      <c r="D10" s="271">
        <v>8855.110160878532</v>
      </c>
      <c r="E10" s="272">
        <v>0.120543297346837</v>
      </c>
      <c r="F10" s="272">
        <v>0.11795538388856</v>
      </c>
      <c r="G10" s="271">
        <v>3001937</v>
      </c>
      <c r="H10" s="271">
        <v>2894098</v>
      </c>
    </row>
    <row r="11" spans="2:14" ht="13.5" thickBot="1">
      <c r="B11" s="270" t="s">
        <v>273</v>
      </c>
      <c r="C11" s="271">
        <v>13913.2937778946</v>
      </c>
      <c r="D11" s="271">
        <v>0</v>
      </c>
      <c r="E11" s="272">
        <v>9.5368421742896711E-2</v>
      </c>
      <c r="F11" s="273" t="s">
        <v>274</v>
      </c>
      <c r="G11" s="271">
        <v>7190263</v>
      </c>
      <c r="H11" s="274">
        <v>0</v>
      </c>
    </row>
    <row r="12" spans="2:14" ht="13.5" thickBot="1">
      <c r="B12" s="270" t="s">
        <v>149</v>
      </c>
      <c r="C12" s="271">
        <v>10442.57</v>
      </c>
      <c r="D12" s="271">
        <v>10275.6397954287</v>
      </c>
      <c r="E12" s="272">
        <v>7.8799999999999995E-2</v>
      </c>
      <c r="F12" s="272">
        <v>7.8E-2</v>
      </c>
      <c r="G12" s="271">
        <v>3414791</v>
      </c>
      <c r="H12" s="271">
        <v>3314587</v>
      </c>
    </row>
    <row r="13" spans="2:14">
      <c r="B13" s="275"/>
      <c r="C13" s="276"/>
      <c r="D13" s="276"/>
      <c r="E13" s="277"/>
      <c r="F13" s="277"/>
      <c r="G13" s="276"/>
      <c r="H13" s="276"/>
      <c r="I13" s="276"/>
      <c r="J13" s="276"/>
      <c r="K13" s="276"/>
      <c r="L13" s="276"/>
      <c r="M13" s="276"/>
      <c r="N13" s="276"/>
    </row>
    <row r="14" spans="2:14">
      <c r="B14" s="275"/>
      <c r="C14" s="276"/>
      <c r="D14" s="276"/>
      <c r="E14" s="277"/>
      <c r="F14" s="277"/>
      <c r="G14" s="276"/>
      <c r="H14" s="276"/>
      <c r="I14" s="276"/>
      <c r="J14" s="276"/>
      <c r="K14" s="276"/>
      <c r="L14" s="276"/>
      <c r="M14" s="276"/>
      <c r="N14" s="276"/>
    </row>
    <row r="15" spans="2:14">
      <c r="B15" s="275"/>
      <c r="C15" s="276"/>
      <c r="D15" s="276"/>
      <c r="E15" s="277"/>
      <c r="F15" s="277"/>
      <c r="G15" s="276"/>
      <c r="H15" s="276"/>
      <c r="I15" s="276"/>
      <c r="J15" s="276"/>
      <c r="K15" s="276"/>
      <c r="L15" s="276"/>
      <c r="M15" s="276"/>
      <c r="N15" s="276"/>
    </row>
    <row r="18" spans="2:18" ht="15">
      <c r="B18" s="544" t="s">
        <v>151</v>
      </c>
      <c r="C18" s="544"/>
      <c r="D18" s="544"/>
      <c r="E18" s="544"/>
      <c r="F18" s="544"/>
      <c r="G18" s="544"/>
      <c r="H18" s="544"/>
      <c r="I18" s="544"/>
      <c r="J18" s="544"/>
      <c r="K18" s="544"/>
      <c r="L18" s="544"/>
      <c r="M18" s="544"/>
      <c r="N18" s="544"/>
      <c r="O18" s="544"/>
      <c r="P18" s="544"/>
      <c r="Q18" s="544"/>
      <c r="R18" s="544"/>
    </row>
    <row r="20" spans="2:18">
      <c r="B20" s="543"/>
      <c r="C20" s="540" t="s">
        <v>10</v>
      </c>
      <c r="D20" s="540"/>
      <c r="E20" s="540" t="s">
        <v>57</v>
      </c>
      <c r="F20" s="540"/>
      <c r="G20" s="540" t="s">
        <v>56</v>
      </c>
      <c r="H20" s="540"/>
      <c r="I20" s="540"/>
      <c r="J20" s="540"/>
      <c r="K20" s="540"/>
      <c r="L20" s="540"/>
      <c r="M20" s="540"/>
      <c r="N20" s="540"/>
      <c r="O20" s="540" t="s">
        <v>14</v>
      </c>
      <c r="P20" s="540"/>
      <c r="Q20" s="540" t="s">
        <v>150</v>
      </c>
      <c r="R20" s="540"/>
    </row>
    <row r="21" spans="2:18">
      <c r="B21" s="543"/>
      <c r="C21" s="540" t="s">
        <v>17</v>
      </c>
      <c r="D21" s="540"/>
      <c r="E21" s="540" t="s">
        <v>231</v>
      </c>
      <c r="F21" s="540"/>
      <c r="G21" s="540" t="s">
        <v>233</v>
      </c>
      <c r="H21" s="540"/>
      <c r="I21" s="540" t="s">
        <v>232</v>
      </c>
      <c r="J21" s="540"/>
      <c r="K21" s="540" t="s">
        <v>438</v>
      </c>
      <c r="L21" s="540"/>
      <c r="M21" s="540" t="s">
        <v>273</v>
      </c>
      <c r="N21" s="540"/>
      <c r="O21" s="540" t="s">
        <v>149</v>
      </c>
      <c r="P21" s="540"/>
      <c r="Q21" s="540"/>
      <c r="R21" s="540"/>
    </row>
    <row r="22" spans="2:18">
      <c r="B22" s="543"/>
      <c r="C22" s="262">
        <v>43344</v>
      </c>
      <c r="D22" s="262">
        <v>42979</v>
      </c>
      <c r="E22" s="262">
        <v>43344</v>
      </c>
      <c r="F22" s="262">
        <v>42979</v>
      </c>
      <c r="G22" s="262">
        <v>43344</v>
      </c>
      <c r="H22" s="262">
        <v>42979</v>
      </c>
      <c r="I22" s="262">
        <v>43344</v>
      </c>
      <c r="J22" s="262">
        <v>42979</v>
      </c>
      <c r="K22" s="262">
        <v>43344</v>
      </c>
      <c r="L22" s="262">
        <v>42979</v>
      </c>
      <c r="M22" s="262">
        <v>43344</v>
      </c>
      <c r="N22" s="262">
        <v>42979</v>
      </c>
      <c r="O22" s="262">
        <v>43344</v>
      </c>
      <c r="P22" s="262">
        <v>42979</v>
      </c>
      <c r="Q22" s="262">
        <v>43344</v>
      </c>
      <c r="R22" s="262">
        <v>42979</v>
      </c>
    </row>
    <row r="23" spans="2:18" ht="13.5" thickBot="1">
      <c r="B23" s="278" t="s">
        <v>109</v>
      </c>
      <c r="C23" s="279">
        <v>6040.9260668355437</v>
      </c>
      <c r="D23" s="326">
        <v>6150.547472486458</v>
      </c>
      <c r="E23" s="326">
        <v>2246.721</v>
      </c>
      <c r="F23" s="326">
        <v>2212.8139999999999</v>
      </c>
      <c r="G23" s="326">
        <v>3596.4201950000001</v>
      </c>
      <c r="H23" s="326">
        <v>3633.3544910000005</v>
      </c>
      <c r="I23" s="326">
        <v>3214.1320025395098</v>
      </c>
      <c r="J23" s="326">
        <v>3109.5706170000003</v>
      </c>
      <c r="K23" s="326">
        <v>3486.0653710699999</v>
      </c>
      <c r="L23" s="326">
        <v>2964.4482247370338</v>
      </c>
      <c r="M23" s="326">
        <v>5410.8139894296155</v>
      </c>
      <c r="N23" s="326">
        <v>0</v>
      </c>
      <c r="O23" s="326">
        <v>3782.2942391999995</v>
      </c>
      <c r="P23" s="326">
        <v>3730.9680250007559</v>
      </c>
      <c r="Q23" s="326">
        <v>27777.372864074667</v>
      </c>
      <c r="R23" s="326">
        <v>21801.702830224247</v>
      </c>
    </row>
    <row r="24" spans="2:18" ht="13.5" thickBot="1">
      <c r="B24" s="278" t="s">
        <v>110</v>
      </c>
      <c r="C24" s="279">
        <v>3420.1118360677115</v>
      </c>
      <c r="D24" s="326">
        <v>3380.891001956842</v>
      </c>
      <c r="E24" s="326">
        <v>676.12099999999998</v>
      </c>
      <c r="F24" s="326">
        <v>764.851</v>
      </c>
      <c r="G24" s="326">
        <v>1312.9971889999999</v>
      </c>
      <c r="H24" s="326">
        <v>1425.281457</v>
      </c>
      <c r="I24" s="326">
        <v>1738.0552495395095</v>
      </c>
      <c r="J24" s="326">
        <v>1421.4924580000002</v>
      </c>
      <c r="K24" s="326">
        <v>1743.9381094726798</v>
      </c>
      <c r="L24" s="326">
        <v>1461.8700589306495</v>
      </c>
      <c r="M24" s="326">
        <v>3224.4335651145957</v>
      </c>
      <c r="N24" s="326">
        <v>0</v>
      </c>
      <c r="O24" s="326">
        <v>1856.7049635000001</v>
      </c>
      <c r="P24" s="326">
        <v>1821.6718521795119</v>
      </c>
      <c r="Q24" s="326">
        <v>13972.361912694496</v>
      </c>
      <c r="R24" s="326">
        <v>10276.057828067003</v>
      </c>
    </row>
    <row r="25" spans="2:18" ht="13.5" thickBot="1">
      <c r="B25" s="278" t="s">
        <v>111</v>
      </c>
      <c r="C25" s="279">
        <v>987.26959140325323</v>
      </c>
      <c r="D25" s="326">
        <v>988.22951380421512</v>
      </c>
      <c r="E25" s="326">
        <v>1383.1640000000002</v>
      </c>
      <c r="F25" s="326">
        <v>1264.7180000000001</v>
      </c>
      <c r="G25" s="326">
        <v>339.53801599999997</v>
      </c>
      <c r="H25" s="326">
        <v>277.01318499999996</v>
      </c>
      <c r="I25" s="326">
        <v>1225.0437605395095</v>
      </c>
      <c r="J25" s="326">
        <v>551.59389199999998</v>
      </c>
      <c r="K25" s="326">
        <v>1843.1903363256984</v>
      </c>
      <c r="L25" s="326">
        <v>819.96031789934216</v>
      </c>
      <c r="M25" s="326">
        <v>1038.7316402095407</v>
      </c>
      <c r="N25" s="326">
        <v>0</v>
      </c>
      <c r="O25" s="326">
        <v>788.48337059999983</v>
      </c>
      <c r="P25" s="326">
        <v>782.71898116701868</v>
      </c>
      <c r="Q25" s="326">
        <v>7605.4207150780021</v>
      </c>
      <c r="R25" s="326">
        <v>4684.2338898705757</v>
      </c>
    </row>
    <row r="26" spans="2:18" ht="13.5" thickBot="1">
      <c r="B26" s="278" t="s">
        <v>168</v>
      </c>
      <c r="C26" s="279">
        <v>3166.8678754265593</v>
      </c>
      <c r="D26" s="326">
        <v>3121.9018684168932</v>
      </c>
      <c r="E26" s="326">
        <v>1677.9939999999997</v>
      </c>
      <c r="F26" s="326">
        <v>1730.4919999999997</v>
      </c>
      <c r="G26" s="326">
        <v>2943.3047083809165</v>
      </c>
      <c r="H26" s="326">
        <v>2868.8336116372716</v>
      </c>
      <c r="I26" s="326">
        <v>2510.7733298889821</v>
      </c>
      <c r="J26" s="326">
        <v>3411.2544059175884</v>
      </c>
      <c r="K26" s="326">
        <v>3095.1560550954646</v>
      </c>
      <c r="L26" s="326">
        <v>3608.8251009115083</v>
      </c>
      <c r="M26" s="326">
        <v>4239.3389792270309</v>
      </c>
      <c r="N26" s="326">
        <v>0</v>
      </c>
      <c r="O26" s="326">
        <v>4015.0860511311021</v>
      </c>
      <c r="P26" s="326">
        <v>3940.2809370813948</v>
      </c>
      <c r="Q26" s="326">
        <v>21648.520999150056</v>
      </c>
      <c r="R26" s="326">
        <v>18681.587923964657</v>
      </c>
    </row>
    <row r="27" spans="2:18" s="280" customFormat="1">
      <c r="B27" s="213" t="s">
        <v>150</v>
      </c>
      <c r="C27" s="213">
        <v>9042.3087029071794</v>
      </c>
      <c r="D27" s="213">
        <v>9090.1192750018527</v>
      </c>
      <c r="E27" s="213">
        <v>4040.085933536282</v>
      </c>
      <c r="F27" s="213">
        <v>4058.0663409624512</v>
      </c>
      <c r="G27" s="213">
        <v>5635.1769977544482</v>
      </c>
      <c r="H27" s="213">
        <v>5718.7305106273661</v>
      </c>
      <c r="I27" s="213">
        <v>5707.5772230339489</v>
      </c>
      <c r="J27" s="213">
        <v>5621.0454080000009</v>
      </c>
      <c r="K27" s="213">
        <v>6581.957875794209</v>
      </c>
      <c r="L27" s="213">
        <v>5510.6182380335031</v>
      </c>
      <c r="M27" s="213">
        <v>3418.1933652400003</v>
      </c>
      <c r="N27" s="213">
        <v>0</v>
      </c>
      <c r="O27" s="213">
        <v>6880.4</v>
      </c>
      <c r="P27" s="213">
        <v>6782.8</v>
      </c>
      <c r="Q27" s="213">
        <v>41305.700098266068</v>
      </c>
      <c r="R27" s="213">
        <v>36781.379772625172</v>
      </c>
    </row>
    <row r="28" spans="2:18" ht="23.25">
      <c r="B28" s="281"/>
      <c r="C28" s="282"/>
      <c r="D28" s="283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</row>
    <row r="29" spans="2:18">
      <c r="B29" s="542"/>
      <c r="C29" s="541" t="s">
        <v>10</v>
      </c>
      <c r="D29" s="541"/>
      <c r="E29" s="541" t="s">
        <v>57</v>
      </c>
      <c r="F29" s="541"/>
      <c r="G29" s="541" t="s">
        <v>56</v>
      </c>
      <c r="H29" s="541"/>
      <c r="I29" s="541"/>
      <c r="J29" s="541"/>
      <c r="K29" s="263"/>
      <c r="L29" s="263"/>
      <c r="M29" s="541" t="s">
        <v>14</v>
      </c>
      <c r="N29" s="541"/>
      <c r="O29" s="541" t="s">
        <v>150</v>
      </c>
      <c r="P29" s="541"/>
    </row>
    <row r="30" spans="2:18">
      <c r="B30" s="542"/>
      <c r="C30" s="541" t="s">
        <v>17</v>
      </c>
      <c r="D30" s="541"/>
      <c r="E30" s="541" t="s">
        <v>18</v>
      </c>
      <c r="F30" s="541"/>
      <c r="G30" s="541" t="s">
        <v>41</v>
      </c>
      <c r="H30" s="541"/>
      <c r="I30" s="541" t="s">
        <v>19</v>
      </c>
      <c r="J30" s="541"/>
      <c r="K30" s="263"/>
      <c r="L30" s="263"/>
      <c r="M30" s="541" t="s">
        <v>149</v>
      </c>
      <c r="N30" s="541"/>
      <c r="O30" s="541"/>
      <c r="P30" s="541"/>
    </row>
    <row r="31" spans="2:18">
      <c r="B31" s="542"/>
      <c r="C31" s="263">
        <v>43252</v>
      </c>
      <c r="D31" s="263">
        <v>42887</v>
      </c>
      <c r="E31" s="263">
        <v>43252</v>
      </c>
      <c r="F31" s="263">
        <v>42887</v>
      </c>
      <c r="G31" s="263">
        <v>43252</v>
      </c>
      <c r="H31" s="263">
        <v>42887</v>
      </c>
      <c r="I31" s="263">
        <v>43252</v>
      </c>
      <c r="J31" s="263">
        <v>42887</v>
      </c>
      <c r="K31" s="263"/>
      <c r="L31" s="263"/>
      <c r="M31" s="263">
        <v>43252</v>
      </c>
      <c r="N31" s="263">
        <v>42887</v>
      </c>
      <c r="O31" s="263">
        <v>43252</v>
      </c>
      <c r="P31" s="263">
        <v>42887</v>
      </c>
    </row>
    <row r="32" spans="2:18" ht="13.5" thickBot="1">
      <c r="B32" s="278" t="s">
        <v>109</v>
      </c>
      <c r="C32" s="284">
        <v>0.44369065419933545</v>
      </c>
      <c r="D32" s="284">
        <v>0.45086801131481863</v>
      </c>
      <c r="E32" s="284">
        <v>0.37545471256684493</v>
      </c>
      <c r="F32" s="284">
        <v>0.3704771990038298</v>
      </c>
      <c r="G32" s="284">
        <v>0.43900219810168861</v>
      </c>
      <c r="H32" s="284">
        <v>0.44284991559947928</v>
      </c>
      <c r="I32" s="284">
        <v>0.36995055202882815</v>
      </c>
      <c r="J32" s="284">
        <v>0.36609407379911107</v>
      </c>
      <c r="K32" s="284">
        <v>0.34283491569087077</v>
      </c>
      <c r="L32" s="284">
        <v>0.33477284110261613</v>
      </c>
      <c r="M32" s="284">
        <v>0.38889457725105064</v>
      </c>
      <c r="N32" s="285" t="s">
        <v>274</v>
      </c>
      <c r="O32" s="284">
        <v>0.36219960578962002</v>
      </c>
      <c r="P32" s="284">
        <v>0.36308863479824877</v>
      </c>
      <c r="Q32" s="284">
        <v>0.39121034623603812</v>
      </c>
      <c r="R32" s="284">
        <v>0.39322319839604092</v>
      </c>
    </row>
    <row r="33" spans="2:18" ht="13.5" thickBot="1">
      <c r="B33" s="278" t="s">
        <v>111</v>
      </c>
      <c r="C33" s="284">
        <v>0.25119851512678421</v>
      </c>
      <c r="D33" s="284">
        <v>0.24783738510162392</v>
      </c>
      <c r="E33" s="284">
        <v>0.11298813502673796</v>
      </c>
      <c r="F33" s="284">
        <v>0.12805407781009984</v>
      </c>
      <c r="G33" s="284">
        <v>0.16027288826642189</v>
      </c>
      <c r="H33" s="284">
        <v>0.17371984332974705</v>
      </c>
      <c r="I33" s="284">
        <v>0.20005229981709197</v>
      </c>
      <c r="J33" s="284">
        <v>0.16735428421496812</v>
      </c>
      <c r="K33" s="284">
        <v>0.17150650119554436</v>
      </c>
      <c r="L33" s="284">
        <v>0.16508785306731913</v>
      </c>
      <c r="M33" s="284">
        <v>0.23175158684609046</v>
      </c>
      <c r="N33" s="285" t="s">
        <v>274</v>
      </c>
      <c r="O33" s="284">
        <v>0.17780155728697938</v>
      </c>
      <c r="P33" s="284">
        <v>0.1772806256784048</v>
      </c>
      <c r="Q33" s="284">
        <v>0.19678363999174175</v>
      </c>
      <c r="R33" s="284">
        <v>0.18534260179224807</v>
      </c>
    </row>
    <row r="34" spans="2:18" ht="13.5" thickBot="1">
      <c r="B34" s="278" t="s">
        <v>110</v>
      </c>
      <c r="C34" s="284">
        <v>7.2512440316999688E-2</v>
      </c>
      <c r="D34" s="284">
        <v>7.2442506558101791E-2</v>
      </c>
      <c r="E34" s="284">
        <v>0.23114371657754015</v>
      </c>
      <c r="F34" s="284">
        <v>0.21174359081681771</v>
      </c>
      <c r="G34" s="284">
        <v>4.1446195739395876E-2</v>
      </c>
      <c r="H34" s="284">
        <v>3.3763637955246492E-2</v>
      </c>
      <c r="I34" s="284">
        <v>0.14100404560639762</v>
      </c>
      <c r="J34" s="284">
        <v>6.4939916109641727E-2</v>
      </c>
      <c r="K34" s="284">
        <v>0.18126739928646043</v>
      </c>
      <c r="L34" s="284">
        <v>9.2597483377844153E-2</v>
      </c>
      <c r="M34" s="284">
        <v>7.4657362623393966E-2</v>
      </c>
      <c r="N34" s="285" t="s">
        <v>274</v>
      </c>
      <c r="O34" s="284">
        <v>7.5506649652776925E-2</v>
      </c>
      <c r="P34" s="284">
        <v>7.6172286762642899E-2</v>
      </c>
      <c r="Q34" s="284">
        <v>0.10711305513936756</v>
      </c>
      <c r="R34" s="284">
        <v>8.4486493855722822E-2</v>
      </c>
    </row>
    <row r="35" spans="2:18" ht="13.5" thickBot="1">
      <c r="B35" s="278" t="s">
        <v>168</v>
      </c>
      <c r="C35" s="284">
        <v>0.23259839035688068</v>
      </c>
      <c r="D35" s="284">
        <v>0.22885209702545556</v>
      </c>
      <c r="E35" s="284">
        <v>0.28041343582887696</v>
      </c>
      <c r="F35" s="284">
        <v>0.28972513236925262</v>
      </c>
      <c r="G35" s="284">
        <v>0.3592787178924936</v>
      </c>
      <c r="H35" s="284">
        <v>0.34966660311552705</v>
      </c>
      <c r="I35" s="284">
        <v>0.28899310254768229</v>
      </c>
      <c r="J35" s="284">
        <v>0.40161172587627919</v>
      </c>
      <c r="K35" s="284">
        <v>0.3043911838271246</v>
      </c>
      <c r="L35" s="284">
        <v>0.4075418224522207</v>
      </c>
      <c r="M35" s="284">
        <v>0.30469647327946509</v>
      </c>
      <c r="N35" s="285" t="s">
        <v>274</v>
      </c>
      <c r="O35" s="284">
        <v>0.38449218727062368</v>
      </c>
      <c r="P35" s="284">
        <v>0.38345845276070362</v>
      </c>
      <c r="Q35" s="284">
        <v>0.30489295863285248</v>
      </c>
      <c r="R35" s="284">
        <v>0.33694770595598822</v>
      </c>
    </row>
    <row r="36" spans="2:18">
      <c r="B36" s="198" t="s">
        <v>150</v>
      </c>
      <c r="C36" s="199">
        <v>1</v>
      </c>
      <c r="D36" s="199">
        <v>1</v>
      </c>
      <c r="E36" s="199">
        <v>1</v>
      </c>
      <c r="F36" s="199">
        <v>1</v>
      </c>
      <c r="G36" s="199">
        <v>1</v>
      </c>
      <c r="H36" s="199">
        <v>0.99999999999999978</v>
      </c>
      <c r="I36" s="199">
        <v>1</v>
      </c>
      <c r="J36" s="199">
        <v>1.0000000000000002</v>
      </c>
      <c r="K36" s="199">
        <v>1</v>
      </c>
      <c r="L36" s="199">
        <v>1</v>
      </c>
      <c r="M36" s="199">
        <v>1</v>
      </c>
      <c r="N36" s="286" t="s">
        <v>274</v>
      </c>
      <c r="O36" s="199">
        <v>1</v>
      </c>
      <c r="P36" s="199">
        <v>1</v>
      </c>
      <c r="Q36" s="199">
        <v>0.99999999999999989</v>
      </c>
      <c r="R36" s="199">
        <v>1</v>
      </c>
    </row>
  </sheetData>
  <mergeCells count="34">
    <mergeCell ref="Q20:R20"/>
    <mergeCell ref="E3:F3"/>
    <mergeCell ref="G3:H3"/>
    <mergeCell ref="B2:B4"/>
    <mergeCell ref="C2:D2"/>
    <mergeCell ref="E2:F2"/>
    <mergeCell ref="G2:H2"/>
    <mergeCell ref="C3:D3"/>
    <mergeCell ref="B18:R18"/>
    <mergeCell ref="B20:B22"/>
    <mergeCell ref="C20:D20"/>
    <mergeCell ref="E20:F20"/>
    <mergeCell ref="G20:N20"/>
    <mergeCell ref="Q21:R21"/>
    <mergeCell ref="K21:L21"/>
    <mergeCell ref="M21:N21"/>
    <mergeCell ref="B29:B31"/>
    <mergeCell ref="C29:D29"/>
    <mergeCell ref="E29:F29"/>
    <mergeCell ref="I30:J30"/>
    <mergeCell ref="M30:N30"/>
    <mergeCell ref="C30:D30"/>
    <mergeCell ref="E30:F30"/>
    <mergeCell ref="G30:H30"/>
    <mergeCell ref="O20:P20"/>
    <mergeCell ref="O21:P21"/>
    <mergeCell ref="C21:D21"/>
    <mergeCell ref="E21:F21"/>
    <mergeCell ref="O30:P30"/>
    <mergeCell ref="O29:P29"/>
    <mergeCell ref="M29:N29"/>
    <mergeCell ref="G29:J29"/>
    <mergeCell ref="G21:H21"/>
    <mergeCell ref="I21:J21"/>
  </mergeCells>
  <pageMargins left="0.7" right="0.7" top="0.75" bottom="0.75" header="0.3" footer="0.3"/>
  <pageSetup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8"/>
  <sheetViews>
    <sheetView showGridLines="0" zoomScale="90" zoomScaleNormal="90" workbookViewId="0"/>
  </sheetViews>
  <sheetFormatPr baseColWidth="10" defaultColWidth="23.28515625" defaultRowHeight="12.75"/>
  <cols>
    <col min="1" max="1" width="5.85546875" style="111" customWidth="1"/>
    <col min="2" max="2" width="41.85546875" style="111" customWidth="1"/>
    <col min="3" max="11" width="13.140625" style="111" customWidth="1"/>
    <col min="12" max="13" width="9.28515625" style="111" bestFit="1" customWidth="1"/>
    <col min="14" max="14" width="6.7109375" style="111" bestFit="1" customWidth="1"/>
    <col min="15" max="15" width="7.7109375" style="111" bestFit="1" customWidth="1"/>
    <col min="16" max="16" width="9.5703125" style="111" bestFit="1" customWidth="1"/>
    <col min="17" max="16384" width="23.28515625" style="111"/>
  </cols>
  <sheetData>
    <row r="4" spans="2:16" ht="30.75" customHeight="1">
      <c r="B4" s="200">
        <v>2018</v>
      </c>
      <c r="C4" s="425" t="s">
        <v>268</v>
      </c>
      <c r="D4" s="425" t="s">
        <v>269</v>
      </c>
      <c r="E4" s="425" t="s">
        <v>270</v>
      </c>
      <c r="F4" s="425" t="s">
        <v>47</v>
      </c>
      <c r="G4" s="425" t="s">
        <v>265</v>
      </c>
      <c r="H4" s="425" t="s">
        <v>266</v>
      </c>
      <c r="I4" s="425" t="s">
        <v>242</v>
      </c>
      <c r="J4" s="425" t="s">
        <v>267</v>
      </c>
      <c r="K4" s="425" t="s">
        <v>400</v>
      </c>
      <c r="L4" s="201" t="s">
        <v>10</v>
      </c>
      <c r="M4" s="201" t="s">
        <v>14</v>
      </c>
      <c r="N4" s="201" t="s">
        <v>57</v>
      </c>
      <c r="O4" s="201" t="s">
        <v>56</v>
      </c>
      <c r="P4" s="201" t="s">
        <v>20</v>
      </c>
    </row>
    <row r="5" spans="2:16" s="110" customFormat="1" ht="13.5" thickBot="1">
      <c r="B5" s="118" t="s">
        <v>152</v>
      </c>
      <c r="C5" s="118">
        <v>5194.4015910848202</v>
      </c>
      <c r="D5" s="118">
        <v>2328.4900000000002</v>
      </c>
      <c r="E5" s="118">
        <v>3130.9872699999996</v>
      </c>
      <c r="F5" s="118">
        <v>10956.300000000001</v>
      </c>
      <c r="G5" s="118">
        <v>5674.34</v>
      </c>
      <c r="H5" s="118">
        <v>422.23</v>
      </c>
      <c r="I5" s="118">
        <v>1488.57390677576</v>
      </c>
      <c r="J5" s="118">
        <v>536.79757213761502</v>
      </c>
      <c r="K5" s="118">
        <v>770.15878535182901</v>
      </c>
      <c r="L5" s="119">
        <v>10653.878861084821</v>
      </c>
      <c r="M5" s="119">
        <v>10956.300000000001</v>
      </c>
      <c r="N5" s="119">
        <v>6096.57</v>
      </c>
      <c r="O5" s="119">
        <v>2795.5302642652041</v>
      </c>
      <c r="P5" s="118">
        <v>30502.279125350025</v>
      </c>
    </row>
    <row r="6" spans="2:16" ht="13.5" thickBot="1">
      <c r="B6" s="112" t="s">
        <v>153</v>
      </c>
      <c r="C6" s="113">
        <v>0</v>
      </c>
      <c r="D6" s="113">
        <v>2289.36</v>
      </c>
      <c r="E6" s="113">
        <v>0</v>
      </c>
      <c r="F6" s="113">
        <v>10776.11</v>
      </c>
      <c r="G6" s="113">
        <v>2937.49</v>
      </c>
      <c r="H6" s="113">
        <v>0</v>
      </c>
      <c r="I6" s="113">
        <v>1488.57390677576</v>
      </c>
      <c r="J6" s="113">
        <v>0</v>
      </c>
      <c r="K6" s="113">
        <v>770.15878535182901</v>
      </c>
      <c r="L6" s="120">
        <v>2289.36</v>
      </c>
      <c r="M6" s="120">
        <v>10776.11</v>
      </c>
      <c r="N6" s="120">
        <v>2937.49</v>
      </c>
      <c r="O6" s="120">
        <v>2258.732692127589</v>
      </c>
      <c r="P6" s="113">
        <v>18261.692692127588</v>
      </c>
    </row>
    <row r="7" spans="2:16" ht="13.5" thickBot="1">
      <c r="B7" s="112" t="s">
        <v>154</v>
      </c>
      <c r="C7" s="113">
        <v>5194.4015910848202</v>
      </c>
      <c r="D7" s="113">
        <v>39.130000000000003</v>
      </c>
      <c r="E7" s="113">
        <v>3130.9872699999996</v>
      </c>
      <c r="F7" s="113">
        <v>180.19</v>
      </c>
      <c r="G7" s="113">
        <v>2736.85</v>
      </c>
      <c r="H7" s="113">
        <v>422.23</v>
      </c>
      <c r="I7" s="113">
        <v>0</v>
      </c>
      <c r="J7" s="113">
        <v>536.79757213761502</v>
      </c>
      <c r="K7" s="113">
        <v>0</v>
      </c>
      <c r="L7" s="120">
        <v>8364.5188610848199</v>
      </c>
      <c r="M7" s="120">
        <v>180.19</v>
      </c>
      <c r="N7" s="120">
        <v>3159.08</v>
      </c>
      <c r="O7" s="120">
        <v>536.79757213761502</v>
      </c>
      <c r="P7" s="113">
        <v>12240.586433222436</v>
      </c>
    </row>
    <row r="8" spans="2:16" ht="13.5" thickBot="1">
      <c r="B8" s="112" t="s">
        <v>155</v>
      </c>
      <c r="C8" s="113">
        <v>0</v>
      </c>
      <c r="D8" s="113">
        <v>0</v>
      </c>
      <c r="E8" s="113">
        <v>0</v>
      </c>
      <c r="F8" s="113">
        <v>0</v>
      </c>
      <c r="G8" s="113">
        <v>0</v>
      </c>
      <c r="H8" s="113">
        <v>0</v>
      </c>
      <c r="I8" s="113">
        <v>0</v>
      </c>
      <c r="J8" s="113">
        <v>0</v>
      </c>
      <c r="K8" s="113">
        <v>0</v>
      </c>
      <c r="L8" s="120">
        <v>0</v>
      </c>
      <c r="M8" s="120">
        <v>0</v>
      </c>
      <c r="N8" s="120">
        <v>0</v>
      </c>
      <c r="O8" s="120">
        <v>0</v>
      </c>
      <c r="P8" s="113">
        <v>0</v>
      </c>
    </row>
    <row r="9" spans="2:16" s="110" customFormat="1" ht="13.5" thickBot="1">
      <c r="B9" s="116" t="s">
        <v>156</v>
      </c>
      <c r="C9" s="118">
        <v>1.0004441719502211E-11</v>
      </c>
      <c r="D9" s="118">
        <v>1.9499999999998181</v>
      </c>
      <c r="E9" s="118">
        <v>0</v>
      </c>
      <c r="F9" s="118">
        <v>3104.8299999999981</v>
      </c>
      <c r="G9" s="118">
        <v>1795.63</v>
      </c>
      <c r="H9" s="118">
        <v>18.110000000000014</v>
      </c>
      <c r="I9" s="118">
        <v>11408.151284754749</v>
      </c>
      <c r="J9" s="118">
        <v>1547.9916339156871</v>
      </c>
      <c r="K9" s="118">
        <v>175.57388572700006</v>
      </c>
      <c r="L9" s="119">
        <v>1.9500000000098225</v>
      </c>
      <c r="M9" s="119">
        <v>3104.8299999999981</v>
      </c>
      <c r="N9" s="119">
        <v>1813.7400000000002</v>
      </c>
      <c r="O9" s="119">
        <v>13131.716804397438</v>
      </c>
      <c r="P9" s="118">
        <v>18052.236804397446</v>
      </c>
    </row>
    <row r="10" spans="2:16" ht="13.5" thickBot="1">
      <c r="B10" s="112" t="s">
        <v>157</v>
      </c>
      <c r="C10" s="113">
        <v>0</v>
      </c>
      <c r="D10" s="113">
        <v>0</v>
      </c>
      <c r="E10" s="113">
        <v>0</v>
      </c>
      <c r="F10" s="113">
        <v>0</v>
      </c>
      <c r="G10" s="113">
        <v>0</v>
      </c>
      <c r="H10" s="113">
        <v>0</v>
      </c>
      <c r="I10" s="113">
        <v>1901.1217695618009</v>
      </c>
      <c r="J10" s="113">
        <v>128.90879999999999</v>
      </c>
      <c r="K10" s="113">
        <v>0</v>
      </c>
      <c r="L10" s="120">
        <v>0</v>
      </c>
      <c r="M10" s="120">
        <v>0</v>
      </c>
      <c r="N10" s="120">
        <v>0</v>
      </c>
      <c r="O10" s="120">
        <v>2030.0305695618008</v>
      </c>
      <c r="P10" s="113">
        <v>2030.0305695618008</v>
      </c>
    </row>
    <row r="11" spans="2:16" ht="13.5" thickBot="1">
      <c r="B11" s="112" t="s">
        <v>158</v>
      </c>
      <c r="C11" s="113">
        <v>0</v>
      </c>
      <c r="D11" s="113">
        <v>0</v>
      </c>
      <c r="E11" s="113">
        <v>0</v>
      </c>
      <c r="F11" s="113">
        <v>622.90594902999999</v>
      </c>
      <c r="G11" s="113">
        <v>0</v>
      </c>
      <c r="H11" s="113">
        <v>0</v>
      </c>
      <c r="I11" s="113">
        <v>8745.8165714598981</v>
      </c>
      <c r="J11" s="113">
        <v>455.81320000000011</v>
      </c>
      <c r="K11" s="113">
        <v>0</v>
      </c>
      <c r="L11" s="120">
        <v>0</v>
      </c>
      <c r="M11" s="120">
        <v>622.90594902999999</v>
      </c>
      <c r="N11" s="120">
        <v>0</v>
      </c>
      <c r="O11" s="120">
        <v>9201.6297714598986</v>
      </c>
      <c r="P11" s="113">
        <v>9824.5357204898992</v>
      </c>
    </row>
    <row r="12" spans="2:16" ht="13.5" thickBot="1">
      <c r="B12" s="112" t="s">
        <v>159</v>
      </c>
      <c r="C12" s="113">
        <v>0</v>
      </c>
      <c r="D12" s="113">
        <v>1.9499999999998181</v>
      </c>
      <c r="E12" s="113">
        <v>0</v>
      </c>
      <c r="F12" s="113">
        <v>2662.3417506906253</v>
      </c>
      <c r="G12" s="113">
        <v>1795.63</v>
      </c>
      <c r="H12" s="113">
        <v>18.110000000000014</v>
      </c>
      <c r="I12" s="113">
        <v>761.2129437330002</v>
      </c>
      <c r="J12" s="113">
        <v>963.2696344082733</v>
      </c>
      <c r="K12" s="113">
        <v>175.573885727</v>
      </c>
      <c r="L12" s="120">
        <v>1.9499999999998181</v>
      </c>
      <c r="M12" s="120">
        <v>2662.3417506906253</v>
      </c>
      <c r="N12" s="120">
        <v>1813.7400000000002</v>
      </c>
      <c r="O12" s="120">
        <v>1900.0564638682736</v>
      </c>
      <c r="P12" s="113">
        <v>6378.0882145588985</v>
      </c>
    </row>
    <row r="13" spans="2:16" ht="13.5" thickBot="1">
      <c r="B13" s="112" t="s">
        <v>160</v>
      </c>
      <c r="C13" s="113">
        <v>0</v>
      </c>
      <c r="D13" s="113">
        <v>0</v>
      </c>
      <c r="E13" s="113">
        <v>0</v>
      </c>
      <c r="F13" s="113">
        <v>180.41558498060891</v>
      </c>
      <c r="G13" s="113">
        <v>0</v>
      </c>
      <c r="H13" s="113">
        <v>0</v>
      </c>
      <c r="I13" s="113">
        <v>0</v>
      </c>
      <c r="J13" s="113">
        <v>0</v>
      </c>
      <c r="K13" s="113">
        <v>0</v>
      </c>
      <c r="L13" s="120">
        <v>0</v>
      </c>
      <c r="M13" s="120">
        <v>180.41558498060891</v>
      </c>
      <c r="N13" s="120">
        <v>0</v>
      </c>
      <c r="O13" s="120">
        <v>0</v>
      </c>
      <c r="P13" s="113">
        <v>180.41558498060891</v>
      </c>
    </row>
    <row r="14" spans="2:16" s="110" customFormat="1" ht="13.5" thickBot="1">
      <c r="B14" s="116" t="s">
        <v>161</v>
      </c>
      <c r="C14" s="118">
        <v>5194.4015910848302</v>
      </c>
      <c r="D14" s="118">
        <v>2330.44</v>
      </c>
      <c r="E14" s="118">
        <v>3130.9872700000001</v>
      </c>
      <c r="F14" s="118">
        <v>14061.13</v>
      </c>
      <c r="G14" s="118">
        <v>7469.97</v>
      </c>
      <c r="H14" s="118">
        <v>440.34000000000003</v>
      </c>
      <c r="I14" s="118">
        <v>12896.72519153051</v>
      </c>
      <c r="J14" s="118">
        <v>2084.7892060533022</v>
      </c>
      <c r="K14" s="118">
        <v>945.73267107882907</v>
      </c>
      <c r="L14" s="119">
        <v>10655.82886108483</v>
      </c>
      <c r="M14" s="119">
        <v>14061.13</v>
      </c>
      <c r="N14" s="119">
        <v>7910.31</v>
      </c>
      <c r="O14" s="119">
        <v>15927.24706866264</v>
      </c>
      <c r="P14" s="118">
        <v>48554.515929747475</v>
      </c>
    </row>
    <row r="15" spans="2:16" ht="13.5" thickBot="1">
      <c r="B15" s="112" t="s">
        <v>162</v>
      </c>
      <c r="C15" s="113">
        <v>0</v>
      </c>
      <c r="D15" s="113">
        <v>0</v>
      </c>
      <c r="E15" s="113">
        <v>0</v>
      </c>
      <c r="F15" s="113">
        <v>8269.1584306000004</v>
      </c>
      <c r="G15" s="113">
        <v>3092.6939644726526</v>
      </c>
      <c r="H15" s="113">
        <v>349.65500493869803</v>
      </c>
      <c r="I15" s="113">
        <v>87.296234214240584</v>
      </c>
      <c r="J15" s="113">
        <v>0</v>
      </c>
      <c r="K15" s="113">
        <v>0</v>
      </c>
      <c r="L15" s="120">
        <v>0</v>
      </c>
      <c r="M15" s="120">
        <v>8269.1584306000004</v>
      </c>
      <c r="N15" s="120">
        <v>3442.3489694113505</v>
      </c>
      <c r="O15" s="120">
        <v>87.296234214240584</v>
      </c>
      <c r="P15" s="113">
        <v>11798.803634225591</v>
      </c>
    </row>
    <row r="16" spans="2:16" ht="13.5" thickBot="1">
      <c r="B16" s="112" t="s">
        <v>163</v>
      </c>
      <c r="C16" s="113">
        <v>5194.4015910848302</v>
      </c>
      <c r="D16" s="113">
        <v>2330.44</v>
      </c>
      <c r="E16" s="113">
        <v>3130.9872700000001</v>
      </c>
      <c r="F16" s="113">
        <v>3272.2421276529303</v>
      </c>
      <c r="G16" s="113">
        <v>3818.2956409463272</v>
      </c>
      <c r="H16" s="113">
        <v>90.681861702486344</v>
      </c>
      <c r="I16" s="113">
        <v>12237.31543905207</v>
      </c>
      <c r="J16" s="113">
        <v>44.6400000000001</v>
      </c>
      <c r="K16" s="113">
        <v>538.39354194422231</v>
      </c>
      <c r="L16" s="120">
        <v>10655.82886108483</v>
      </c>
      <c r="M16" s="120">
        <v>3272.2421276529303</v>
      </c>
      <c r="N16" s="120">
        <v>3908.9775026488137</v>
      </c>
      <c r="O16" s="120">
        <v>12820.348980996292</v>
      </c>
      <c r="P16" s="113">
        <v>30657.397472382865</v>
      </c>
    </row>
    <row r="17" spans="2:16" ht="13.5" thickBot="1">
      <c r="B17" s="112" t="s">
        <v>164</v>
      </c>
      <c r="C17" s="113">
        <v>0</v>
      </c>
      <c r="D17" s="113">
        <v>0</v>
      </c>
      <c r="E17" s="113">
        <v>0</v>
      </c>
      <c r="F17" s="113">
        <v>2519.7288121570864</v>
      </c>
      <c r="G17" s="113">
        <v>558.98642707843055</v>
      </c>
      <c r="H17" s="113">
        <v>0</v>
      </c>
      <c r="I17" s="113">
        <v>174.83573826416273</v>
      </c>
      <c r="J17" s="113">
        <v>27.869526098962194</v>
      </c>
      <c r="K17" s="113">
        <v>159.26862913460721</v>
      </c>
      <c r="L17" s="120">
        <v>0</v>
      </c>
      <c r="M17" s="120">
        <v>2519.7288121570864</v>
      </c>
      <c r="N17" s="120">
        <v>558.98642707843055</v>
      </c>
      <c r="O17" s="120">
        <v>361.97389349773209</v>
      </c>
      <c r="P17" s="113">
        <v>3440.6891327332492</v>
      </c>
    </row>
    <row r="18" spans="2:16" ht="13.5" thickBot="1">
      <c r="B18" s="112" t="s">
        <v>165</v>
      </c>
      <c r="C18" s="113">
        <v>0</v>
      </c>
      <c r="D18" s="113">
        <v>0</v>
      </c>
      <c r="E18" s="113">
        <v>0</v>
      </c>
      <c r="F18" s="113">
        <v>0</v>
      </c>
      <c r="G18" s="113">
        <v>0</v>
      </c>
      <c r="H18" s="113">
        <v>0</v>
      </c>
      <c r="I18" s="113">
        <v>397.27778000000006</v>
      </c>
      <c r="J18" s="113">
        <v>2012.2796799543364</v>
      </c>
      <c r="K18" s="113">
        <v>248.07049999999998</v>
      </c>
      <c r="L18" s="120">
        <v>0</v>
      </c>
      <c r="M18" s="120">
        <v>0</v>
      </c>
      <c r="N18" s="120">
        <v>0</v>
      </c>
      <c r="O18" s="120">
        <v>2657.6279599543363</v>
      </c>
      <c r="P18" s="113">
        <v>2657.6279599543363</v>
      </c>
    </row>
    <row r="19" spans="2:16" s="110" customFormat="1" ht="13.5" thickBot="1">
      <c r="B19" s="116" t="s">
        <v>166</v>
      </c>
      <c r="C19" s="118">
        <v>102179</v>
      </c>
      <c r="D19" s="118">
        <v>102179</v>
      </c>
      <c r="E19" s="118">
        <v>102179</v>
      </c>
      <c r="F19" s="287">
        <v>51458.853738589998</v>
      </c>
      <c r="G19" s="118">
        <v>37686.705640657499</v>
      </c>
      <c r="H19" s="118">
        <v>37686.705640657499</v>
      </c>
      <c r="I19" s="118">
        <v>352330.875</v>
      </c>
      <c r="J19" s="118">
        <v>352330.875</v>
      </c>
      <c r="K19" s="118">
        <v>352330.875</v>
      </c>
      <c r="L19" s="119">
        <v>102179</v>
      </c>
      <c r="M19" s="119">
        <v>51458.853738589998</v>
      </c>
      <c r="N19" s="119">
        <v>37686.705640657499</v>
      </c>
      <c r="O19" s="119">
        <v>352330.875</v>
      </c>
      <c r="P19" s="118"/>
    </row>
    <row r="20" spans="2:16" ht="13.5" thickBot="1">
      <c r="B20" s="112" t="s">
        <v>167</v>
      </c>
      <c r="C20" s="117">
        <v>5.0836293084536258E-2</v>
      </c>
      <c r="D20" s="117">
        <v>2.2807426183462355E-2</v>
      </c>
      <c r="E20" s="117">
        <v>3.0642179606377044E-2</v>
      </c>
      <c r="F20" s="325">
        <v>0.27324996533016987</v>
      </c>
      <c r="G20" s="117">
        <v>0.19821233703009536</v>
      </c>
      <c r="H20" s="117">
        <v>1.1684226374112908E-2</v>
      </c>
      <c r="I20" s="117">
        <v>3.6604016583929838E-2</v>
      </c>
      <c r="J20" s="117">
        <v>5.9171345856456727E-3</v>
      </c>
      <c r="K20" s="117">
        <v>2.6842174165940726E-3</v>
      </c>
      <c r="L20" s="121">
        <v>0.10428589887437567</v>
      </c>
      <c r="M20" s="121">
        <v>0.27324996533016987</v>
      </c>
      <c r="N20" s="121">
        <v>0.20989656340420826</v>
      </c>
      <c r="O20" s="121">
        <v>4.5205368586169588E-2</v>
      </c>
      <c r="P20" s="117"/>
    </row>
    <row r="21" spans="2:16" ht="20.25"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</row>
    <row r="22" spans="2:16" ht="30" customHeight="1">
      <c r="B22" s="200">
        <v>2017</v>
      </c>
      <c r="C22" s="425" t="s">
        <v>268</v>
      </c>
      <c r="D22" s="425" t="s">
        <v>269</v>
      </c>
      <c r="E22" s="425" t="s">
        <v>270</v>
      </c>
      <c r="F22" s="425" t="s">
        <v>47</v>
      </c>
      <c r="G22" s="425" t="s">
        <v>265</v>
      </c>
      <c r="H22" s="425" t="s">
        <v>266</v>
      </c>
      <c r="I22" s="425" t="s">
        <v>242</v>
      </c>
      <c r="J22" s="425" t="s">
        <v>267</v>
      </c>
      <c r="K22" s="425" t="s">
        <v>400</v>
      </c>
      <c r="L22" s="201" t="s">
        <v>10</v>
      </c>
      <c r="M22" s="201" t="s">
        <v>14</v>
      </c>
      <c r="N22" s="201" t="s">
        <v>57</v>
      </c>
      <c r="O22" s="201" t="s">
        <v>56</v>
      </c>
      <c r="P22" s="201" t="s">
        <v>20</v>
      </c>
    </row>
    <row r="23" spans="2:16" s="110" customFormat="1" ht="13.5" thickBot="1">
      <c r="B23" s="118" t="s">
        <v>152</v>
      </c>
      <c r="C23" s="118">
        <v>6337.8638027999996</v>
      </c>
      <c r="D23" s="118">
        <v>1484.2256419999999</v>
      </c>
      <c r="E23" s="118">
        <v>3663.6547100000007</v>
      </c>
      <c r="F23" s="118">
        <v>11363.624702339999</v>
      </c>
      <c r="G23" s="118">
        <v>4817.3877026913397</v>
      </c>
      <c r="H23" s="118">
        <v>356.81709000000001</v>
      </c>
      <c r="I23" s="118">
        <v>1322.2002302071201</v>
      </c>
      <c r="J23" s="118">
        <v>1739.4480619118697</v>
      </c>
      <c r="K23" s="118">
        <v>0</v>
      </c>
      <c r="L23" s="119">
        <v>11485.744154800001</v>
      </c>
      <c r="M23" s="119">
        <v>11363.624702339999</v>
      </c>
      <c r="N23" s="119">
        <v>5174.2047926913401</v>
      </c>
      <c r="O23" s="119">
        <v>3061.64829211899</v>
      </c>
      <c r="P23" s="118">
        <v>31085.221941950327</v>
      </c>
    </row>
    <row r="24" spans="2:16" ht="13.5" thickBot="1">
      <c r="B24" s="112" t="s">
        <v>153</v>
      </c>
      <c r="C24" s="113">
        <v>0</v>
      </c>
      <c r="D24" s="113">
        <v>1372.4170999999999</v>
      </c>
      <c r="E24" s="113">
        <v>0</v>
      </c>
      <c r="F24" s="113">
        <v>11215.833705339999</v>
      </c>
      <c r="G24" s="113">
        <v>3065.3478879926597</v>
      </c>
      <c r="H24" s="113">
        <v>0</v>
      </c>
      <c r="I24" s="113">
        <v>1322.2002302071201</v>
      </c>
      <c r="J24" s="113">
        <v>0</v>
      </c>
      <c r="K24" s="113">
        <v>0</v>
      </c>
      <c r="L24" s="120">
        <v>1372.4170999999999</v>
      </c>
      <c r="M24" s="120">
        <v>11215.833705339999</v>
      </c>
      <c r="N24" s="120">
        <v>3065.3478879926597</v>
      </c>
      <c r="O24" s="120">
        <v>1322.2002302071201</v>
      </c>
      <c r="P24" s="113">
        <v>16975.79892353978</v>
      </c>
    </row>
    <row r="25" spans="2:16" ht="13.5" thickBot="1">
      <c r="B25" s="112" t="s">
        <v>154</v>
      </c>
      <c r="C25" s="113">
        <v>6337.8638027999996</v>
      </c>
      <c r="D25" s="113">
        <v>111.808542</v>
      </c>
      <c r="E25" s="113">
        <v>3663.6547100000007</v>
      </c>
      <c r="F25" s="113">
        <v>147.790997</v>
      </c>
      <c r="G25" s="113">
        <v>1752.0398146986799</v>
      </c>
      <c r="H25" s="113">
        <v>356.81709000000001</v>
      </c>
      <c r="I25" s="113">
        <v>0</v>
      </c>
      <c r="J25" s="113">
        <v>1739.4480619118697</v>
      </c>
      <c r="K25" s="113">
        <v>0</v>
      </c>
      <c r="L25" s="120">
        <v>10113.3270548</v>
      </c>
      <c r="M25" s="120">
        <v>147.790997</v>
      </c>
      <c r="N25" s="120">
        <v>2108.85690469868</v>
      </c>
      <c r="O25" s="120">
        <v>1739.4480619118697</v>
      </c>
      <c r="P25" s="113">
        <v>14109.423018410549</v>
      </c>
    </row>
    <row r="26" spans="2:16" ht="13.5" thickBot="1">
      <c r="B26" s="112" t="s">
        <v>155</v>
      </c>
      <c r="C26" s="113">
        <v>0</v>
      </c>
      <c r="D26" s="113">
        <v>0</v>
      </c>
      <c r="E26" s="113">
        <v>0</v>
      </c>
      <c r="F26" s="113">
        <v>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  <c r="L26" s="120">
        <v>0</v>
      </c>
      <c r="M26" s="120">
        <v>0</v>
      </c>
      <c r="N26" s="120">
        <v>0</v>
      </c>
      <c r="O26" s="120">
        <v>0</v>
      </c>
      <c r="P26" s="113">
        <v>0</v>
      </c>
    </row>
    <row r="27" spans="2:16" s="110" customFormat="1" ht="13.5" thickBot="1">
      <c r="B27" s="116" t="s">
        <v>156</v>
      </c>
      <c r="C27" s="118">
        <v>0</v>
      </c>
      <c r="D27" s="118">
        <v>22.168031115159</v>
      </c>
      <c r="E27" s="118">
        <v>0</v>
      </c>
      <c r="F27" s="287">
        <v>2270.9599134260006</v>
      </c>
      <c r="G27" s="118">
        <v>2065.3441050926999</v>
      </c>
      <c r="H27" s="118">
        <v>128.43907339130601</v>
      </c>
      <c r="I27" s="118">
        <v>5230.3846240490002</v>
      </c>
      <c r="J27" s="118">
        <v>482.36984647280593</v>
      </c>
      <c r="K27" s="118">
        <v>0</v>
      </c>
      <c r="L27" s="119">
        <v>22.168031115159</v>
      </c>
      <c r="M27" s="119">
        <v>2270.9599134260006</v>
      </c>
      <c r="N27" s="119">
        <v>2193.7831784840059</v>
      </c>
      <c r="O27" s="119">
        <v>5712.7544705218061</v>
      </c>
      <c r="P27" s="118">
        <v>10199.665593546972</v>
      </c>
    </row>
    <row r="28" spans="2:16" ht="13.5" thickBot="1">
      <c r="B28" s="112" t="s">
        <v>157</v>
      </c>
      <c r="C28" s="113">
        <v>0</v>
      </c>
      <c r="D28" s="113">
        <v>0</v>
      </c>
      <c r="E28" s="113">
        <v>0</v>
      </c>
      <c r="F28" s="113">
        <v>0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  <c r="L28" s="120">
        <v>0</v>
      </c>
      <c r="M28" s="120">
        <v>0</v>
      </c>
      <c r="N28" s="120">
        <v>0</v>
      </c>
      <c r="O28" s="120">
        <v>0</v>
      </c>
      <c r="P28" s="113">
        <v>0</v>
      </c>
    </row>
    <row r="29" spans="2:16" ht="13.5" thickBot="1">
      <c r="B29" s="112" t="s">
        <v>158</v>
      </c>
      <c r="C29" s="113">
        <v>0</v>
      </c>
      <c r="D29" s="113">
        <v>0</v>
      </c>
      <c r="E29" s="113">
        <v>0</v>
      </c>
      <c r="F29" s="113">
        <v>143.76410469000001</v>
      </c>
      <c r="G29" s="113">
        <v>0</v>
      </c>
      <c r="H29" s="113">
        <v>0</v>
      </c>
      <c r="I29" s="113">
        <v>4373.7799911519996</v>
      </c>
      <c r="J29" s="113">
        <v>346.52769854600018</v>
      </c>
      <c r="K29" s="113">
        <v>0</v>
      </c>
      <c r="L29" s="120">
        <v>0</v>
      </c>
      <c r="M29" s="120">
        <v>143.76410469000001</v>
      </c>
      <c r="N29" s="120">
        <v>0</v>
      </c>
      <c r="O29" s="120">
        <v>4720.3076896980001</v>
      </c>
      <c r="P29" s="113">
        <v>4864.0717943879999</v>
      </c>
    </row>
    <row r="30" spans="2:16" ht="13.5" thickBot="1">
      <c r="B30" s="112" t="s">
        <v>159</v>
      </c>
      <c r="C30" s="113">
        <v>0</v>
      </c>
      <c r="D30" s="113">
        <v>22.168031115159</v>
      </c>
      <c r="E30" s="113">
        <v>0</v>
      </c>
      <c r="F30" s="113">
        <v>2290.481753320898</v>
      </c>
      <c r="G30" s="113">
        <v>2065.3441050926999</v>
      </c>
      <c r="H30" s="113">
        <v>128.43907339130601</v>
      </c>
      <c r="I30" s="113">
        <v>856.60463289699999</v>
      </c>
      <c r="J30" s="113">
        <v>135.84214792680575</v>
      </c>
      <c r="K30" s="113">
        <v>0</v>
      </c>
      <c r="L30" s="120">
        <v>22.168031115159</v>
      </c>
      <c r="M30" s="120">
        <v>2290.481753320898</v>
      </c>
      <c r="N30" s="120">
        <v>2193.7831784840059</v>
      </c>
      <c r="O30" s="120">
        <v>992.44678082380574</v>
      </c>
      <c r="P30" s="113">
        <v>5498.8797437438689</v>
      </c>
    </row>
    <row r="31" spans="2:16" ht="13.5" thickBot="1">
      <c r="B31" s="112" t="s">
        <v>160</v>
      </c>
      <c r="C31" s="113">
        <v>0</v>
      </c>
      <c r="D31" s="113">
        <v>0</v>
      </c>
      <c r="E31" s="113">
        <v>0</v>
      </c>
      <c r="F31" s="113">
        <v>163.28567204629951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120">
        <v>0</v>
      </c>
      <c r="M31" s="120">
        <v>163.28567204629951</v>
      </c>
      <c r="N31" s="120">
        <v>0</v>
      </c>
      <c r="O31" s="120">
        <v>0</v>
      </c>
      <c r="P31" s="113">
        <v>163.28567204629951</v>
      </c>
    </row>
    <row r="32" spans="2:16" s="110" customFormat="1" ht="13.5" thickBot="1">
      <c r="B32" s="116" t="s">
        <v>161</v>
      </c>
      <c r="C32" s="118">
        <v>6337.8638027999996</v>
      </c>
      <c r="D32" s="118">
        <v>1503.104373115159</v>
      </c>
      <c r="E32" s="118">
        <v>3663.6547099999998</v>
      </c>
      <c r="F32" s="118">
        <v>13634.584615766</v>
      </c>
      <c r="G32" s="118">
        <v>6882.73180778404</v>
      </c>
      <c r="H32" s="118">
        <v>485.25616339130602</v>
      </c>
      <c r="I32" s="118">
        <v>6552.5848484349126</v>
      </c>
      <c r="J32" s="118">
        <v>2221.8179055584628</v>
      </c>
      <c r="K32" s="118">
        <v>0</v>
      </c>
      <c r="L32" s="119">
        <v>11504.62288591516</v>
      </c>
      <c r="M32" s="119">
        <v>13634.584615766</v>
      </c>
      <c r="N32" s="119">
        <v>7367.9879711753456</v>
      </c>
      <c r="O32" s="119">
        <v>8774.4027539933759</v>
      </c>
      <c r="P32" s="118">
        <v>41281.598226849877</v>
      </c>
    </row>
    <row r="33" spans="2:16" ht="13.5" thickBot="1">
      <c r="B33" s="112" t="s">
        <v>162</v>
      </c>
      <c r="C33" s="113">
        <v>0</v>
      </c>
      <c r="D33" s="113">
        <v>0</v>
      </c>
      <c r="E33" s="113">
        <v>0</v>
      </c>
      <c r="F33" s="113">
        <v>5076.5473078199993</v>
      </c>
      <c r="G33" s="113">
        <v>3725.6250193744304</v>
      </c>
      <c r="H33" s="113">
        <v>392.06231271872531</v>
      </c>
      <c r="I33" s="113">
        <v>250.35079781419998</v>
      </c>
      <c r="J33" s="113">
        <v>0</v>
      </c>
      <c r="K33" s="113">
        <v>0</v>
      </c>
      <c r="L33" s="120">
        <v>0</v>
      </c>
      <c r="M33" s="120">
        <v>5076.5473078199993</v>
      </c>
      <c r="N33" s="120">
        <v>4117.6873320931554</v>
      </c>
      <c r="O33" s="120">
        <v>250.35079781419998</v>
      </c>
      <c r="P33" s="113">
        <v>9444.5854377273554</v>
      </c>
    </row>
    <row r="34" spans="2:16" ht="13.5" thickBot="1">
      <c r="B34" s="112" t="s">
        <v>163</v>
      </c>
      <c r="C34" s="113">
        <v>6337.8638027999996</v>
      </c>
      <c r="D34" s="113">
        <v>1503.104373115159</v>
      </c>
      <c r="E34" s="113">
        <v>3663.6547099999998</v>
      </c>
      <c r="F34" s="113">
        <v>3005.8653512189649</v>
      </c>
      <c r="G34" s="113">
        <v>2764.0245365813212</v>
      </c>
      <c r="H34" s="113">
        <v>93.193850672580652</v>
      </c>
      <c r="I34" s="113">
        <v>5801.622300796801</v>
      </c>
      <c r="J34" s="113">
        <v>112.74788671</v>
      </c>
      <c r="K34" s="113">
        <v>0</v>
      </c>
      <c r="L34" s="120">
        <v>11504.62288591516</v>
      </c>
      <c r="M34" s="120">
        <v>3005.8653512189649</v>
      </c>
      <c r="N34" s="120">
        <v>2857.2183872539017</v>
      </c>
      <c r="O34" s="120">
        <v>5914.3701875068009</v>
      </c>
      <c r="P34" s="113">
        <v>23282.076811894825</v>
      </c>
    </row>
    <row r="35" spans="2:16" ht="13.5" thickBot="1">
      <c r="B35" s="112" t="s">
        <v>164</v>
      </c>
      <c r="C35" s="113">
        <v>0</v>
      </c>
      <c r="D35" s="113">
        <v>0</v>
      </c>
      <c r="E35" s="113">
        <v>0</v>
      </c>
      <c r="F35" s="113">
        <v>2158.7952030470287</v>
      </c>
      <c r="G35" s="113">
        <v>393.08225182828335</v>
      </c>
      <c r="H35" s="113">
        <v>0</v>
      </c>
      <c r="I35" s="113">
        <v>500.6117498239135</v>
      </c>
      <c r="J35" s="113">
        <v>97.097418999152595</v>
      </c>
      <c r="K35" s="113">
        <v>0</v>
      </c>
      <c r="L35" s="120">
        <v>0</v>
      </c>
      <c r="M35" s="120">
        <v>2158.7952030470287</v>
      </c>
      <c r="N35" s="120">
        <v>393.08225182828335</v>
      </c>
      <c r="O35" s="120">
        <v>597.70916882306608</v>
      </c>
      <c r="P35" s="113">
        <v>3149.5866236983784</v>
      </c>
    </row>
    <row r="36" spans="2:16" ht="13.5" thickBot="1">
      <c r="B36" s="112" t="s">
        <v>165</v>
      </c>
      <c r="C36" s="113">
        <v>0</v>
      </c>
      <c r="D36" s="113">
        <v>0</v>
      </c>
      <c r="E36" s="113">
        <v>0</v>
      </c>
      <c r="F36" s="113">
        <v>3393.3767536800001</v>
      </c>
      <c r="G36" s="113">
        <v>0</v>
      </c>
      <c r="H36" s="113">
        <v>177.79179975774201</v>
      </c>
      <c r="I36" s="113">
        <v>0</v>
      </c>
      <c r="J36" s="113">
        <v>2011.97259984931</v>
      </c>
      <c r="K36" s="113">
        <v>0</v>
      </c>
      <c r="L36" s="120">
        <v>0</v>
      </c>
      <c r="M36" s="120">
        <v>3393.3767536800001</v>
      </c>
      <c r="N36" s="120">
        <v>177.79179975774201</v>
      </c>
      <c r="O36" s="120">
        <v>2011.97259984931</v>
      </c>
      <c r="P36" s="113">
        <v>5583.1411532870516</v>
      </c>
    </row>
    <row r="37" spans="2:16" s="110" customFormat="1" ht="13.5" thickBot="1">
      <c r="B37" s="116" t="s">
        <v>166</v>
      </c>
      <c r="C37" s="287">
        <v>102654.101438</v>
      </c>
      <c r="D37" s="287">
        <v>102654.101438</v>
      </c>
      <c r="E37" s="287">
        <v>102654.101438</v>
      </c>
      <c r="F37" s="287">
        <v>70873</v>
      </c>
      <c r="G37" s="118">
        <v>29576.634634931143</v>
      </c>
      <c r="H37" s="118">
        <v>29576.634634931143</v>
      </c>
      <c r="I37" s="118">
        <v>378044.9</v>
      </c>
      <c r="J37" s="118">
        <v>378044.9</v>
      </c>
      <c r="K37" s="118">
        <v>0</v>
      </c>
      <c r="L37" s="119">
        <v>102654.101438</v>
      </c>
      <c r="M37" s="119">
        <v>70873</v>
      </c>
      <c r="N37" s="119">
        <v>29576.634634931143</v>
      </c>
      <c r="O37" s="119">
        <v>378044.9</v>
      </c>
      <c r="P37" s="118"/>
    </row>
    <row r="38" spans="2:16" ht="13.5" thickBot="1">
      <c r="B38" s="112" t="s">
        <v>167</v>
      </c>
      <c r="C38" s="117">
        <v>6.173999590876434E-2</v>
      </c>
      <c r="D38" s="117">
        <v>1.4642419075900139E-2</v>
      </c>
      <c r="E38" s="117">
        <v>3.5689316439175472E-2</v>
      </c>
      <c r="F38" s="325">
        <v>0.19238052030767711</v>
      </c>
      <c r="G38" s="117">
        <v>0.23270841638133058</v>
      </c>
      <c r="H38" s="117">
        <v>1.640674029959446E-2</v>
      </c>
      <c r="I38" s="117">
        <v>1.7332821705662242E-2</v>
      </c>
      <c r="J38" s="117">
        <v>5.8771270437941699E-3</v>
      </c>
      <c r="K38" s="117">
        <v>0</v>
      </c>
      <c r="L38" s="121">
        <v>0.11207173142383996</v>
      </c>
      <c r="M38" s="121">
        <v>0.19238052030767711</v>
      </c>
      <c r="N38" s="121">
        <v>0.24911515668092504</v>
      </c>
      <c r="O38" s="121">
        <v>2.3209948749456411E-2</v>
      </c>
      <c r="P38" s="117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37"/>
  <sheetViews>
    <sheetView showGridLines="0" zoomScale="80" zoomScaleNormal="80" workbookViewId="0"/>
  </sheetViews>
  <sheetFormatPr baseColWidth="10" defaultRowHeight="12.75"/>
  <cols>
    <col min="2" max="2" width="51.28515625" bestFit="1" customWidth="1"/>
    <col min="11" max="11" width="14" customWidth="1"/>
    <col min="12" max="12" width="12.85546875" customWidth="1"/>
  </cols>
  <sheetData>
    <row r="3" spans="2:18"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45"/>
      <c r="Q3" s="545"/>
      <c r="R3" s="545"/>
    </row>
    <row r="4" spans="2:18"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</row>
    <row r="5" spans="2:18">
      <c r="B5" s="261"/>
      <c r="C5" s="546" t="s">
        <v>419</v>
      </c>
      <c r="D5" s="546"/>
      <c r="E5" s="546"/>
      <c r="F5" s="546"/>
      <c r="G5" s="546"/>
      <c r="H5" s="546"/>
      <c r="I5" s="546"/>
      <c r="J5" s="546"/>
      <c r="K5" s="546"/>
      <c r="L5" s="546"/>
      <c r="M5" s="546"/>
      <c r="N5" s="546"/>
      <c r="O5" s="546"/>
      <c r="P5" s="546"/>
      <c r="Q5" s="546"/>
      <c r="R5" s="546"/>
    </row>
    <row r="6" spans="2:18" ht="33.75">
      <c r="B6" s="221"/>
      <c r="C6" s="222" t="s">
        <v>65</v>
      </c>
      <c r="D6" s="222" t="s">
        <v>257</v>
      </c>
      <c r="E6" s="222" t="s">
        <v>66</v>
      </c>
      <c r="F6" s="222" t="s">
        <v>67</v>
      </c>
      <c r="G6" s="222" t="s">
        <v>68</v>
      </c>
      <c r="H6" s="222" t="s">
        <v>258</v>
      </c>
      <c r="I6" s="223" t="s">
        <v>209</v>
      </c>
      <c r="J6" s="223" t="s">
        <v>130</v>
      </c>
      <c r="K6" s="223" t="s">
        <v>259</v>
      </c>
      <c r="L6" s="223" t="s">
        <v>138</v>
      </c>
      <c r="M6" s="223" t="s">
        <v>33</v>
      </c>
      <c r="N6" s="223" t="s">
        <v>260</v>
      </c>
      <c r="O6" s="223" t="s">
        <v>261</v>
      </c>
      <c r="P6" s="223" t="s">
        <v>262</v>
      </c>
      <c r="Q6" s="223" t="s">
        <v>128</v>
      </c>
      <c r="R6" s="223" t="s">
        <v>129</v>
      </c>
    </row>
    <row r="7" spans="2:18">
      <c r="B7" s="221"/>
      <c r="C7" s="224" t="s">
        <v>263</v>
      </c>
      <c r="D7" s="224" t="s">
        <v>263</v>
      </c>
      <c r="E7" s="224" t="s">
        <v>263</v>
      </c>
      <c r="F7" s="224" t="s">
        <v>263</v>
      </c>
      <c r="G7" s="224" t="s">
        <v>263</v>
      </c>
      <c r="H7" s="224" t="s">
        <v>263</v>
      </c>
      <c r="I7" s="224" t="s">
        <v>263</v>
      </c>
      <c r="J7" s="224" t="s">
        <v>263</v>
      </c>
      <c r="K7" s="224" t="s">
        <v>263</v>
      </c>
      <c r="L7" s="224" t="s">
        <v>263</v>
      </c>
      <c r="M7" s="224" t="s">
        <v>263</v>
      </c>
      <c r="N7" s="224" t="s">
        <v>263</v>
      </c>
      <c r="O7" s="224" t="s">
        <v>263</v>
      </c>
      <c r="P7" s="224" t="s">
        <v>263</v>
      </c>
      <c r="Q7" s="224" t="s">
        <v>263</v>
      </c>
      <c r="R7" s="224" t="s">
        <v>263</v>
      </c>
    </row>
    <row r="8" spans="2:18">
      <c r="B8" s="225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</row>
    <row r="9" spans="2:18">
      <c r="B9" s="228" t="s">
        <v>234</v>
      </c>
      <c r="C9" s="229">
        <v>6041</v>
      </c>
      <c r="D9" s="229">
        <v>132078</v>
      </c>
      <c r="E9" s="227">
        <v>138119</v>
      </c>
      <c r="F9" s="227">
        <v>860</v>
      </c>
      <c r="G9" s="227">
        <v>0</v>
      </c>
      <c r="H9" s="227">
        <v>137259</v>
      </c>
      <c r="I9" s="227">
        <v>138119</v>
      </c>
      <c r="J9" s="227">
        <v>0</v>
      </c>
      <c r="K9" s="227">
        <v>0</v>
      </c>
      <c r="L9" s="227">
        <v>0</v>
      </c>
      <c r="M9" s="227">
        <v>-438</v>
      </c>
      <c r="N9" s="227">
        <v>-438</v>
      </c>
      <c r="O9" s="227">
        <v>2882</v>
      </c>
      <c r="P9" s="227">
        <v>3380</v>
      </c>
      <c r="Q9" s="227">
        <v>-739</v>
      </c>
      <c r="R9" s="227">
        <v>2641</v>
      </c>
    </row>
    <row r="10" spans="2:18">
      <c r="B10" s="230" t="s">
        <v>235</v>
      </c>
      <c r="C10" s="229">
        <v>93375</v>
      </c>
      <c r="D10" s="229">
        <v>174203</v>
      </c>
      <c r="E10" s="227">
        <v>267578</v>
      </c>
      <c r="F10" s="227">
        <v>75790</v>
      </c>
      <c r="G10" s="227">
        <v>116215</v>
      </c>
      <c r="H10" s="227">
        <v>75573</v>
      </c>
      <c r="I10" s="227">
        <v>267578</v>
      </c>
      <c r="J10" s="227">
        <v>81543</v>
      </c>
      <c r="K10" s="227">
        <v>-3627</v>
      </c>
      <c r="L10" s="227">
        <v>77916</v>
      </c>
      <c r="M10" s="227">
        <v>52592</v>
      </c>
      <c r="N10" s="227">
        <v>25952</v>
      </c>
      <c r="O10" s="227">
        <v>-22386</v>
      </c>
      <c r="P10" s="227">
        <v>3826</v>
      </c>
      <c r="Q10" s="227">
        <v>-7982</v>
      </c>
      <c r="R10" s="227">
        <v>-4156</v>
      </c>
    </row>
    <row r="11" spans="2:18">
      <c r="B11" s="230" t="s">
        <v>236</v>
      </c>
      <c r="C11" s="229">
        <v>78004</v>
      </c>
      <c r="D11" s="229">
        <v>353409</v>
      </c>
      <c r="E11" s="227">
        <v>431413</v>
      </c>
      <c r="F11" s="227">
        <v>69512</v>
      </c>
      <c r="G11" s="227">
        <v>88135</v>
      </c>
      <c r="H11" s="227">
        <v>273766</v>
      </c>
      <c r="I11" s="227">
        <v>431413</v>
      </c>
      <c r="J11" s="227">
        <v>38903</v>
      </c>
      <c r="K11" s="227">
        <v>-2776</v>
      </c>
      <c r="L11" s="227">
        <v>36127</v>
      </c>
      <c r="M11" s="227">
        <v>30801</v>
      </c>
      <c r="N11" s="227">
        <v>21736</v>
      </c>
      <c r="O11" s="227">
        <v>114023</v>
      </c>
      <c r="P11" s="227">
        <v>136593</v>
      </c>
      <c r="Q11" s="227">
        <v>-43558</v>
      </c>
      <c r="R11" s="227">
        <v>93035</v>
      </c>
    </row>
    <row r="12" spans="2:18">
      <c r="B12" s="230" t="s">
        <v>237</v>
      </c>
      <c r="C12" s="229">
        <v>319427</v>
      </c>
      <c r="D12" s="229">
        <v>1098221</v>
      </c>
      <c r="E12" s="227">
        <v>1417648</v>
      </c>
      <c r="F12" s="227">
        <v>623780</v>
      </c>
      <c r="G12" s="227">
        <v>326305</v>
      </c>
      <c r="H12" s="227">
        <v>467563</v>
      </c>
      <c r="I12" s="227">
        <v>1417648</v>
      </c>
      <c r="J12" s="227">
        <v>743599</v>
      </c>
      <c r="K12" s="227">
        <v>-448258</v>
      </c>
      <c r="L12" s="227">
        <v>295341</v>
      </c>
      <c r="M12" s="227">
        <v>124065</v>
      </c>
      <c r="N12" s="227">
        <v>70462</v>
      </c>
      <c r="O12" s="227">
        <v>68672</v>
      </c>
      <c r="P12" s="227">
        <v>139135</v>
      </c>
      <c r="Q12" s="227">
        <v>-61669</v>
      </c>
      <c r="R12" s="227">
        <v>77466</v>
      </c>
    </row>
    <row r="13" spans="2:18">
      <c r="B13" s="230" t="s">
        <v>238</v>
      </c>
      <c r="C13" s="229">
        <v>12617</v>
      </c>
      <c r="D13" s="229">
        <v>702</v>
      </c>
      <c r="E13" s="227">
        <v>13319</v>
      </c>
      <c r="F13" s="227">
        <v>12677</v>
      </c>
      <c r="G13" s="227">
        <v>0</v>
      </c>
      <c r="H13" s="227">
        <v>642</v>
      </c>
      <c r="I13" s="227">
        <v>13319</v>
      </c>
      <c r="J13" s="227">
        <v>2125</v>
      </c>
      <c r="K13" s="227">
        <v>-163</v>
      </c>
      <c r="L13" s="227">
        <v>1962</v>
      </c>
      <c r="M13" s="227">
        <v>277</v>
      </c>
      <c r="N13" s="227">
        <v>192</v>
      </c>
      <c r="O13" s="227">
        <v>30</v>
      </c>
      <c r="P13" s="227">
        <v>222</v>
      </c>
      <c r="Q13" s="227">
        <v>-111</v>
      </c>
      <c r="R13" s="227">
        <v>111</v>
      </c>
    </row>
    <row r="14" spans="2:18">
      <c r="B14" s="230" t="s">
        <v>277</v>
      </c>
      <c r="C14" s="229">
        <v>31276</v>
      </c>
      <c r="D14" s="229">
        <v>228120</v>
      </c>
      <c r="E14" s="227">
        <v>259396</v>
      </c>
      <c r="F14" s="227">
        <v>38108</v>
      </c>
      <c r="G14" s="227">
        <v>54614</v>
      </c>
      <c r="H14" s="227">
        <v>166674</v>
      </c>
      <c r="I14" s="227">
        <v>259396</v>
      </c>
      <c r="J14" s="227">
        <v>44902</v>
      </c>
      <c r="K14" s="227">
        <v>-7281</v>
      </c>
      <c r="L14" s="227">
        <v>37621</v>
      </c>
      <c r="M14" s="227">
        <v>27338</v>
      </c>
      <c r="N14" s="227">
        <v>10056</v>
      </c>
      <c r="O14" s="227">
        <v>44922</v>
      </c>
      <c r="P14" s="227">
        <v>55081</v>
      </c>
      <c r="Q14" s="227">
        <v>-22932</v>
      </c>
      <c r="R14" s="227">
        <v>32149</v>
      </c>
    </row>
    <row r="15" spans="2:18">
      <c r="B15" s="230" t="s">
        <v>239</v>
      </c>
      <c r="C15" s="229">
        <v>202753</v>
      </c>
      <c r="D15" s="229">
        <v>727783</v>
      </c>
      <c r="E15" s="227">
        <v>930536</v>
      </c>
      <c r="F15" s="227">
        <v>148256</v>
      </c>
      <c r="G15" s="227">
        <v>201758</v>
      </c>
      <c r="H15" s="227">
        <v>580522</v>
      </c>
      <c r="I15" s="227">
        <v>930536</v>
      </c>
      <c r="J15" s="227">
        <v>120031</v>
      </c>
      <c r="K15" s="227">
        <v>-6276</v>
      </c>
      <c r="L15" s="227">
        <v>113755</v>
      </c>
      <c r="M15" s="227">
        <v>82658</v>
      </c>
      <c r="N15" s="227">
        <v>46953</v>
      </c>
      <c r="O15" s="227">
        <v>103985</v>
      </c>
      <c r="P15" s="227">
        <v>185548</v>
      </c>
      <c r="Q15" s="227">
        <v>-55033</v>
      </c>
      <c r="R15" s="227">
        <v>130515</v>
      </c>
    </row>
    <row r="16" spans="2:18">
      <c r="B16" s="230" t="s">
        <v>240</v>
      </c>
      <c r="C16" s="229">
        <v>201892</v>
      </c>
      <c r="D16" s="229">
        <v>3883874</v>
      </c>
      <c r="E16" s="227">
        <v>4085766</v>
      </c>
      <c r="F16" s="227">
        <v>1154053</v>
      </c>
      <c r="G16" s="227">
        <v>372022</v>
      </c>
      <c r="H16" s="227">
        <v>2559691</v>
      </c>
      <c r="I16" s="227">
        <v>4085766</v>
      </c>
      <c r="J16" s="227">
        <v>153</v>
      </c>
      <c r="K16" s="227">
        <v>-75</v>
      </c>
      <c r="L16" s="227">
        <v>78</v>
      </c>
      <c r="M16" s="227">
        <v>-38797</v>
      </c>
      <c r="N16" s="227">
        <v>-38859</v>
      </c>
      <c r="O16" s="227">
        <v>-76765</v>
      </c>
      <c r="P16" s="227">
        <v>-55069</v>
      </c>
      <c r="Q16" s="227">
        <v>29111</v>
      </c>
      <c r="R16" s="227">
        <v>-25958</v>
      </c>
    </row>
    <row r="17" spans="2:18">
      <c r="B17" s="230" t="s">
        <v>241</v>
      </c>
      <c r="C17" s="229">
        <v>138692</v>
      </c>
      <c r="D17" s="229">
        <v>181313</v>
      </c>
      <c r="E17" s="227">
        <v>320005</v>
      </c>
      <c r="F17" s="227">
        <v>117867</v>
      </c>
      <c r="G17" s="227">
        <v>60698</v>
      </c>
      <c r="H17" s="227">
        <v>141440</v>
      </c>
      <c r="I17" s="227">
        <v>320005</v>
      </c>
      <c r="J17" s="227">
        <v>164426</v>
      </c>
      <c r="K17" s="227">
        <v>-166649</v>
      </c>
      <c r="L17" s="227">
        <v>-2223</v>
      </c>
      <c r="M17" s="227">
        <v>-10699</v>
      </c>
      <c r="N17" s="227">
        <v>-17846</v>
      </c>
      <c r="O17" s="227">
        <v>-700</v>
      </c>
      <c r="P17" s="227">
        <v>-18546</v>
      </c>
      <c r="Q17" s="227">
        <v>6110</v>
      </c>
      <c r="R17" s="227">
        <v>-12436</v>
      </c>
    </row>
    <row r="18" spans="2:18">
      <c r="B18" s="230" t="s">
        <v>242</v>
      </c>
      <c r="C18" s="229">
        <v>263748</v>
      </c>
      <c r="D18" s="229">
        <v>100031</v>
      </c>
      <c r="E18" s="227">
        <v>363779</v>
      </c>
      <c r="F18" s="227">
        <v>224300</v>
      </c>
      <c r="G18" s="227">
        <v>3785</v>
      </c>
      <c r="H18" s="227">
        <v>135694</v>
      </c>
      <c r="I18" s="227">
        <v>363779</v>
      </c>
      <c r="J18" s="227">
        <v>401984</v>
      </c>
      <c r="K18" s="227">
        <v>-303552</v>
      </c>
      <c r="L18" s="227">
        <v>98432</v>
      </c>
      <c r="M18" s="227">
        <v>87646</v>
      </c>
      <c r="N18" s="227">
        <v>82603</v>
      </c>
      <c r="O18" s="227">
        <v>2626</v>
      </c>
      <c r="P18" s="227">
        <v>85228</v>
      </c>
      <c r="Q18" s="227">
        <v>-29216</v>
      </c>
      <c r="R18" s="227">
        <v>56012</v>
      </c>
    </row>
    <row r="19" spans="2:18">
      <c r="B19" s="230" t="s">
        <v>278</v>
      </c>
      <c r="C19" s="229">
        <v>45128</v>
      </c>
      <c r="D19" s="229">
        <v>388531</v>
      </c>
      <c r="E19" s="227">
        <v>433659</v>
      </c>
      <c r="F19" s="227">
        <v>7222</v>
      </c>
      <c r="G19" s="227">
        <v>263287</v>
      </c>
      <c r="H19" s="227">
        <v>163150</v>
      </c>
      <c r="I19" s="227">
        <v>433659</v>
      </c>
      <c r="J19" s="227">
        <v>63323</v>
      </c>
      <c r="K19" s="227">
        <v>-7070</v>
      </c>
      <c r="L19" s="227">
        <v>56253</v>
      </c>
      <c r="M19" s="227">
        <v>54664</v>
      </c>
      <c r="N19" s="227">
        <v>54663</v>
      </c>
      <c r="O19" s="227">
        <v>-12018</v>
      </c>
      <c r="P19" s="227">
        <v>42645</v>
      </c>
      <c r="Q19" s="227">
        <v>-14495</v>
      </c>
      <c r="R19" s="227">
        <v>28150</v>
      </c>
    </row>
    <row r="20" spans="2:18">
      <c r="B20" s="230" t="s">
        <v>243</v>
      </c>
      <c r="C20" s="229">
        <v>109346</v>
      </c>
      <c r="D20" s="229">
        <v>178231</v>
      </c>
      <c r="E20" s="227">
        <v>287577</v>
      </c>
      <c r="F20" s="227">
        <v>10956</v>
      </c>
      <c r="G20" s="227">
        <v>20279</v>
      </c>
      <c r="H20" s="227">
        <v>256342</v>
      </c>
      <c r="I20" s="227">
        <v>287577</v>
      </c>
      <c r="J20" s="227">
        <v>63146</v>
      </c>
      <c r="K20" s="227">
        <v>-1325</v>
      </c>
      <c r="L20" s="227">
        <v>61821</v>
      </c>
      <c r="M20" s="227">
        <v>54482</v>
      </c>
      <c r="N20" s="227">
        <v>42287</v>
      </c>
      <c r="O20" s="227">
        <v>31700</v>
      </c>
      <c r="P20" s="227">
        <v>73987</v>
      </c>
      <c r="Q20" s="227">
        <v>-25254</v>
      </c>
      <c r="R20" s="227">
        <v>48733</v>
      </c>
    </row>
    <row r="21" spans="2:18">
      <c r="B21" s="230" t="s">
        <v>244</v>
      </c>
      <c r="C21" s="229">
        <v>8516</v>
      </c>
      <c r="D21" s="229">
        <v>1396</v>
      </c>
      <c r="E21" s="227">
        <v>9912</v>
      </c>
      <c r="F21" s="227">
        <v>50462</v>
      </c>
      <c r="G21" s="227">
        <v>3218</v>
      </c>
      <c r="H21" s="227">
        <v>-43768</v>
      </c>
      <c r="I21" s="227">
        <v>9912</v>
      </c>
      <c r="J21" s="227">
        <v>683</v>
      </c>
      <c r="K21" s="227">
        <v>0</v>
      </c>
      <c r="L21" s="227">
        <v>683</v>
      </c>
      <c r="M21" s="227">
        <v>376</v>
      </c>
      <c r="N21" s="227">
        <v>-456</v>
      </c>
      <c r="O21" s="227">
        <v>-25904</v>
      </c>
      <c r="P21" s="227">
        <v>-26359</v>
      </c>
      <c r="Q21" s="227">
        <v>34</v>
      </c>
      <c r="R21" s="227">
        <v>-26325</v>
      </c>
    </row>
    <row r="22" spans="2:18">
      <c r="B22" s="230" t="s">
        <v>245</v>
      </c>
      <c r="C22" s="229">
        <v>6415</v>
      </c>
      <c r="D22" s="229">
        <v>1265</v>
      </c>
      <c r="E22" s="227">
        <v>7680</v>
      </c>
      <c r="F22" s="227">
        <v>50376</v>
      </c>
      <c r="G22" s="227">
        <v>5213</v>
      </c>
      <c r="H22" s="227">
        <v>-47909</v>
      </c>
      <c r="I22" s="227">
        <v>7680</v>
      </c>
      <c r="J22" s="227">
        <v>651</v>
      </c>
      <c r="K22" s="227">
        <v>0</v>
      </c>
      <c r="L22" s="227">
        <v>651</v>
      </c>
      <c r="M22" s="227">
        <v>278</v>
      </c>
      <c r="N22" s="227">
        <v>-1551</v>
      </c>
      <c r="O22" s="227">
        <v>-25997</v>
      </c>
      <c r="P22" s="227">
        <v>-27548</v>
      </c>
      <c r="Q22" s="227">
        <v>99</v>
      </c>
      <c r="R22" s="227">
        <v>-27449</v>
      </c>
    </row>
    <row r="23" spans="2:18">
      <c r="B23" s="230" t="s">
        <v>226</v>
      </c>
      <c r="C23" s="229">
        <v>744016</v>
      </c>
      <c r="D23" s="229">
        <v>1178818</v>
      </c>
      <c r="E23" s="227">
        <v>1922834</v>
      </c>
      <c r="F23" s="227">
        <v>651601</v>
      </c>
      <c r="G23" s="227">
        <v>541486</v>
      </c>
      <c r="H23" s="227">
        <v>729747</v>
      </c>
      <c r="I23" s="227">
        <v>1922834</v>
      </c>
      <c r="J23" s="227">
        <v>1040595</v>
      </c>
      <c r="K23" s="227">
        <v>-769212</v>
      </c>
      <c r="L23" s="227">
        <v>271383</v>
      </c>
      <c r="M23" s="227">
        <v>149126</v>
      </c>
      <c r="N23" s="227">
        <v>95380</v>
      </c>
      <c r="O23" s="227">
        <v>-13198</v>
      </c>
      <c r="P23" s="227">
        <v>82182</v>
      </c>
      <c r="Q23" s="227">
        <v>-16255</v>
      </c>
      <c r="R23" s="227">
        <v>65927</v>
      </c>
    </row>
    <row r="24" spans="2:18">
      <c r="B24" s="230" t="s">
        <v>246</v>
      </c>
      <c r="C24" s="229">
        <v>763680</v>
      </c>
      <c r="D24" s="229">
        <v>1850593</v>
      </c>
      <c r="E24" s="227">
        <v>2614273</v>
      </c>
      <c r="F24" s="227">
        <v>747584</v>
      </c>
      <c r="G24" s="227">
        <v>1002811</v>
      </c>
      <c r="H24" s="227">
        <v>863878</v>
      </c>
      <c r="I24" s="227">
        <v>2614273</v>
      </c>
      <c r="J24" s="227">
        <v>1134410</v>
      </c>
      <c r="K24" s="227">
        <v>-772545</v>
      </c>
      <c r="L24" s="227">
        <v>361865</v>
      </c>
      <c r="M24" s="227">
        <v>206382</v>
      </c>
      <c r="N24" s="227">
        <v>111602</v>
      </c>
      <c r="O24" s="227">
        <v>-75959</v>
      </c>
      <c r="P24" s="227">
        <v>35642</v>
      </c>
      <c r="Q24" s="227">
        <v>-13691</v>
      </c>
      <c r="R24" s="227">
        <v>21951</v>
      </c>
    </row>
    <row r="25" spans="2:18">
      <c r="B25" s="230" t="s">
        <v>279</v>
      </c>
      <c r="C25" s="229">
        <v>681272</v>
      </c>
      <c r="D25" s="229">
        <v>2083698</v>
      </c>
      <c r="E25" s="227">
        <v>2764970</v>
      </c>
      <c r="F25" s="227">
        <v>561232</v>
      </c>
      <c r="G25" s="227">
        <v>1190735</v>
      </c>
      <c r="H25" s="227">
        <v>1013003</v>
      </c>
      <c r="I25" s="227">
        <v>2764970</v>
      </c>
      <c r="J25" s="227">
        <v>1150327</v>
      </c>
      <c r="K25" s="227">
        <v>-837199</v>
      </c>
      <c r="L25" s="227">
        <v>313128</v>
      </c>
      <c r="M25" s="227">
        <v>182171</v>
      </c>
      <c r="N25" s="227">
        <v>110634</v>
      </c>
      <c r="O25" s="227">
        <v>-40888</v>
      </c>
      <c r="P25" s="227">
        <v>70137</v>
      </c>
      <c r="Q25" s="227">
        <v>-22146</v>
      </c>
      <c r="R25" s="227">
        <v>47991</v>
      </c>
    </row>
    <row r="26" spans="2:18">
      <c r="B26" s="230" t="s">
        <v>280</v>
      </c>
      <c r="C26" s="229">
        <v>6291</v>
      </c>
      <c r="D26" s="229">
        <v>7739</v>
      </c>
      <c r="E26" s="227">
        <v>14030</v>
      </c>
      <c r="F26" s="227">
        <v>5114</v>
      </c>
      <c r="G26" s="227">
        <v>61</v>
      </c>
      <c r="H26" s="227">
        <v>8855</v>
      </c>
      <c r="I26" s="227">
        <v>14030</v>
      </c>
      <c r="J26" s="227">
        <v>11536</v>
      </c>
      <c r="K26" s="227">
        <v>-6154</v>
      </c>
      <c r="L26" s="227">
        <v>5382</v>
      </c>
      <c r="M26" s="227">
        <v>-1725</v>
      </c>
      <c r="N26" s="227">
        <v>-2595</v>
      </c>
      <c r="O26" s="227">
        <v>-87</v>
      </c>
      <c r="P26" s="227">
        <v>-2682</v>
      </c>
      <c r="Q26" s="227">
        <v>661</v>
      </c>
      <c r="R26" s="227">
        <v>-2021</v>
      </c>
    </row>
    <row r="27" spans="2:18">
      <c r="B27" s="230" t="s">
        <v>281</v>
      </c>
      <c r="C27" s="229">
        <v>1618582</v>
      </c>
      <c r="D27" s="229">
        <v>3067649</v>
      </c>
      <c r="E27" s="227">
        <v>4686231</v>
      </c>
      <c r="F27" s="227">
        <v>1374087</v>
      </c>
      <c r="G27" s="227">
        <v>2546668</v>
      </c>
      <c r="H27" s="227">
        <v>765476</v>
      </c>
      <c r="I27" s="227">
        <v>4686231</v>
      </c>
      <c r="J27" s="227">
        <v>1520723</v>
      </c>
      <c r="K27" s="227">
        <v>-1232099</v>
      </c>
      <c r="L27" s="227">
        <v>288624</v>
      </c>
      <c r="M27" s="227">
        <v>125455</v>
      </c>
      <c r="N27" s="227">
        <v>57804</v>
      </c>
      <c r="O27" s="227">
        <v>-64840</v>
      </c>
      <c r="P27" s="227">
        <v>-7036</v>
      </c>
      <c r="Q27" s="227">
        <v>490</v>
      </c>
      <c r="R27" s="227">
        <v>-6546</v>
      </c>
    </row>
    <row r="28" spans="2:18">
      <c r="B28" s="230" t="s">
        <v>247</v>
      </c>
      <c r="C28" s="229">
        <v>4348288</v>
      </c>
      <c r="D28" s="229">
        <v>10516422</v>
      </c>
      <c r="E28" s="227">
        <v>14864710</v>
      </c>
      <c r="F28" s="227">
        <v>4737164</v>
      </c>
      <c r="G28" s="227">
        <v>7001096</v>
      </c>
      <c r="H28" s="227">
        <v>3126450</v>
      </c>
      <c r="I28" s="227">
        <v>14864710</v>
      </c>
      <c r="J28" s="227">
        <v>5303473</v>
      </c>
      <c r="K28" s="227">
        <v>-3850206</v>
      </c>
      <c r="L28" s="227">
        <v>1453267</v>
      </c>
      <c r="M28" s="227">
        <v>808457</v>
      </c>
      <c r="N28" s="227">
        <v>492763</v>
      </c>
      <c r="O28" s="227">
        <v>-350985</v>
      </c>
      <c r="P28" s="227">
        <v>142169</v>
      </c>
      <c r="Q28" s="227">
        <v>-84843</v>
      </c>
      <c r="R28" s="227">
        <v>57326</v>
      </c>
    </row>
    <row r="29" spans="2:18">
      <c r="B29" s="230" t="s">
        <v>248</v>
      </c>
      <c r="C29" s="229">
        <v>330601</v>
      </c>
      <c r="D29" s="229">
        <v>2693050</v>
      </c>
      <c r="E29" s="227">
        <v>3023651</v>
      </c>
      <c r="F29" s="227">
        <v>556389</v>
      </c>
      <c r="G29" s="227">
        <v>1122636</v>
      </c>
      <c r="H29" s="227">
        <v>1344626</v>
      </c>
      <c r="I29" s="227">
        <v>3023651</v>
      </c>
      <c r="J29" s="227">
        <v>953211</v>
      </c>
      <c r="K29" s="227">
        <v>-339746</v>
      </c>
      <c r="L29" s="227">
        <v>613465</v>
      </c>
      <c r="M29" s="227">
        <v>562388</v>
      </c>
      <c r="N29" s="227">
        <v>505829</v>
      </c>
      <c r="O29" s="227">
        <v>-78543</v>
      </c>
      <c r="P29" s="227">
        <v>427310</v>
      </c>
      <c r="Q29" s="227">
        <v>-153178</v>
      </c>
      <c r="R29" s="227">
        <v>274132</v>
      </c>
    </row>
    <row r="30" spans="2:18">
      <c r="B30" s="230" t="s">
        <v>249</v>
      </c>
      <c r="C30" s="229">
        <v>407320</v>
      </c>
      <c r="D30" s="229">
        <v>1779917</v>
      </c>
      <c r="E30" s="227">
        <v>2187237</v>
      </c>
      <c r="F30" s="227">
        <v>703382</v>
      </c>
      <c r="G30" s="227">
        <v>594962</v>
      </c>
      <c r="H30" s="227">
        <v>888893</v>
      </c>
      <c r="I30" s="227">
        <v>2187237</v>
      </c>
      <c r="J30" s="227">
        <v>1284276</v>
      </c>
      <c r="K30" s="227">
        <v>-778790</v>
      </c>
      <c r="L30" s="227">
        <v>505486</v>
      </c>
      <c r="M30" s="227">
        <v>388383</v>
      </c>
      <c r="N30" s="227">
        <v>292532</v>
      </c>
      <c r="O30" s="227">
        <v>-43624</v>
      </c>
      <c r="P30" s="227">
        <v>248908</v>
      </c>
      <c r="Q30" s="227">
        <v>-92964</v>
      </c>
      <c r="R30" s="227">
        <v>155944</v>
      </c>
    </row>
    <row r="31" spans="2:18">
      <c r="B31" s="230" t="s">
        <v>250</v>
      </c>
      <c r="C31" s="229">
        <v>1</v>
      </c>
      <c r="D31" s="229">
        <v>0</v>
      </c>
      <c r="E31" s="227">
        <v>1</v>
      </c>
      <c r="F31" s="227">
        <v>0</v>
      </c>
      <c r="G31" s="227">
        <v>0</v>
      </c>
      <c r="H31" s="227">
        <v>1</v>
      </c>
      <c r="I31" s="227">
        <v>1</v>
      </c>
      <c r="J31" s="227">
        <v>0</v>
      </c>
      <c r="K31" s="227">
        <v>0</v>
      </c>
      <c r="L31" s="227">
        <v>0</v>
      </c>
      <c r="M31" s="227">
        <v>0</v>
      </c>
      <c r="N31" s="227">
        <v>0</v>
      </c>
      <c r="O31" s="227">
        <v>0</v>
      </c>
      <c r="P31" s="227">
        <v>0</v>
      </c>
      <c r="Q31" s="227">
        <v>0</v>
      </c>
      <c r="R31" s="227">
        <v>0</v>
      </c>
    </row>
    <row r="32" spans="2:18">
      <c r="B32" s="230" t="s">
        <v>251</v>
      </c>
      <c r="C32" s="229">
        <v>49788</v>
      </c>
      <c r="D32" s="229">
        <v>1410809</v>
      </c>
      <c r="E32" s="227">
        <v>1460597</v>
      </c>
      <c r="F32" s="227">
        <v>76790</v>
      </c>
      <c r="G32" s="227">
        <v>10718</v>
      </c>
      <c r="H32" s="227">
        <v>1373089</v>
      </c>
      <c r="I32" s="227">
        <v>1460597</v>
      </c>
      <c r="J32" s="227">
        <v>0</v>
      </c>
      <c r="K32" s="227">
        <v>0</v>
      </c>
      <c r="L32" s="227">
        <v>0</v>
      </c>
      <c r="M32" s="227">
        <v>-229</v>
      </c>
      <c r="N32" s="227">
        <v>-230</v>
      </c>
      <c r="O32" s="227">
        <v>-3100</v>
      </c>
      <c r="P32" s="227">
        <v>162773</v>
      </c>
      <c r="Q32" s="227">
        <v>0</v>
      </c>
      <c r="R32" s="227">
        <v>162773</v>
      </c>
    </row>
    <row r="33" spans="2:18">
      <c r="B33" s="230" t="s">
        <v>252</v>
      </c>
      <c r="C33" s="229">
        <v>330204</v>
      </c>
      <c r="D33" s="229">
        <v>901564</v>
      </c>
      <c r="E33" s="227">
        <v>1231768</v>
      </c>
      <c r="F33" s="227">
        <v>168721</v>
      </c>
      <c r="G33" s="227">
        <v>225961</v>
      </c>
      <c r="H33" s="227">
        <v>837086</v>
      </c>
      <c r="I33" s="227">
        <v>1231768</v>
      </c>
      <c r="J33" s="227">
        <v>480421</v>
      </c>
      <c r="K33" s="227">
        <v>-260890</v>
      </c>
      <c r="L33" s="227">
        <v>219531</v>
      </c>
      <c r="M33" s="227">
        <v>177703</v>
      </c>
      <c r="N33" s="227">
        <v>142140</v>
      </c>
      <c r="O33" s="227">
        <v>6794</v>
      </c>
      <c r="P33" s="227">
        <v>187516</v>
      </c>
      <c r="Q33" s="227">
        <v>-46653</v>
      </c>
      <c r="R33" s="227">
        <v>140863</v>
      </c>
    </row>
    <row r="34" spans="2:18">
      <c r="B34" s="230" t="s">
        <v>253</v>
      </c>
      <c r="C34" s="229">
        <v>5008</v>
      </c>
      <c r="D34" s="229">
        <v>139340</v>
      </c>
      <c r="E34" s="227">
        <v>144348</v>
      </c>
      <c r="F34" s="227">
        <v>9827</v>
      </c>
      <c r="G34" s="227">
        <v>24904</v>
      </c>
      <c r="H34" s="227">
        <v>109617</v>
      </c>
      <c r="I34" s="227">
        <v>144348</v>
      </c>
      <c r="J34" s="227">
        <v>41073</v>
      </c>
      <c r="K34" s="227">
        <v>-11943</v>
      </c>
      <c r="L34" s="227">
        <v>29130</v>
      </c>
      <c r="M34" s="227">
        <v>24609</v>
      </c>
      <c r="N34" s="227">
        <v>21385</v>
      </c>
      <c r="O34" s="227">
        <v>-197</v>
      </c>
      <c r="P34" s="227">
        <v>21188</v>
      </c>
      <c r="Q34" s="227">
        <v>-6287</v>
      </c>
      <c r="R34" s="227">
        <v>14901</v>
      </c>
    </row>
    <row r="35" spans="2:18">
      <c r="B35" s="230" t="s">
        <v>254</v>
      </c>
      <c r="C35" s="229">
        <v>83423</v>
      </c>
      <c r="D35" s="229">
        <v>180118</v>
      </c>
      <c r="E35" s="227">
        <v>263541</v>
      </c>
      <c r="F35" s="227">
        <v>52405</v>
      </c>
      <c r="G35" s="227">
        <v>71653</v>
      </c>
      <c r="H35" s="227">
        <v>139483</v>
      </c>
      <c r="I35" s="227">
        <v>263541</v>
      </c>
      <c r="J35" s="227">
        <v>65564</v>
      </c>
      <c r="K35" s="227">
        <v>-27229</v>
      </c>
      <c r="L35" s="227">
        <v>38335</v>
      </c>
      <c r="M35" s="227">
        <v>31257</v>
      </c>
      <c r="N35" s="227">
        <v>22083</v>
      </c>
      <c r="O35" s="227">
        <v>-3358</v>
      </c>
      <c r="P35" s="227">
        <v>18750</v>
      </c>
      <c r="Q35" s="227">
        <v>-6002</v>
      </c>
      <c r="R35" s="227">
        <v>12748</v>
      </c>
    </row>
    <row r="36" spans="2:18">
      <c r="B36" s="230" t="s">
        <v>255</v>
      </c>
      <c r="C36" s="229">
        <v>112565</v>
      </c>
      <c r="D36" s="229">
        <v>1190487</v>
      </c>
      <c r="E36" s="227">
        <v>1303052</v>
      </c>
      <c r="F36" s="227">
        <v>261178</v>
      </c>
      <c r="G36" s="227">
        <v>432702</v>
      </c>
      <c r="H36" s="227">
        <v>609172</v>
      </c>
      <c r="I36" s="227">
        <v>1303052</v>
      </c>
      <c r="J36" s="227">
        <v>680107</v>
      </c>
      <c r="K36" s="227">
        <v>-460635</v>
      </c>
      <c r="L36" s="227">
        <v>219472</v>
      </c>
      <c r="M36" s="227">
        <v>165423</v>
      </c>
      <c r="N36" s="227">
        <v>122182</v>
      </c>
      <c r="O36" s="227">
        <v>-16135</v>
      </c>
      <c r="P36" s="227">
        <v>106041</v>
      </c>
      <c r="Q36" s="227">
        <v>-32357</v>
      </c>
      <c r="R36" s="227">
        <v>73684</v>
      </c>
    </row>
    <row r="37" spans="2:18">
      <c r="B37" s="230" t="s">
        <v>256</v>
      </c>
      <c r="C37" s="229">
        <v>481165</v>
      </c>
      <c r="D37" s="229">
        <v>2378296</v>
      </c>
      <c r="E37" s="227">
        <v>2859461</v>
      </c>
      <c r="F37" s="227">
        <v>477132</v>
      </c>
      <c r="G37" s="227">
        <v>765937</v>
      </c>
      <c r="H37" s="227">
        <v>1616392</v>
      </c>
      <c r="I37" s="227">
        <v>2859461</v>
      </c>
      <c r="J37" s="227">
        <v>1114464</v>
      </c>
      <c r="K37" s="227">
        <v>-608257</v>
      </c>
      <c r="L37" s="227">
        <v>506207</v>
      </c>
      <c r="M37" s="227">
        <v>398814</v>
      </c>
      <c r="N37" s="227">
        <v>307612</v>
      </c>
      <c r="O37" s="227">
        <v>-16186</v>
      </c>
      <c r="P37" s="227">
        <v>318632</v>
      </c>
      <c r="Q37" s="227">
        <v>-91298</v>
      </c>
      <c r="R37" s="227">
        <v>227334</v>
      </c>
    </row>
  </sheetData>
  <mergeCells count="2">
    <mergeCell ref="B3:R3"/>
    <mergeCell ref="C5:R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205"/>
  <sheetViews>
    <sheetView zoomScale="91" zoomScaleNormal="91" workbookViewId="0">
      <selection sqref="A1:B1"/>
    </sheetView>
  </sheetViews>
  <sheetFormatPr baseColWidth="10" defaultRowHeight="12.75"/>
  <cols>
    <col min="2" max="2" width="69.85546875" customWidth="1"/>
    <col min="3" max="3" width="15.140625" customWidth="1"/>
    <col min="4" max="4" width="16.42578125" customWidth="1"/>
    <col min="5" max="5" width="17.7109375" customWidth="1"/>
    <col min="6" max="6" width="13.7109375" customWidth="1"/>
    <col min="7" max="7" width="19.7109375" customWidth="1"/>
    <col min="8" max="8" width="18.85546875" customWidth="1"/>
    <col min="9" max="9" width="15.28515625" customWidth="1"/>
    <col min="10" max="10" width="17.7109375" customWidth="1"/>
    <col min="11" max="11" width="20.5703125" customWidth="1"/>
    <col min="12" max="12" width="20.28515625" customWidth="1"/>
    <col min="13" max="13" width="19.140625" customWidth="1"/>
    <col min="14" max="14" width="14.5703125" customWidth="1"/>
    <col min="15" max="15" width="18" customWidth="1"/>
    <col min="16" max="16" width="18.5703125" customWidth="1"/>
    <col min="17" max="183" width="11.42578125" style="368"/>
  </cols>
  <sheetData>
    <row r="1" spans="1:16">
      <c r="A1" s="553" t="s">
        <v>103</v>
      </c>
      <c r="B1" s="554"/>
      <c r="C1" s="547" t="s">
        <v>405</v>
      </c>
      <c r="D1" s="548"/>
      <c r="E1" s="547" t="s">
        <v>10</v>
      </c>
      <c r="F1" s="548"/>
      <c r="G1" s="547" t="s">
        <v>56</v>
      </c>
      <c r="H1" s="548"/>
      <c r="I1" s="547" t="s">
        <v>14</v>
      </c>
      <c r="J1" s="548"/>
      <c r="K1" s="547" t="s">
        <v>12</v>
      </c>
      <c r="L1" s="548"/>
      <c r="M1" s="547" t="s">
        <v>401</v>
      </c>
      <c r="N1" s="548"/>
      <c r="O1" s="547" t="s">
        <v>402</v>
      </c>
      <c r="P1" s="548"/>
    </row>
    <row r="2" spans="1:16">
      <c r="A2" s="549" t="s">
        <v>372</v>
      </c>
      <c r="B2" s="550"/>
      <c r="C2" s="386" t="s">
        <v>419</v>
      </c>
      <c r="D2" s="387" t="s">
        <v>271</v>
      </c>
      <c r="E2" s="386">
        <v>43281</v>
      </c>
      <c r="F2" s="387">
        <v>43100</v>
      </c>
      <c r="G2" s="386">
        <v>43281</v>
      </c>
      <c r="H2" s="387">
        <v>43100</v>
      </c>
      <c r="I2" s="386">
        <v>43281</v>
      </c>
      <c r="J2" s="387">
        <v>43100</v>
      </c>
      <c r="K2" s="386">
        <v>43281</v>
      </c>
      <c r="L2" s="387">
        <v>43100</v>
      </c>
      <c r="M2" s="386">
        <v>43281</v>
      </c>
      <c r="N2" s="387">
        <v>43100</v>
      </c>
      <c r="O2" s="386">
        <v>43281</v>
      </c>
      <c r="P2" s="387">
        <v>43100</v>
      </c>
    </row>
    <row r="3" spans="1:16">
      <c r="A3" s="551"/>
      <c r="B3" s="552"/>
      <c r="C3" s="388" t="s">
        <v>394</v>
      </c>
      <c r="D3" s="389" t="s">
        <v>394</v>
      </c>
      <c r="E3" s="388" t="s">
        <v>394</v>
      </c>
      <c r="F3" s="389" t="s">
        <v>394</v>
      </c>
      <c r="G3" s="388" t="s">
        <v>394</v>
      </c>
      <c r="H3" s="389" t="s">
        <v>394</v>
      </c>
      <c r="I3" s="388" t="s">
        <v>394</v>
      </c>
      <c r="J3" s="389" t="s">
        <v>394</v>
      </c>
      <c r="K3" s="388" t="s">
        <v>394</v>
      </c>
      <c r="L3" s="389" t="s">
        <v>394</v>
      </c>
      <c r="M3" s="388" t="s">
        <v>394</v>
      </c>
      <c r="N3" s="389" t="s">
        <v>394</v>
      </c>
      <c r="O3" s="388" t="s">
        <v>394</v>
      </c>
      <c r="P3" s="389" t="s">
        <v>394</v>
      </c>
    </row>
    <row r="4" spans="1:16">
      <c r="A4" s="381" t="s">
        <v>373</v>
      </c>
      <c r="B4" s="370"/>
      <c r="C4" s="390">
        <v>523806</v>
      </c>
      <c r="D4" s="393">
        <v>265002</v>
      </c>
      <c r="E4" s="390">
        <v>565636</v>
      </c>
      <c r="F4" s="393">
        <v>711201</v>
      </c>
      <c r="G4" s="390">
        <v>4431701</v>
      </c>
      <c r="H4" s="393">
        <v>2519659</v>
      </c>
      <c r="I4" s="390">
        <v>735072</v>
      </c>
      <c r="J4" s="393">
        <v>725442</v>
      </c>
      <c r="K4" s="390">
        <v>481152</v>
      </c>
      <c r="L4" s="393">
        <v>458183</v>
      </c>
      <c r="M4" s="390">
        <v>-288193</v>
      </c>
      <c r="N4" s="393">
        <v>-134066</v>
      </c>
      <c r="O4" s="394">
        <v>6449174</v>
      </c>
      <c r="P4" s="397">
        <v>4545421</v>
      </c>
    </row>
    <row r="5" spans="1:16">
      <c r="A5" s="380"/>
      <c r="B5" s="370" t="s">
        <v>308</v>
      </c>
      <c r="C5" s="390">
        <v>324563</v>
      </c>
      <c r="D5" s="406">
        <v>184157</v>
      </c>
      <c r="E5" s="390">
        <v>152730</v>
      </c>
      <c r="F5" s="406">
        <v>242072</v>
      </c>
      <c r="G5" s="390">
        <v>571422</v>
      </c>
      <c r="H5" s="406">
        <v>470361</v>
      </c>
      <c r="I5" s="390">
        <v>262505</v>
      </c>
      <c r="J5" s="406">
        <v>354110</v>
      </c>
      <c r="K5" s="390">
        <v>235380</v>
      </c>
      <c r="L5" s="406">
        <v>222063</v>
      </c>
      <c r="M5" s="390">
        <v>0</v>
      </c>
      <c r="N5" s="406">
        <v>0</v>
      </c>
      <c r="O5" s="394">
        <v>1546600</v>
      </c>
      <c r="P5" s="397">
        <v>1472763</v>
      </c>
    </row>
    <row r="6" spans="1:16">
      <c r="A6" s="380"/>
      <c r="B6" s="370" t="s">
        <v>309</v>
      </c>
      <c r="C6" s="390">
        <v>10417</v>
      </c>
      <c r="D6" s="406">
        <v>127</v>
      </c>
      <c r="E6" s="390">
        <v>0</v>
      </c>
      <c r="F6" s="406">
        <v>412</v>
      </c>
      <c r="G6" s="390">
        <v>118192</v>
      </c>
      <c r="H6" s="406">
        <v>64924</v>
      </c>
      <c r="I6" s="390">
        <v>85321</v>
      </c>
      <c r="J6" s="406">
        <v>44889</v>
      </c>
      <c r="K6" s="390">
        <v>0</v>
      </c>
      <c r="L6" s="406">
        <v>0</v>
      </c>
      <c r="M6" s="390">
        <v>0</v>
      </c>
      <c r="N6" s="406">
        <v>0</v>
      </c>
      <c r="O6" s="394">
        <v>213930</v>
      </c>
      <c r="P6" s="397">
        <v>110352</v>
      </c>
    </row>
    <row r="7" spans="1:16">
      <c r="A7" s="380"/>
      <c r="B7" s="370" t="s">
        <v>310</v>
      </c>
      <c r="C7" s="390">
        <v>1391</v>
      </c>
      <c r="D7" s="406">
        <v>577</v>
      </c>
      <c r="E7" s="390">
        <v>6846</v>
      </c>
      <c r="F7" s="406">
        <v>17260</v>
      </c>
      <c r="G7" s="390">
        <v>209258</v>
      </c>
      <c r="H7" s="406">
        <v>154367</v>
      </c>
      <c r="I7" s="390">
        <v>10038</v>
      </c>
      <c r="J7" s="406">
        <v>7750</v>
      </c>
      <c r="K7" s="390">
        <v>36567</v>
      </c>
      <c r="L7" s="406">
        <v>15562</v>
      </c>
      <c r="M7" s="390">
        <v>0</v>
      </c>
      <c r="N7" s="406">
        <v>0</v>
      </c>
      <c r="O7" s="394">
        <v>264100</v>
      </c>
      <c r="P7" s="397">
        <v>195516</v>
      </c>
    </row>
    <row r="8" spans="1:16">
      <c r="A8" s="380"/>
      <c r="B8" s="370" t="s">
        <v>311</v>
      </c>
      <c r="C8" s="390">
        <v>3992</v>
      </c>
      <c r="D8" s="406">
        <v>3592</v>
      </c>
      <c r="E8" s="390">
        <v>366776</v>
      </c>
      <c r="F8" s="406">
        <v>401460</v>
      </c>
      <c r="G8" s="390">
        <v>3164358</v>
      </c>
      <c r="H8" s="406">
        <v>1616673</v>
      </c>
      <c r="I8" s="390">
        <v>307376</v>
      </c>
      <c r="J8" s="406">
        <v>268651</v>
      </c>
      <c r="K8" s="390">
        <v>153611</v>
      </c>
      <c r="L8" s="406">
        <v>175124</v>
      </c>
      <c r="M8" s="390">
        <v>4638</v>
      </c>
      <c r="N8" s="406">
        <v>405</v>
      </c>
      <c r="O8" s="394">
        <v>4000751</v>
      </c>
      <c r="P8" s="397">
        <v>2465905</v>
      </c>
    </row>
    <row r="9" spans="1:16">
      <c r="A9" s="380"/>
      <c r="B9" s="370" t="s">
        <v>312</v>
      </c>
      <c r="C9" s="390">
        <v>183249</v>
      </c>
      <c r="D9" s="406">
        <v>68433</v>
      </c>
      <c r="E9" s="390">
        <v>15432</v>
      </c>
      <c r="F9" s="406">
        <v>28732</v>
      </c>
      <c r="G9" s="390">
        <v>99097</v>
      </c>
      <c r="H9" s="406">
        <v>43040</v>
      </c>
      <c r="I9" s="390">
        <v>1383</v>
      </c>
      <c r="J9" s="406">
        <v>1612</v>
      </c>
      <c r="K9" s="390">
        <v>1366</v>
      </c>
      <c r="L9" s="406">
        <v>57</v>
      </c>
      <c r="M9" s="390">
        <v>-292831</v>
      </c>
      <c r="N9" s="406">
        <v>-134471</v>
      </c>
      <c r="O9" s="394">
        <v>7696</v>
      </c>
      <c r="P9" s="397">
        <v>7403</v>
      </c>
    </row>
    <row r="10" spans="1:16">
      <c r="A10" s="380"/>
      <c r="B10" s="370" t="s">
        <v>313</v>
      </c>
      <c r="C10" s="390">
        <v>0</v>
      </c>
      <c r="D10" s="406">
        <v>0</v>
      </c>
      <c r="E10" s="390">
        <v>23730</v>
      </c>
      <c r="F10" s="406">
        <v>20813</v>
      </c>
      <c r="G10" s="390">
        <v>224169</v>
      </c>
      <c r="H10" s="406">
        <v>134991</v>
      </c>
      <c r="I10" s="390">
        <v>68447</v>
      </c>
      <c r="J10" s="406">
        <v>48424</v>
      </c>
      <c r="K10" s="390">
        <v>51342</v>
      </c>
      <c r="L10" s="406">
        <v>41861</v>
      </c>
      <c r="M10" s="390">
        <v>0</v>
      </c>
      <c r="N10" s="406">
        <v>0</v>
      </c>
      <c r="O10" s="394">
        <v>367688</v>
      </c>
      <c r="P10" s="397">
        <v>246089</v>
      </c>
    </row>
    <row r="11" spans="1:16">
      <c r="A11" s="380"/>
      <c r="B11" s="370"/>
      <c r="C11" s="390">
        <v>0</v>
      </c>
      <c r="D11" s="406">
        <v>0</v>
      </c>
      <c r="E11" s="390">
        <v>0</v>
      </c>
      <c r="F11" s="406">
        <v>0</v>
      </c>
      <c r="G11" s="390">
        <v>0</v>
      </c>
      <c r="H11" s="406">
        <v>0</v>
      </c>
      <c r="I11" s="390">
        <v>0</v>
      </c>
      <c r="J11" s="406">
        <v>0</v>
      </c>
      <c r="K11" s="390">
        <v>0</v>
      </c>
      <c r="L11" s="406">
        <v>0</v>
      </c>
      <c r="M11" s="390">
        <v>0</v>
      </c>
      <c r="N11" s="406">
        <v>0</v>
      </c>
      <c r="O11" s="394"/>
      <c r="P11" s="397"/>
    </row>
    <row r="12" spans="1:16">
      <c r="A12" s="380"/>
      <c r="B12" s="370" t="s">
        <v>314</v>
      </c>
      <c r="C12" s="390">
        <v>194</v>
      </c>
      <c r="D12" s="406">
        <v>8116</v>
      </c>
      <c r="E12" s="390">
        <v>122</v>
      </c>
      <c r="F12" s="406">
        <v>452</v>
      </c>
      <c r="G12" s="390">
        <v>45205</v>
      </c>
      <c r="H12" s="406">
        <v>35303</v>
      </c>
      <c r="I12" s="390">
        <v>2</v>
      </c>
      <c r="J12" s="406">
        <v>6</v>
      </c>
      <c r="K12" s="390">
        <v>2886</v>
      </c>
      <c r="L12" s="406">
        <v>3516</v>
      </c>
      <c r="M12" s="390">
        <v>0</v>
      </c>
      <c r="N12" s="406">
        <v>0</v>
      </c>
      <c r="O12" s="394">
        <v>48409</v>
      </c>
      <c r="P12" s="397">
        <v>47393</v>
      </c>
    </row>
    <row r="13" spans="1:16">
      <c r="A13" s="371"/>
      <c r="B13" s="371"/>
      <c r="C13" s="375"/>
      <c r="D13" s="427"/>
      <c r="E13" s="375"/>
      <c r="F13" s="427"/>
      <c r="G13" s="375"/>
      <c r="H13" s="427"/>
      <c r="I13" s="375"/>
      <c r="J13" s="427"/>
      <c r="K13" s="375"/>
      <c r="L13" s="427"/>
      <c r="M13" s="375"/>
      <c r="N13" s="427"/>
      <c r="O13" s="375"/>
      <c r="P13" s="404"/>
    </row>
    <row r="14" spans="1:16">
      <c r="A14" s="380"/>
      <c r="B14" s="372" t="s">
        <v>315</v>
      </c>
      <c r="C14" s="390">
        <v>0</v>
      </c>
      <c r="D14" s="406">
        <v>0</v>
      </c>
      <c r="E14" s="390">
        <v>0</v>
      </c>
      <c r="F14" s="406">
        <v>0</v>
      </c>
      <c r="G14" s="390">
        <v>0</v>
      </c>
      <c r="H14" s="406">
        <v>0</v>
      </c>
      <c r="I14" s="390">
        <v>0</v>
      </c>
      <c r="J14" s="406">
        <v>0</v>
      </c>
      <c r="K14" s="390">
        <v>0</v>
      </c>
      <c r="L14" s="406">
        <v>0</v>
      </c>
      <c r="M14" s="390">
        <v>0</v>
      </c>
      <c r="N14" s="406">
        <v>0</v>
      </c>
      <c r="O14" s="394">
        <v>0</v>
      </c>
      <c r="P14" s="397">
        <v>0</v>
      </c>
    </row>
    <row r="15" spans="1:16">
      <c r="A15" s="371"/>
      <c r="B15" s="371"/>
      <c r="C15" s="375"/>
      <c r="D15" s="427"/>
      <c r="E15" s="375"/>
      <c r="F15" s="427"/>
      <c r="G15" s="375"/>
      <c r="H15" s="427"/>
      <c r="I15" s="375"/>
      <c r="J15" s="427"/>
      <c r="K15" s="375"/>
      <c r="L15" s="427"/>
      <c r="M15" s="375"/>
      <c r="N15" s="427"/>
      <c r="O15" s="375"/>
      <c r="P15" s="404"/>
    </row>
    <row r="16" spans="1:16">
      <c r="A16" s="381" t="s">
        <v>374</v>
      </c>
      <c r="B16" s="370"/>
      <c r="C16" s="390">
        <v>7493940</v>
      </c>
      <c r="D16" s="393">
        <v>7410770</v>
      </c>
      <c r="E16" s="390">
        <v>2080023</v>
      </c>
      <c r="F16" s="393">
        <v>1516003</v>
      </c>
      <c r="G16" s="390">
        <v>10512880</v>
      </c>
      <c r="H16" s="393">
        <v>6861342</v>
      </c>
      <c r="I16" s="390">
        <v>4478359</v>
      </c>
      <c r="J16" s="393">
        <v>4372366</v>
      </c>
      <c r="K16" s="390">
        <v>3840159</v>
      </c>
      <c r="L16" s="393">
        <v>3908055</v>
      </c>
      <c r="M16" s="390">
        <v>-8668092</v>
      </c>
      <c r="N16" s="393">
        <v>-8444967</v>
      </c>
      <c r="O16" s="394">
        <v>19737269</v>
      </c>
      <c r="P16" s="397">
        <v>15623569</v>
      </c>
    </row>
    <row r="17" spans="1:16">
      <c r="A17" s="380"/>
      <c r="B17" s="370" t="s">
        <v>316</v>
      </c>
      <c r="C17" s="390">
        <v>0</v>
      </c>
      <c r="D17" s="406">
        <v>0</v>
      </c>
      <c r="E17" s="390">
        <v>13</v>
      </c>
      <c r="F17" s="406">
        <v>27</v>
      </c>
      <c r="G17" s="390">
        <v>2608931</v>
      </c>
      <c r="H17" s="406">
        <v>1751137</v>
      </c>
      <c r="I17" s="390">
        <v>725</v>
      </c>
      <c r="J17" s="406">
        <v>1103</v>
      </c>
      <c r="K17" s="390">
        <v>0</v>
      </c>
      <c r="L17" s="406">
        <v>0</v>
      </c>
      <c r="M17" s="390">
        <v>0</v>
      </c>
      <c r="N17" s="406">
        <v>0</v>
      </c>
      <c r="O17" s="394">
        <v>2609669</v>
      </c>
      <c r="P17" s="397">
        <v>1752267</v>
      </c>
    </row>
    <row r="18" spans="1:16">
      <c r="A18" s="380"/>
      <c r="B18" s="370" t="s">
        <v>317</v>
      </c>
      <c r="C18" s="390">
        <v>3630</v>
      </c>
      <c r="D18" s="406">
        <v>2403</v>
      </c>
      <c r="E18" s="390">
        <v>159</v>
      </c>
      <c r="F18" s="406">
        <v>4429</v>
      </c>
      <c r="G18" s="390">
        <v>619856</v>
      </c>
      <c r="H18" s="406">
        <v>448886</v>
      </c>
      <c r="I18" s="390">
        <v>8516</v>
      </c>
      <c r="J18" s="406">
        <v>7158</v>
      </c>
      <c r="K18" s="390">
        <v>0</v>
      </c>
      <c r="L18" s="406">
        <v>0</v>
      </c>
      <c r="M18" s="390">
        <v>-1156</v>
      </c>
      <c r="N18" s="406">
        <v>1625</v>
      </c>
      <c r="O18" s="394">
        <v>631005</v>
      </c>
      <c r="P18" s="397">
        <v>464501</v>
      </c>
    </row>
    <row r="19" spans="1:16">
      <c r="A19" s="380"/>
      <c r="B19" s="370" t="s">
        <v>318</v>
      </c>
      <c r="C19" s="390">
        <v>2067</v>
      </c>
      <c r="D19" s="406">
        <v>124</v>
      </c>
      <c r="E19" s="390">
        <v>411106</v>
      </c>
      <c r="F19" s="406">
        <v>401725</v>
      </c>
      <c r="G19" s="390">
        <v>575558</v>
      </c>
      <c r="H19" s="406">
        <v>273768</v>
      </c>
      <c r="I19" s="390">
        <v>43034</v>
      </c>
      <c r="J19" s="406">
        <v>37100</v>
      </c>
      <c r="K19" s="390">
        <v>0</v>
      </c>
      <c r="L19" s="406">
        <v>0</v>
      </c>
      <c r="M19" s="390">
        <v>0</v>
      </c>
      <c r="N19" s="406">
        <v>0</v>
      </c>
      <c r="O19" s="394">
        <v>1031765</v>
      </c>
      <c r="P19" s="397">
        <v>712717</v>
      </c>
    </row>
    <row r="20" spans="1:16">
      <c r="A20" s="380"/>
      <c r="B20" s="370" t="s">
        <v>319</v>
      </c>
      <c r="C20" s="390">
        <v>375000</v>
      </c>
      <c r="D20" s="406">
        <v>375000</v>
      </c>
      <c r="E20" s="390">
        <v>112</v>
      </c>
      <c r="F20" s="406">
        <v>255</v>
      </c>
      <c r="G20" s="390">
        <v>8094</v>
      </c>
      <c r="H20" s="406">
        <v>57512</v>
      </c>
      <c r="I20" s="390">
        <v>0</v>
      </c>
      <c r="J20" s="406">
        <v>0</v>
      </c>
      <c r="K20" s="390">
        <v>0</v>
      </c>
      <c r="L20" s="406">
        <v>0</v>
      </c>
      <c r="M20" s="390">
        <v>-381470</v>
      </c>
      <c r="N20" s="406">
        <v>-429922</v>
      </c>
      <c r="O20" s="394">
        <v>1736</v>
      </c>
      <c r="P20" s="397">
        <v>2845</v>
      </c>
    </row>
    <row r="21" spans="1:16">
      <c r="A21" s="380"/>
      <c r="B21" s="370" t="s">
        <v>320</v>
      </c>
      <c r="C21" s="390">
        <v>7113243</v>
      </c>
      <c r="D21" s="406">
        <v>7033243</v>
      </c>
      <c r="E21" s="390">
        <v>217254</v>
      </c>
      <c r="F21" s="406">
        <v>35641</v>
      </c>
      <c r="G21" s="390">
        <v>0</v>
      </c>
      <c r="H21" s="406">
        <v>0</v>
      </c>
      <c r="I21" s="390">
        <v>11</v>
      </c>
      <c r="J21" s="406">
        <v>10</v>
      </c>
      <c r="K21" s="390">
        <v>1463655</v>
      </c>
      <c r="L21" s="406">
        <v>1527055</v>
      </c>
      <c r="M21" s="390">
        <v>-8792707</v>
      </c>
      <c r="N21" s="406">
        <v>-8593202</v>
      </c>
      <c r="O21" s="394">
        <v>1456</v>
      </c>
      <c r="P21" s="397">
        <v>2747</v>
      </c>
    </row>
    <row r="22" spans="1:16">
      <c r="A22" s="380"/>
      <c r="B22" s="370" t="s">
        <v>321</v>
      </c>
      <c r="C22" s="390">
        <v>0</v>
      </c>
      <c r="D22" s="406">
        <v>0</v>
      </c>
      <c r="E22" s="390">
        <v>16231</v>
      </c>
      <c r="F22" s="406">
        <v>17628</v>
      </c>
      <c r="G22" s="390">
        <v>4162925</v>
      </c>
      <c r="H22" s="406">
        <v>3546462</v>
      </c>
      <c r="I22" s="390">
        <v>91416</v>
      </c>
      <c r="J22" s="406">
        <v>77886</v>
      </c>
      <c r="K22" s="390">
        <v>44162</v>
      </c>
      <c r="L22" s="406">
        <v>40503</v>
      </c>
      <c r="M22" s="390">
        <v>0</v>
      </c>
      <c r="N22" s="406">
        <v>0</v>
      </c>
      <c r="O22" s="394">
        <v>4314734</v>
      </c>
      <c r="P22" s="397">
        <v>3682479</v>
      </c>
    </row>
    <row r="23" spans="1:16">
      <c r="A23" s="380"/>
      <c r="B23" s="370" t="s">
        <v>322</v>
      </c>
      <c r="C23" s="390">
        <v>0</v>
      </c>
      <c r="D23" s="406">
        <v>0</v>
      </c>
      <c r="E23" s="390">
        <v>490</v>
      </c>
      <c r="F23" s="406">
        <v>1022</v>
      </c>
      <c r="G23" s="390">
        <v>1476129</v>
      </c>
      <c r="H23" s="406">
        <v>129200</v>
      </c>
      <c r="I23" s="390">
        <v>6419</v>
      </c>
      <c r="J23" s="406">
        <v>6421</v>
      </c>
      <c r="K23" s="390">
        <v>0</v>
      </c>
      <c r="L23" s="406">
        <v>0</v>
      </c>
      <c r="M23" s="390">
        <v>507241</v>
      </c>
      <c r="N23" s="406">
        <v>576532</v>
      </c>
      <c r="O23" s="394">
        <v>1990279</v>
      </c>
      <c r="P23" s="397">
        <v>713175</v>
      </c>
    </row>
    <row r="24" spans="1:16">
      <c r="A24" s="380"/>
      <c r="B24" s="370" t="s">
        <v>323</v>
      </c>
      <c r="C24" s="390">
        <v>0</v>
      </c>
      <c r="D24" s="406">
        <v>0</v>
      </c>
      <c r="E24" s="390">
        <v>1382224</v>
      </c>
      <c r="F24" s="406">
        <v>1004634</v>
      </c>
      <c r="G24" s="390">
        <v>420553</v>
      </c>
      <c r="H24" s="406">
        <v>504650</v>
      </c>
      <c r="I24" s="390">
        <v>4328236</v>
      </c>
      <c r="J24" s="406">
        <v>4242686</v>
      </c>
      <c r="K24" s="390">
        <v>2331784</v>
      </c>
      <c r="L24" s="406">
        <v>2340497</v>
      </c>
      <c r="M24" s="390">
        <v>0</v>
      </c>
      <c r="N24" s="406">
        <v>0</v>
      </c>
      <c r="O24" s="394">
        <v>8462797</v>
      </c>
      <c r="P24" s="397">
        <v>8092467</v>
      </c>
    </row>
    <row r="25" spans="1:16">
      <c r="A25" s="380"/>
      <c r="B25" s="370"/>
      <c r="C25" s="390">
        <v>0</v>
      </c>
      <c r="D25" s="406">
        <v>0</v>
      </c>
      <c r="E25" s="390">
        <v>0</v>
      </c>
      <c r="F25" s="406">
        <v>0</v>
      </c>
      <c r="G25" s="390">
        <v>0</v>
      </c>
      <c r="H25" s="406">
        <v>0</v>
      </c>
      <c r="I25" s="390">
        <v>0</v>
      </c>
      <c r="J25" s="406">
        <v>0</v>
      </c>
      <c r="K25" s="390">
        <v>0</v>
      </c>
      <c r="L25" s="406">
        <v>0</v>
      </c>
      <c r="M25" s="390">
        <v>0</v>
      </c>
      <c r="N25" s="406">
        <v>0</v>
      </c>
      <c r="O25" s="394"/>
      <c r="P25" s="397"/>
    </row>
    <row r="26" spans="1:16">
      <c r="A26" s="380"/>
      <c r="B26" s="370" t="s">
        <v>324</v>
      </c>
      <c r="C26" s="390">
        <v>0</v>
      </c>
      <c r="D26" s="406">
        <v>0</v>
      </c>
      <c r="E26" s="390">
        <v>0</v>
      </c>
      <c r="F26" s="406">
        <v>0</v>
      </c>
      <c r="G26" s="390">
        <v>8215</v>
      </c>
      <c r="H26" s="406">
        <v>0</v>
      </c>
      <c r="I26" s="390">
        <v>0</v>
      </c>
      <c r="J26" s="406">
        <v>0</v>
      </c>
      <c r="K26" s="390">
        <v>0</v>
      </c>
      <c r="L26" s="406">
        <v>0</v>
      </c>
      <c r="M26" s="390">
        <v>0</v>
      </c>
      <c r="N26" s="406">
        <v>0</v>
      </c>
      <c r="O26" s="394">
        <v>8215</v>
      </c>
      <c r="P26" s="397">
        <v>0</v>
      </c>
    </row>
    <row r="27" spans="1:16">
      <c r="A27" s="380"/>
      <c r="B27" s="370" t="s">
        <v>325</v>
      </c>
      <c r="C27" s="390">
        <v>0</v>
      </c>
      <c r="D27" s="406">
        <v>0</v>
      </c>
      <c r="E27" s="390">
        <v>52434</v>
      </c>
      <c r="F27" s="406">
        <v>50642</v>
      </c>
      <c r="G27" s="390">
        <v>632619</v>
      </c>
      <c r="H27" s="406">
        <v>149727</v>
      </c>
      <c r="I27" s="390">
        <v>2</v>
      </c>
      <c r="J27" s="406">
        <v>2</v>
      </c>
      <c r="K27" s="390">
        <v>558</v>
      </c>
      <c r="L27" s="406">
        <v>0</v>
      </c>
      <c r="M27" s="390">
        <v>0</v>
      </c>
      <c r="N27" s="406">
        <v>0</v>
      </c>
      <c r="O27" s="394">
        <v>685613</v>
      </c>
      <c r="P27" s="397">
        <v>200371</v>
      </c>
    </row>
    <row r="28" spans="1:16">
      <c r="A28" s="371"/>
      <c r="B28" s="371"/>
      <c r="C28" s="375"/>
      <c r="D28" s="427"/>
      <c r="E28" s="375"/>
      <c r="F28" s="427"/>
      <c r="G28" s="375"/>
      <c r="H28" s="427"/>
      <c r="I28" s="375"/>
      <c r="J28" s="427"/>
      <c r="K28" s="375"/>
      <c r="L28" s="427"/>
      <c r="M28" s="375"/>
      <c r="N28" s="427"/>
      <c r="O28" s="375"/>
      <c r="P28" s="404"/>
    </row>
    <row r="29" spans="1:16">
      <c r="A29" s="379" t="s">
        <v>375</v>
      </c>
      <c r="B29" s="369"/>
      <c r="C29" s="394">
        <v>8017746</v>
      </c>
      <c r="D29" s="397">
        <v>7675772</v>
      </c>
      <c r="E29" s="394">
        <v>2645659</v>
      </c>
      <c r="F29" s="397">
        <v>2227204</v>
      </c>
      <c r="G29" s="394">
        <v>14944581</v>
      </c>
      <c r="H29" s="397">
        <v>9381001</v>
      </c>
      <c r="I29" s="394">
        <v>5213431</v>
      </c>
      <c r="J29" s="397">
        <v>5097808</v>
      </c>
      <c r="K29" s="394">
        <v>4321311</v>
      </c>
      <c r="L29" s="397">
        <v>4366238</v>
      </c>
      <c r="M29" s="394">
        <v>-8956285</v>
      </c>
      <c r="N29" s="397">
        <v>-8579033</v>
      </c>
      <c r="O29" s="394">
        <v>26186443</v>
      </c>
      <c r="P29" s="397">
        <v>20168990</v>
      </c>
    </row>
    <row r="30" spans="1:16">
      <c r="A30" s="371"/>
      <c r="B30" s="371"/>
      <c r="C30" s="371"/>
      <c r="D30" s="426"/>
      <c r="E30" s="371"/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</row>
    <row r="31" spans="1:16">
      <c r="A31" s="371"/>
      <c r="B31" s="371"/>
      <c r="C31" s="371"/>
      <c r="D31" s="426"/>
      <c r="E31" s="371"/>
      <c r="F31" s="371"/>
      <c r="G31" s="371"/>
      <c r="H31" s="371"/>
      <c r="I31" s="371"/>
      <c r="J31" s="371"/>
      <c r="K31" s="371"/>
      <c r="L31" s="371"/>
      <c r="M31" s="371"/>
      <c r="N31" s="371"/>
      <c r="O31" s="371"/>
      <c r="P31" s="371"/>
    </row>
    <row r="32" spans="1:16">
      <c r="A32" s="371"/>
      <c r="B32" s="371"/>
      <c r="C32" s="371"/>
      <c r="D32" s="426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</row>
    <row r="33" spans="1:16">
      <c r="A33" s="371"/>
      <c r="B33" s="371"/>
      <c r="C33" s="371"/>
      <c r="D33" s="426"/>
      <c r="E33" s="371"/>
      <c r="F33" s="371"/>
      <c r="G33" s="371"/>
      <c r="H33" s="371"/>
      <c r="I33" s="371"/>
      <c r="J33" s="371"/>
      <c r="K33" s="371"/>
      <c r="L33" s="371"/>
      <c r="M33" s="371"/>
      <c r="N33" s="371"/>
      <c r="O33" s="371"/>
      <c r="P33" s="371"/>
    </row>
    <row r="34" spans="1:16">
      <c r="A34" s="553" t="s">
        <v>103</v>
      </c>
      <c r="B34" s="554"/>
      <c r="C34" s="547" t="s">
        <v>405</v>
      </c>
      <c r="D34" s="548"/>
      <c r="E34" s="547" t="s">
        <v>10</v>
      </c>
      <c r="F34" s="548"/>
      <c r="G34" s="547" t="s">
        <v>56</v>
      </c>
      <c r="H34" s="548"/>
      <c r="I34" s="547" t="s">
        <v>14</v>
      </c>
      <c r="J34" s="548"/>
      <c r="K34" s="547" t="s">
        <v>12</v>
      </c>
      <c r="L34" s="548"/>
      <c r="M34" s="547" t="s">
        <v>401</v>
      </c>
      <c r="N34" s="548"/>
      <c r="O34" s="547" t="s">
        <v>402</v>
      </c>
      <c r="P34" s="548"/>
    </row>
    <row r="35" spans="1:16">
      <c r="A35" s="555" t="s">
        <v>376</v>
      </c>
      <c r="B35" s="556"/>
      <c r="C35" s="386" t="str">
        <f>C2</f>
        <v>09/30/2018</v>
      </c>
      <c r="D35" s="387" t="str">
        <f>D2</f>
        <v>12/31/2017</v>
      </c>
      <c r="E35" s="386" t="str">
        <f>C2</f>
        <v>09/30/2018</v>
      </c>
      <c r="F35" s="387" t="str">
        <f>D2</f>
        <v>12/31/2017</v>
      </c>
      <c r="G35" s="386" t="str">
        <f>C2</f>
        <v>09/30/2018</v>
      </c>
      <c r="H35" s="387" t="str">
        <f>C2</f>
        <v>09/30/2018</v>
      </c>
      <c r="I35" s="386" t="str">
        <f>C35</f>
        <v>09/30/2018</v>
      </c>
      <c r="J35" s="387" t="str">
        <f>D35</f>
        <v>12/31/2017</v>
      </c>
      <c r="K35" s="386" t="str">
        <f t="shared" ref="K35:P35" si="0">I35</f>
        <v>09/30/2018</v>
      </c>
      <c r="L35" s="387" t="str">
        <f t="shared" si="0"/>
        <v>12/31/2017</v>
      </c>
      <c r="M35" s="386" t="str">
        <f t="shared" si="0"/>
        <v>09/30/2018</v>
      </c>
      <c r="N35" s="387" t="str">
        <f t="shared" si="0"/>
        <v>12/31/2017</v>
      </c>
      <c r="O35" s="386" t="str">
        <f t="shared" si="0"/>
        <v>09/30/2018</v>
      </c>
      <c r="P35" s="387" t="str">
        <f t="shared" si="0"/>
        <v>12/31/2017</v>
      </c>
    </row>
    <row r="36" spans="1:16">
      <c r="A36" s="557"/>
      <c r="B36" s="558"/>
      <c r="C36" s="388" t="s">
        <v>394</v>
      </c>
      <c r="D36" s="389" t="s">
        <v>394</v>
      </c>
      <c r="E36" s="388" t="s">
        <v>394</v>
      </c>
      <c r="F36" s="389" t="s">
        <v>394</v>
      </c>
      <c r="G36" s="388" t="s">
        <v>394</v>
      </c>
      <c r="H36" s="389" t="s">
        <v>394</v>
      </c>
      <c r="I36" s="388" t="s">
        <v>394</v>
      </c>
      <c r="J36" s="389" t="s">
        <v>394</v>
      </c>
      <c r="K36" s="388" t="s">
        <v>394</v>
      </c>
      <c r="L36" s="389" t="s">
        <v>394</v>
      </c>
      <c r="M36" s="388" t="s">
        <v>394</v>
      </c>
      <c r="N36" s="389" t="s">
        <v>394</v>
      </c>
      <c r="O36" s="388" t="s">
        <v>394</v>
      </c>
      <c r="P36" s="389" t="s">
        <v>394</v>
      </c>
    </row>
    <row r="37" spans="1:16">
      <c r="A37" s="381" t="s">
        <v>376</v>
      </c>
      <c r="B37" s="370"/>
      <c r="C37" s="390">
        <v>413261</v>
      </c>
      <c r="D37" s="428">
        <v>85879</v>
      </c>
      <c r="E37" s="390">
        <v>911028</v>
      </c>
      <c r="F37" s="428">
        <v>1211390</v>
      </c>
      <c r="G37" s="390">
        <v>4733396</v>
      </c>
      <c r="H37" s="428">
        <v>2157536</v>
      </c>
      <c r="I37" s="390">
        <v>1255676</v>
      </c>
      <c r="J37" s="428">
        <v>942967</v>
      </c>
      <c r="K37" s="429">
        <v>477123</v>
      </c>
      <c r="L37" s="428">
        <v>487036</v>
      </c>
      <c r="M37" s="429">
        <v>-276192</v>
      </c>
      <c r="N37" s="428">
        <v>49527</v>
      </c>
      <c r="O37" s="394">
        <v>7514292</v>
      </c>
      <c r="P37" s="397">
        <v>4934335</v>
      </c>
    </row>
    <row r="38" spans="1:16">
      <c r="A38" s="380"/>
      <c r="B38" s="370" t="s">
        <v>326</v>
      </c>
      <c r="C38" s="390">
        <v>393030</v>
      </c>
      <c r="D38" s="430">
        <v>11791</v>
      </c>
      <c r="E38" s="390">
        <v>10383</v>
      </c>
      <c r="F38" s="430">
        <v>2938</v>
      </c>
      <c r="G38" s="390">
        <v>1521454</v>
      </c>
      <c r="H38" s="430">
        <v>305468</v>
      </c>
      <c r="I38" s="390">
        <v>490665</v>
      </c>
      <c r="J38" s="430">
        <v>267116</v>
      </c>
      <c r="K38" s="429">
        <v>136505</v>
      </c>
      <c r="L38" s="430">
        <v>102455</v>
      </c>
      <c r="M38" s="429">
        <v>0</v>
      </c>
      <c r="N38" s="430">
        <v>0</v>
      </c>
      <c r="O38" s="394">
        <v>2552037</v>
      </c>
      <c r="P38" s="397">
        <v>689768</v>
      </c>
    </row>
    <row r="39" spans="1:16">
      <c r="A39" s="380"/>
      <c r="B39" s="370" t="s">
        <v>327</v>
      </c>
      <c r="C39" s="390">
        <v>6940</v>
      </c>
      <c r="D39" s="430">
        <v>35418</v>
      </c>
      <c r="E39" s="390">
        <v>608325</v>
      </c>
      <c r="F39" s="430">
        <v>956435</v>
      </c>
      <c r="G39" s="390">
        <v>2930115</v>
      </c>
      <c r="H39" s="430">
        <v>1715279</v>
      </c>
      <c r="I39" s="390">
        <v>542467</v>
      </c>
      <c r="J39" s="430">
        <v>506528</v>
      </c>
      <c r="K39" s="429">
        <v>228869</v>
      </c>
      <c r="L39" s="430">
        <v>265913</v>
      </c>
      <c r="M39" s="429">
        <v>3405</v>
      </c>
      <c r="N39" s="430">
        <v>74346</v>
      </c>
      <c r="O39" s="394">
        <v>4320121</v>
      </c>
      <c r="P39" s="397">
        <v>3553919</v>
      </c>
    </row>
    <row r="40" spans="1:16">
      <c r="A40" s="380"/>
      <c r="B40" s="370" t="s">
        <v>328</v>
      </c>
      <c r="C40" s="390">
        <v>12084</v>
      </c>
      <c r="D40" s="430">
        <v>37377</v>
      </c>
      <c r="E40" s="390">
        <v>108241</v>
      </c>
      <c r="F40" s="430">
        <v>50329</v>
      </c>
      <c r="G40" s="390">
        <v>146166</v>
      </c>
      <c r="H40" s="430">
        <v>90778</v>
      </c>
      <c r="I40" s="390">
        <v>117356</v>
      </c>
      <c r="J40" s="430">
        <v>50746</v>
      </c>
      <c r="K40" s="429">
        <v>27590</v>
      </c>
      <c r="L40" s="430">
        <v>20616</v>
      </c>
      <c r="M40" s="429">
        <v>-279597</v>
      </c>
      <c r="N40" s="430">
        <v>-24819</v>
      </c>
      <c r="O40" s="394">
        <v>131840</v>
      </c>
      <c r="P40" s="397">
        <v>225027</v>
      </c>
    </row>
    <row r="41" spans="1:16">
      <c r="A41" s="380"/>
      <c r="B41" s="370" t="s">
        <v>329</v>
      </c>
      <c r="C41" s="390">
        <v>1207</v>
      </c>
      <c r="D41" s="430">
        <v>1239</v>
      </c>
      <c r="E41" s="390">
        <v>112125</v>
      </c>
      <c r="F41" s="430">
        <v>150497</v>
      </c>
      <c r="G41" s="390">
        <v>121989</v>
      </c>
      <c r="H41" s="430">
        <v>10594</v>
      </c>
      <c r="I41" s="390">
        <v>31099</v>
      </c>
      <c r="J41" s="430">
        <v>33779</v>
      </c>
      <c r="K41" s="429">
        <v>63544</v>
      </c>
      <c r="L41" s="430">
        <v>73857</v>
      </c>
      <c r="M41" s="429">
        <v>0</v>
      </c>
      <c r="N41" s="430">
        <v>0</v>
      </c>
      <c r="O41" s="394">
        <v>329964</v>
      </c>
      <c r="P41" s="397">
        <v>269966</v>
      </c>
    </row>
    <row r="42" spans="1:16">
      <c r="A42" s="380"/>
      <c r="B42" s="370" t="s">
        <v>330</v>
      </c>
      <c r="C42" s="390">
        <v>0</v>
      </c>
      <c r="D42" s="430">
        <v>54</v>
      </c>
      <c r="E42" s="390">
        <v>71954</v>
      </c>
      <c r="F42" s="430">
        <v>51191</v>
      </c>
      <c r="G42" s="390">
        <v>13672</v>
      </c>
      <c r="H42" s="430">
        <v>32399</v>
      </c>
      <c r="I42" s="390">
        <v>53238</v>
      </c>
      <c r="J42" s="430">
        <v>84650</v>
      </c>
      <c r="K42" s="429">
        <v>3390</v>
      </c>
      <c r="L42" s="430">
        <v>4344</v>
      </c>
      <c r="M42" s="429">
        <v>0</v>
      </c>
      <c r="N42" s="430">
        <v>0</v>
      </c>
      <c r="O42" s="394">
        <v>142254</v>
      </c>
      <c r="P42" s="397">
        <v>172638</v>
      </c>
    </row>
    <row r="43" spans="1:16">
      <c r="A43" s="380"/>
      <c r="B43" s="370" t="s">
        <v>331</v>
      </c>
      <c r="C43" s="390">
        <v>0</v>
      </c>
      <c r="D43" s="430">
        <v>0</v>
      </c>
      <c r="E43" s="390">
        <v>0</v>
      </c>
      <c r="F43" s="430">
        <v>0</v>
      </c>
      <c r="G43" s="390">
        <v>0</v>
      </c>
      <c r="H43" s="430">
        <v>0</v>
      </c>
      <c r="I43" s="390">
        <v>65</v>
      </c>
      <c r="J43" s="430">
        <v>0</v>
      </c>
      <c r="K43" s="429">
        <v>0</v>
      </c>
      <c r="L43" s="430">
        <v>0</v>
      </c>
      <c r="M43" s="429">
        <v>0</v>
      </c>
      <c r="N43" s="430">
        <v>0</v>
      </c>
      <c r="O43" s="394">
        <v>65</v>
      </c>
      <c r="P43" s="397">
        <v>0</v>
      </c>
    </row>
    <row r="44" spans="1:16">
      <c r="A44" s="380"/>
      <c r="B44" s="370" t="s">
        <v>332</v>
      </c>
      <c r="C44" s="390">
        <v>0</v>
      </c>
      <c r="D44" s="430">
        <v>0</v>
      </c>
      <c r="E44" s="390">
        <v>0</v>
      </c>
      <c r="F44" s="430">
        <v>0</v>
      </c>
      <c r="G44" s="390">
        <v>0</v>
      </c>
      <c r="H44" s="430">
        <v>3018</v>
      </c>
      <c r="I44" s="390">
        <v>20786</v>
      </c>
      <c r="J44" s="430">
        <v>148</v>
      </c>
      <c r="K44" s="429">
        <v>17225</v>
      </c>
      <c r="L44" s="430">
        <v>19851</v>
      </c>
      <c r="M44" s="429">
        <v>0</v>
      </c>
      <c r="N44" s="430">
        <v>0</v>
      </c>
      <c r="O44" s="394">
        <v>38011</v>
      </c>
      <c r="P44" s="397">
        <v>23017</v>
      </c>
    </row>
    <row r="45" spans="1:16">
      <c r="A45" s="371"/>
      <c r="B45" s="371"/>
      <c r="C45" s="371"/>
      <c r="D45" s="431"/>
      <c r="E45" s="371"/>
      <c r="F45" s="431"/>
      <c r="G45" s="371"/>
      <c r="H45" s="431"/>
      <c r="I45" s="371"/>
      <c r="J45" s="431"/>
      <c r="K45" s="432"/>
      <c r="L45" s="431"/>
      <c r="M45" s="432"/>
      <c r="N45" s="431"/>
      <c r="O45" s="371"/>
      <c r="P45" s="404"/>
    </row>
    <row r="46" spans="1:16" ht="24">
      <c r="A46" s="380"/>
      <c r="B46" s="372" t="s">
        <v>333</v>
      </c>
      <c r="C46" s="390">
        <v>0</v>
      </c>
      <c r="D46" s="430">
        <v>0</v>
      </c>
      <c r="E46" s="390">
        <v>0</v>
      </c>
      <c r="F46" s="430">
        <v>0</v>
      </c>
      <c r="G46" s="390">
        <v>0</v>
      </c>
      <c r="H46" s="430">
        <v>0</v>
      </c>
      <c r="I46" s="390">
        <v>0</v>
      </c>
      <c r="J46" s="430">
        <v>0</v>
      </c>
      <c r="K46" s="429">
        <v>0</v>
      </c>
      <c r="L46" s="430">
        <v>0</v>
      </c>
      <c r="M46" s="429">
        <v>0</v>
      </c>
      <c r="N46" s="430">
        <v>0</v>
      </c>
      <c r="O46" s="394">
        <v>0</v>
      </c>
      <c r="P46" s="397">
        <v>0</v>
      </c>
    </row>
    <row r="47" spans="1:16">
      <c r="A47" s="371"/>
      <c r="B47" s="371"/>
      <c r="C47" s="371"/>
      <c r="D47" s="431"/>
      <c r="E47" s="371"/>
      <c r="F47" s="431"/>
      <c r="G47" s="371"/>
      <c r="H47" s="431"/>
      <c r="I47" s="371"/>
      <c r="J47" s="431"/>
      <c r="K47" s="432"/>
      <c r="L47" s="431"/>
      <c r="M47" s="432"/>
      <c r="N47" s="431"/>
      <c r="O47" s="371"/>
      <c r="P47" s="404"/>
    </row>
    <row r="48" spans="1:16">
      <c r="A48" s="381" t="s">
        <v>378</v>
      </c>
      <c r="B48" s="370"/>
      <c r="C48" s="390">
        <v>592385</v>
      </c>
      <c r="D48" s="428">
        <v>618499</v>
      </c>
      <c r="E48" s="390">
        <v>593234</v>
      </c>
      <c r="F48" s="428">
        <v>610568</v>
      </c>
      <c r="G48" s="390">
        <v>6999432</v>
      </c>
      <c r="H48" s="428">
        <v>3399497</v>
      </c>
      <c r="I48" s="390">
        <v>1717598</v>
      </c>
      <c r="J48" s="430">
        <v>1971990</v>
      </c>
      <c r="K48" s="429">
        <v>765936</v>
      </c>
      <c r="L48" s="430">
        <v>812356</v>
      </c>
      <c r="M48" s="429">
        <v>-394630</v>
      </c>
      <c r="N48" s="430">
        <v>-456762</v>
      </c>
      <c r="O48" s="394">
        <v>10273955</v>
      </c>
      <c r="P48" s="397">
        <v>6956148</v>
      </c>
    </row>
    <row r="49" spans="1:16">
      <c r="A49" s="380"/>
      <c r="B49" s="370" t="s">
        <v>326</v>
      </c>
      <c r="C49" s="390">
        <v>583971</v>
      </c>
      <c r="D49" s="430">
        <v>607512</v>
      </c>
      <c r="E49" s="390">
        <v>48039</v>
      </c>
      <c r="F49" s="430">
        <v>48913</v>
      </c>
      <c r="G49" s="390">
        <v>3604062</v>
      </c>
      <c r="H49" s="430">
        <v>1442737</v>
      </c>
      <c r="I49" s="390">
        <v>1494571</v>
      </c>
      <c r="J49" s="430">
        <v>1750429</v>
      </c>
      <c r="K49" s="429">
        <v>461927</v>
      </c>
      <c r="L49" s="430">
        <v>499924</v>
      </c>
      <c r="M49" s="429">
        <v>0</v>
      </c>
      <c r="N49" s="430">
        <v>0</v>
      </c>
      <c r="O49" s="394">
        <v>6192570</v>
      </c>
      <c r="P49" s="397">
        <v>4349515</v>
      </c>
    </row>
    <row r="50" spans="1:16">
      <c r="A50" s="380"/>
      <c r="B50" s="370" t="s">
        <v>327</v>
      </c>
      <c r="C50" s="390">
        <v>0</v>
      </c>
      <c r="D50" s="430">
        <v>15</v>
      </c>
      <c r="E50" s="390">
        <v>250928</v>
      </c>
      <c r="F50" s="430">
        <v>419106</v>
      </c>
      <c r="G50" s="390">
        <v>863149</v>
      </c>
      <c r="H50" s="430">
        <v>630011</v>
      </c>
      <c r="I50" s="390">
        <v>0</v>
      </c>
      <c r="J50" s="430">
        <v>0</v>
      </c>
      <c r="K50" s="429">
        <v>10728</v>
      </c>
      <c r="L50" s="430">
        <v>11206</v>
      </c>
      <c r="M50" s="429">
        <v>0</v>
      </c>
      <c r="N50" s="430">
        <v>0</v>
      </c>
      <c r="O50" s="394">
        <v>1124805</v>
      </c>
      <c r="P50" s="397">
        <v>1060338</v>
      </c>
    </row>
    <row r="51" spans="1:16">
      <c r="A51" s="380"/>
      <c r="B51" s="370" t="s">
        <v>334</v>
      </c>
      <c r="C51" s="390">
        <v>0</v>
      </c>
      <c r="D51" s="430">
        <v>0</v>
      </c>
      <c r="E51" s="390">
        <v>7927</v>
      </c>
      <c r="F51" s="430">
        <v>53642</v>
      </c>
      <c r="G51" s="390">
        <v>386703</v>
      </c>
      <c r="H51" s="430">
        <v>403120</v>
      </c>
      <c r="I51" s="390">
        <v>0</v>
      </c>
      <c r="J51" s="430">
        <v>0</v>
      </c>
      <c r="K51" s="429">
        <v>0</v>
      </c>
      <c r="L51" s="430">
        <v>0</v>
      </c>
      <c r="M51" s="429">
        <v>-394630</v>
      </c>
      <c r="N51" s="430">
        <v>-456762</v>
      </c>
      <c r="O51" s="394">
        <v>0</v>
      </c>
      <c r="P51" s="397">
        <v>0</v>
      </c>
    </row>
    <row r="52" spans="1:16">
      <c r="A52" s="380"/>
      <c r="B52" s="370" t="s">
        <v>335</v>
      </c>
      <c r="C52" s="390">
        <v>0</v>
      </c>
      <c r="D52" s="430">
        <v>0</v>
      </c>
      <c r="E52" s="390">
        <v>19149</v>
      </c>
      <c r="F52" s="430">
        <v>21826</v>
      </c>
      <c r="G52" s="390">
        <v>974766</v>
      </c>
      <c r="H52" s="430">
        <v>565565</v>
      </c>
      <c r="I52" s="390">
        <v>53266</v>
      </c>
      <c r="J52" s="430">
        <v>64904</v>
      </c>
      <c r="K52" s="429">
        <v>8137</v>
      </c>
      <c r="L52" s="430">
        <v>8010</v>
      </c>
      <c r="M52" s="429">
        <v>0</v>
      </c>
      <c r="N52" s="430">
        <v>0</v>
      </c>
      <c r="O52" s="394">
        <v>1055318</v>
      </c>
      <c r="P52" s="397">
        <v>660305</v>
      </c>
    </row>
    <row r="53" spans="1:16">
      <c r="A53" s="380"/>
      <c r="B53" s="370" t="s">
        <v>336</v>
      </c>
      <c r="C53" s="390">
        <v>5740</v>
      </c>
      <c r="D53" s="430">
        <v>8140</v>
      </c>
      <c r="E53" s="390">
        <v>251998</v>
      </c>
      <c r="F53" s="430">
        <v>37724</v>
      </c>
      <c r="G53" s="390">
        <v>96202</v>
      </c>
      <c r="H53" s="430">
        <v>130381</v>
      </c>
      <c r="I53" s="390">
        <v>34528</v>
      </c>
      <c r="J53" s="430">
        <v>18010</v>
      </c>
      <c r="K53" s="429">
        <v>254314</v>
      </c>
      <c r="L53" s="430">
        <v>261056</v>
      </c>
      <c r="M53" s="429">
        <v>0</v>
      </c>
      <c r="N53" s="430">
        <v>0</v>
      </c>
      <c r="O53" s="394">
        <v>642782</v>
      </c>
      <c r="P53" s="397">
        <v>455311</v>
      </c>
    </row>
    <row r="54" spans="1:16">
      <c r="A54" s="380"/>
      <c r="B54" s="370" t="s">
        <v>337</v>
      </c>
      <c r="C54" s="390">
        <v>2674</v>
      </c>
      <c r="D54" s="430">
        <v>2832</v>
      </c>
      <c r="E54" s="390">
        <v>14073</v>
      </c>
      <c r="F54" s="430">
        <v>26960</v>
      </c>
      <c r="G54" s="390">
        <v>1072036</v>
      </c>
      <c r="H54" s="430">
        <v>227048</v>
      </c>
      <c r="I54" s="390">
        <v>124754</v>
      </c>
      <c r="J54" s="430">
        <v>127565</v>
      </c>
      <c r="K54" s="429">
        <v>4435</v>
      </c>
      <c r="L54" s="430">
        <v>4526</v>
      </c>
      <c r="M54" s="429">
        <v>0</v>
      </c>
      <c r="N54" s="430">
        <v>0</v>
      </c>
      <c r="O54" s="394">
        <v>1217972</v>
      </c>
      <c r="P54" s="397">
        <v>388931</v>
      </c>
    </row>
    <row r="55" spans="1:16">
      <c r="A55" s="380"/>
      <c r="B55" s="370" t="s">
        <v>338</v>
      </c>
      <c r="C55" s="390">
        <v>0</v>
      </c>
      <c r="D55" s="430">
        <v>0</v>
      </c>
      <c r="E55" s="390">
        <v>1120</v>
      </c>
      <c r="F55" s="430">
        <v>2397</v>
      </c>
      <c r="G55" s="390">
        <v>2514</v>
      </c>
      <c r="H55" s="430">
        <v>635</v>
      </c>
      <c r="I55" s="390">
        <v>10479</v>
      </c>
      <c r="J55" s="430">
        <v>11082</v>
      </c>
      <c r="K55" s="429">
        <v>26395</v>
      </c>
      <c r="L55" s="430">
        <v>27634</v>
      </c>
      <c r="M55" s="429">
        <v>0</v>
      </c>
      <c r="N55" s="430">
        <v>0</v>
      </c>
      <c r="O55" s="394">
        <v>40508</v>
      </c>
      <c r="P55" s="397">
        <v>41748</v>
      </c>
    </row>
    <row r="56" spans="1:16">
      <c r="A56" s="371"/>
      <c r="B56" s="371"/>
      <c r="C56" s="371"/>
      <c r="D56" s="431"/>
      <c r="E56" s="371"/>
      <c r="F56" s="431"/>
      <c r="G56" s="371"/>
      <c r="H56" s="431"/>
      <c r="I56" s="371"/>
      <c r="J56" s="430"/>
      <c r="K56" s="432"/>
      <c r="L56" s="430"/>
      <c r="M56" s="432"/>
      <c r="N56" s="430"/>
      <c r="O56" s="371"/>
      <c r="P56" s="404"/>
    </row>
    <row r="57" spans="1:16">
      <c r="A57" s="381" t="s">
        <v>379</v>
      </c>
      <c r="B57" s="370"/>
      <c r="C57" s="390">
        <v>7012100</v>
      </c>
      <c r="D57" s="430">
        <v>6971394</v>
      </c>
      <c r="E57" s="390">
        <v>1141397</v>
      </c>
      <c r="F57" s="430">
        <v>405246</v>
      </c>
      <c r="G57" s="390">
        <v>3211753</v>
      </c>
      <c r="H57" s="430">
        <v>3823968</v>
      </c>
      <c r="I57" s="390">
        <v>2240157</v>
      </c>
      <c r="J57" s="430">
        <v>2182851</v>
      </c>
      <c r="K57" s="429">
        <v>3078252</v>
      </c>
      <c r="L57" s="430">
        <v>3066846</v>
      </c>
      <c r="M57" s="429">
        <v>-8285463</v>
      </c>
      <c r="N57" s="430">
        <v>-8171798</v>
      </c>
      <c r="O57" s="394">
        <v>8398196</v>
      </c>
      <c r="P57" s="397">
        <v>8278507</v>
      </c>
    </row>
    <row r="58" spans="1:16">
      <c r="A58" s="433" t="s">
        <v>380</v>
      </c>
      <c r="B58" s="434"/>
      <c r="C58" s="429">
        <v>7012100</v>
      </c>
      <c r="D58" s="428">
        <v>6971394</v>
      </c>
      <c r="E58" s="429">
        <v>1141397</v>
      </c>
      <c r="F58" s="428">
        <v>405246</v>
      </c>
      <c r="G58" s="429">
        <v>3211753</v>
      </c>
      <c r="H58" s="428">
        <v>3823968</v>
      </c>
      <c r="I58" s="429">
        <v>2240157</v>
      </c>
      <c r="J58" s="430">
        <v>2182851</v>
      </c>
      <c r="K58" s="429">
        <v>3078252</v>
      </c>
      <c r="L58" s="430">
        <v>3066846</v>
      </c>
      <c r="M58" s="429">
        <v>-8285463</v>
      </c>
      <c r="N58" s="430">
        <v>-8171798</v>
      </c>
      <c r="O58" s="435">
        <v>6405585</v>
      </c>
      <c r="P58" s="397">
        <v>6480471</v>
      </c>
    </row>
    <row r="59" spans="1:16">
      <c r="A59" s="380"/>
      <c r="B59" s="370" t="s">
        <v>339</v>
      </c>
      <c r="C59" s="390">
        <v>6763204</v>
      </c>
      <c r="D59" s="430">
        <v>6763204</v>
      </c>
      <c r="E59" s="390">
        <v>591535</v>
      </c>
      <c r="F59" s="430">
        <v>234050</v>
      </c>
      <c r="G59" s="390">
        <v>1665547</v>
      </c>
      <c r="H59" s="430">
        <v>2048181</v>
      </c>
      <c r="I59" s="390">
        <v>223945</v>
      </c>
      <c r="J59" s="430">
        <v>224006</v>
      </c>
      <c r="K59" s="429">
        <v>2724094</v>
      </c>
      <c r="L59" s="430">
        <v>1657365</v>
      </c>
      <c r="M59" s="429">
        <v>-5205121</v>
      </c>
      <c r="N59" s="430">
        <v>-4163602</v>
      </c>
      <c r="O59" s="394">
        <v>6763204</v>
      </c>
      <c r="P59" s="397">
        <v>6763204</v>
      </c>
    </row>
    <row r="60" spans="1:16">
      <c r="A60" s="436"/>
      <c r="B60" s="437" t="s">
        <v>340</v>
      </c>
      <c r="C60" s="438">
        <v>3490507</v>
      </c>
      <c r="D60" s="439">
        <v>3449803</v>
      </c>
      <c r="E60" s="438">
        <v>147952</v>
      </c>
      <c r="F60" s="439">
        <v>274033</v>
      </c>
      <c r="G60" s="438">
        <v>140334</v>
      </c>
      <c r="H60" s="439">
        <v>414775</v>
      </c>
      <c r="I60" s="438">
        <v>542359</v>
      </c>
      <c r="J60" s="430">
        <v>484805</v>
      </c>
      <c r="K60" s="429">
        <v>446354</v>
      </c>
      <c r="L60" s="430">
        <v>148516</v>
      </c>
      <c r="M60" s="429">
        <v>-227189</v>
      </c>
      <c r="N60" s="430">
        <v>-1188101</v>
      </c>
      <c r="O60" s="440">
        <v>4540317</v>
      </c>
      <c r="P60" s="397">
        <v>3583831</v>
      </c>
    </row>
    <row r="61" spans="1:16">
      <c r="A61" s="380"/>
      <c r="B61" s="370" t="s">
        <v>341</v>
      </c>
      <c r="C61" s="390">
        <v>0</v>
      </c>
      <c r="D61" s="430">
        <v>0</v>
      </c>
      <c r="E61" s="390">
        <v>0</v>
      </c>
      <c r="F61" s="430">
        <v>0</v>
      </c>
      <c r="G61" s="390">
        <v>739892</v>
      </c>
      <c r="H61" s="430">
        <v>902102</v>
      </c>
      <c r="I61" s="390">
        <v>101742</v>
      </c>
      <c r="J61" s="430">
        <v>101771</v>
      </c>
      <c r="K61" s="429">
        <v>6201</v>
      </c>
      <c r="L61" s="430">
        <v>1874</v>
      </c>
      <c r="M61" s="429">
        <v>-847835</v>
      </c>
      <c r="N61" s="430">
        <v>-1005747</v>
      </c>
      <c r="O61" s="394">
        <v>0</v>
      </c>
      <c r="P61" s="397">
        <v>0</v>
      </c>
    </row>
    <row r="62" spans="1:16">
      <c r="A62" s="380"/>
      <c r="B62" s="370" t="s">
        <v>342</v>
      </c>
      <c r="C62" s="390">
        <v>0</v>
      </c>
      <c r="D62" s="430">
        <v>0</v>
      </c>
      <c r="E62" s="390">
        <v>0</v>
      </c>
      <c r="F62" s="430">
        <v>0</v>
      </c>
      <c r="G62" s="390">
        <v>0</v>
      </c>
      <c r="H62" s="430">
        <v>0</v>
      </c>
      <c r="I62" s="390">
        <v>0</v>
      </c>
      <c r="J62" s="430">
        <v>0</v>
      </c>
      <c r="K62" s="429">
        <v>0</v>
      </c>
      <c r="L62" s="430">
        <v>0</v>
      </c>
      <c r="M62" s="429">
        <v>0</v>
      </c>
      <c r="N62" s="430">
        <v>0</v>
      </c>
      <c r="O62" s="394">
        <v>0</v>
      </c>
      <c r="P62" s="397">
        <v>0</v>
      </c>
    </row>
    <row r="63" spans="1:16">
      <c r="A63" s="380"/>
      <c r="B63" s="370" t="s">
        <v>343</v>
      </c>
      <c r="C63" s="390">
        <v>0</v>
      </c>
      <c r="D63" s="430">
        <v>0</v>
      </c>
      <c r="E63" s="390">
        <v>0</v>
      </c>
      <c r="F63" s="430">
        <v>0</v>
      </c>
      <c r="G63" s="390">
        <v>0</v>
      </c>
      <c r="H63" s="430">
        <v>0</v>
      </c>
      <c r="I63" s="390">
        <v>0</v>
      </c>
      <c r="J63" s="430">
        <v>0</v>
      </c>
      <c r="K63" s="429">
        <v>0</v>
      </c>
      <c r="L63" s="430">
        <v>0</v>
      </c>
      <c r="M63" s="429">
        <v>0</v>
      </c>
      <c r="N63" s="430">
        <v>0</v>
      </c>
      <c r="O63" s="394">
        <v>0</v>
      </c>
      <c r="P63" s="397">
        <v>0</v>
      </c>
    </row>
    <row r="64" spans="1:16">
      <c r="A64" s="380"/>
      <c r="B64" s="370" t="s">
        <v>344</v>
      </c>
      <c r="C64" s="390">
        <v>-3241611</v>
      </c>
      <c r="D64" s="430">
        <v>-3241613</v>
      </c>
      <c r="E64" s="390">
        <v>401910</v>
      </c>
      <c r="F64" s="430">
        <v>-102837</v>
      </c>
      <c r="G64" s="390">
        <v>665980</v>
      </c>
      <c r="H64" s="430">
        <v>458910</v>
      </c>
      <c r="I64" s="390">
        <v>1372111</v>
      </c>
      <c r="J64" s="430">
        <v>1372269</v>
      </c>
      <c r="K64" s="429">
        <v>-98397</v>
      </c>
      <c r="L64" s="430">
        <v>1259091</v>
      </c>
      <c r="M64" s="429">
        <v>-2005318</v>
      </c>
      <c r="N64" s="430">
        <v>-1814348</v>
      </c>
      <c r="O64" s="394">
        <v>-4897936</v>
      </c>
      <c r="P64" s="397">
        <v>-3866564</v>
      </c>
    </row>
    <row r="65" spans="1:16">
      <c r="A65" s="371"/>
      <c r="B65" s="371"/>
      <c r="C65" s="371"/>
      <c r="D65" s="431"/>
      <c r="E65" s="371"/>
      <c r="F65" s="431"/>
      <c r="G65" s="371"/>
      <c r="H65" s="431"/>
      <c r="I65" s="371"/>
      <c r="J65" s="431"/>
      <c r="K65" s="432"/>
      <c r="L65" s="430"/>
      <c r="M65" s="432"/>
      <c r="N65" s="430"/>
      <c r="O65" s="371"/>
      <c r="P65" s="404"/>
    </row>
    <row r="66" spans="1:16">
      <c r="A66" s="379" t="s">
        <v>381</v>
      </c>
      <c r="B66" s="370"/>
      <c r="C66" s="390">
        <v>0</v>
      </c>
      <c r="D66" s="428">
        <v>0</v>
      </c>
      <c r="E66" s="390">
        <v>0</v>
      </c>
      <c r="F66" s="428">
        <v>0</v>
      </c>
      <c r="G66" s="390">
        <v>0</v>
      </c>
      <c r="H66" s="428">
        <v>0</v>
      </c>
      <c r="I66" s="390">
        <v>0</v>
      </c>
      <c r="J66" s="428">
        <v>0</v>
      </c>
      <c r="K66" s="429">
        <v>0</v>
      </c>
      <c r="L66" s="430">
        <v>0</v>
      </c>
      <c r="M66" s="429">
        <v>0</v>
      </c>
      <c r="N66" s="430">
        <v>0</v>
      </c>
      <c r="O66" s="394">
        <v>1992611</v>
      </c>
      <c r="P66" s="397">
        <v>1798036</v>
      </c>
    </row>
    <row r="67" spans="1:16">
      <c r="A67" s="371"/>
      <c r="B67" s="371"/>
      <c r="C67" s="371"/>
      <c r="D67" s="431"/>
      <c r="E67" s="371"/>
      <c r="F67" s="431"/>
      <c r="G67" s="371"/>
      <c r="H67" s="431"/>
      <c r="I67" s="371"/>
      <c r="J67" s="431"/>
      <c r="K67" s="371"/>
      <c r="L67" s="431"/>
      <c r="M67" s="371"/>
      <c r="N67" s="431"/>
      <c r="O67" s="371"/>
      <c r="P67" s="404"/>
    </row>
    <row r="68" spans="1:16">
      <c r="A68" s="381" t="s">
        <v>382</v>
      </c>
      <c r="B68" s="369"/>
      <c r="C68" s="394">
        <v>8017746</v>
      </c>
      <c r="D68" s="420">
        <v>7675772</v>
      </c>
      <c r="E68" s="394">
        <v>2645659</v>
      </c>
      <c r="F68" s="441">
        <v>2227204</v>
      </c>
      <c r="G68" s="394">
        <v>14944581</v>
      </c>
      <c r="H68" s="441">
        <v>9381001</v>
      </c>
      <c r="I68" s="394">
        <v>5213431</v>
      </c>
      <c r="J68" s="397">
        <v>5097808</v>
      </c>
      <c r="K68" s="394">
        <v>4321311</v>
      </c>
      <c r="L68" s="397">
        <v>4366238</v>
      </c>
      <c r="M68" s="394">
        <v>-8956285</v>
      </c>
      <c r="N68" s="420">
        <v>-8579033</v>
      </c>
      <c r="O68" s="394">
        <v>26186443</v>
      </c>
      <c r="P68" s="397">
        <v>20168990</v>
      </c>
    </row>
    <row r="69" spans="1:16">
      <c r="A69" s="371"/>
      <c r="B69" s="371"/>
      <c r="C69" s="375"/>
      <c r="D69" s="426"/>
      <c r="E69" s="426"/>
      <c r="F69" s="426"/>
      <c r="G69" s="426"/>
      <c r="H69" s="375"/>
      <c r="I69" s="375"/>
      <c r="J69" s="375"/>
      <c r="K69" s="375"/>
      <c r="L69" s="375"/>
      <c r="M69" s="375"/>
      <c r="N69" s="375"/>
      <c r="O69" s="375"/>
      <c r="P69" s="375"/>
    </row>
    <row r="70" spans="1:16">
      <c r="A70" s="371"/>
      <c r="B70" s="371"/>
      <c r="C70" s="371"/>
      <c r="D70" s="426"/>
      <c r="E70" s="426"/>
      <c r="F70" s="426"/>
      <c r="G70" s="426"/>
      <c r="H70" s="371"/>
      <c r="I70" s="371"/>
      <c r="J70" s="371"/>
      <c r="K70" s="371"/>
      <c r="L70" s="371"/>
      <c r="M70" s="371"/>
      <c r="N70" s="371"/>
      <c r="O70" s="371"/>
      <c r="P70" s="371"/>
    </row>
    <row r="71" spans="1:16">
      <c r="A71" s="553" t="s">
        <v>103</v>
      </c>
      <c r="B71" s="554"/>
      <c r="C71" s="559" t="s">
        <v>405</v>
      </c>
      <c r="D71" s="560"/>
      <c r="E71" s="559" t="s">
        <v>10</v>
      </c>
      <c r="F71" s="560"/>
      <c r="G71" s="559" t="s">
        <v>56</v>
      </c>
      <c r="H71" s="560"/>
      <c r="I71" s="559" t="s">
        <v>14</v>
      </c>
      <c r="J71" s="560"/>
      <c r="K71" s="559" t="s">
        <v>12</v>
      </c>
      <c r="L71" s="560"/>
      <c r="M71" s="559" t="s">
        <v>401</v>
      </c>
      <c r="N71" s="560"/>
      <c r="O71" s="559" t="s">
        <v>402</v>
      </c>
      <c r="P71" s="560"/>
    </row>
    <row r="72" spans="1:16">
      <c r="A72" s="555" t="s">
        <v>383</v>
      </c>
      <c r="B72" s="556"/>
      <c r="C72" s="386" t="s">
        <v>419</v>
      </c>
      <c r="D72" s="387" t="s">
        <v>420</v>
      </c>
      <c r="E72" s="386" t="str">
        <f>C72</f>
        <v>09/30/2018</v>
      </c>
      <c r="F72" s="387" t="str">
        <f>D72</f>
        <v>09/30/2017</v>
      </c>
      <c r="G72" s="386" t="str">
        <f>E72</f>
        <v>09/30/2018</v>
      </c>
      <c r="H72" s="387" t="str">
        <f>F72</f>
        <v>09/30/2017</v>
      </c>
      <c r="I72" s="386" t="str">
        <f>C72</f>
        <v>09/30/2018</v>
      </c>
      <c r="J72" s="387" t="str">
        <f>D72</f>
        <v>09/30/2017</v>
      </c>
      <c r="K72" s="386" t="str">
        <f>I72</f>
        <v>09/30/2018</v>
      </c>
      <c r="L72" s="387" t="str">
        <f>J72</f>
        <v>09/30/2017</v>
      </c>
      <c r="M72" s="386" t="str">
        <f>I72</f>
        <v>09/30/2018</v>
      </c>
      <c r="N72" s="387" t="str">
        <f>J72</f>
        <v>09/30/2017</v>
      </c>
      <c r="O72" s="386" t="str">
        <f>K72</f>
        <v>09/30/2018</v>
      </c>
      <c r="P72" s="387" t="str">
        <f>L72</f>
        <v>09/30/2017</v>
      </c>
    </row>
    <row r="73" spans="1:16">
      <c r="A73" s="557"/>
      <c r="B73" s="558"/>
      <c r="C73" s="388" t="s">
        <v>394</v>
      </c>
      <c r="D73" s="389" t="s">
        <v>394</v>
      </c>
      <c r="E73" s="388" t="s">
        <v>394</v>
      </c>
      <c r="F73" s="389" t="s">
        <v>394</v>
      </c>
      <c r="G73" s="388" t="s">
        <v>394</v>
      </c>
      <c r="H73" s="389" t="s">
        <v>394</v>
      </c>
      <c r="I73" s="388" t="s">
        <v>394</v>
      </c>
      <c r="J73" s="389" t="s">
        <v>394</v>
      </c>
      <c r="K73" s="388" t="s">
        <v>394</v>
      </c>
      <c r="L73" s="389" t="s">
        <v>394</v>
      </c>
      <c r="M73" s="388" t="s">
        <v>394</v>
      </c>
      <c r="N73" s="389" t="s">
        <v>394</v>
      </c>
      <c r="O73" s="388" t="s">
        <v>394</v>
      </c>
      <c r="P73" s="389" t="s">
        <v>394</v>
      </c>
    </row>
    <row r="74" spans="1:16">
      <c r="A74" s="381" t="s">
        <v>384</v>
      </c>
      <c r="B74" s="408"/>
      <c r="C74" s="398">
        <v>1330</v>
      </c>
      <c r="D74" s="399">
        <v>556</v>
      </c>
      <c r="E74" s="398">
        <v>909108</v>
      </c>
      <c r="F74" s="402">
        <v>1098829</v>
      </c>
      <c r="G74" s="398">
        <v>5302138</v>
      </c>
      <c r="H74" s="402">
        <v>3684124</v>
      </c>
      <c r="I74" s="398">
        <v>2015995</v>
      </c>
      <c r="J74" s="402">
        <v>1767374</v>
      </c>
      <c r="K74" s="398">
        <v>1114474</v>
      </c>
      <c r="L74" s="402">
        <v>1013608</v>
      </c>
      <c r="M74" s="398">
        <v>-220</v>
      </c>
      <c r="N74" s="399">
        <v>0</v>
      </c>
      <c r="O74" s="398">
        <v>9342825</v>
      </c>
      <c r="P74" s="399">
        <v>7564491</v>
      </c>
    </row>
    <row r="75" spans="1:16">
      <c r="A75" s="382"/>
      <c r="B75" s="372" t="s">
        <v>131</v>
      </c>
      <c r="C75" s="398">
        <v>0</v>
      </c>
      <c r="D75" s="399">
        <v>0</v>
      </c>
      <c r="E75" s="398">
        <v>899386</v>
      </c>
      <c r="F75" s="402">
        <v>1083502</v>
      </c>
      <c r="G75" s="398">
        <v>4634313</v>
      </c>
      <c r="H75" s="402">
        <v>3061668</v>
      </c>
      <c r="I75" s="398">
        <v>1991900</v>
      </c>
      <c r="J75" s="402">
        <v>1753996</v>
      </c>
      <c r="K75" s="398">
        <v>1094038</v>
      </c>
      <c r="L75" s="402">
        <v>995027</v>
      </c>
      <c r="M75" s="398">
        <v>0</v>
      </c>
      <c r="N75" s="399">
        <v>0</v>
      </c>
      <c r="O75" s="398">
        <v>8619637</v>
      </c>
      <c r="P75" s="399">
        <v>6894193</v>
      </c>
    </row>
    <row r="76" spans="1:16">
      <c r="A76" s="382"/>
      <c r="B76" s="378" t="s">
        <v>62</v>
      </c>
      <c r="C76" s="400">
        <v>0</v>
      </c>
      <c r="D76" s="422">
        <v>0</v>
      </c>
      <c r="E76" s="400">
        <v>872914</v>
      </c>
      <c r="F76" s="446">
        <v>1041925</v>
      </c>
      <c r="G76" s="400">
        <v>3973742</v>
      </c>
      <c r="H76" s="446">
        <v>2752597</v>
      </c>
      <c r="I76" s="400">
        <v>1804075</v>
      </c>
      <c r="J76" s="446">
        <v>1581261</v>
      </c>
      <c r="K76" s="400">
        <v>924629</v>
      </c>
      <c r="L76" s="448">
        <v>862372</v>
      </c>
      <c r="M76" s="400">
        <v>0</v>
      </c>
      <c r="N76" s="421">
        <v>0</v>
      </c>
      <c r="O76" s="400">
        <v>7575360</v>
      </c>
      <c r="P76" s="401">
        <v>6238155</v>
      </c>
    </row>
    <row r="77" spans="1:16">
      <c r="A77" s="382"/>
      <c r="B77" s="378" t="s">
        <v>345</v>
      </c>
      <c r="C77" s="400">
        <v>0</v>
      </c>
      <c r="D77" s="422">
        <v>0</v>
      </c>
      <c r="E77" s="400">
        <v>49</v>
      </c>
      <c r="F77" s="446">
        <v>130</v>
      </c>
      <c r="G77" s="400">
        <v>1974</v>
      </c>
      <c r="H77" s="446">
        <v>1470</v>
      </c>
      <c r="I77" s="400">
        <v>16753</v>
      </c>
      <c r="J77" s="446">
        <v>15012</v>
      </c>
      <c r="K77" s="400">
        <v>16444</v>
      </c>
      <c r="L77" s="448">
        <v>15569</v>
      </c>
      <c r="M77" s="400">
        <v>0</v>
      </c>
      <c r="N77" s="421">
        <v>0</v>
      </c>
      <c r="O77" s="400">
        <v>35220</v>
      </c>
      <c r="P77" s="401">
        <v>32181</v>
      </c>
    </row>
    <row r="78" spans="1:16">
      <c r="A78" s="382"/>
      <c r="B78" s="378" t="s">
        <v>346</v>
      </c>
      <c r="C78" s="400">
        <v>0</v>
      </c>
      <c r="D78" s="422">
        <v>0</v>
      </c>
      <c r="E78" s="400">
        <v>26423</v>
      </c>
      <c r="F78" s="446">
        <v>41447</v>
      </c>
      <c r="G78" s="400">
        <v>658597</v>
      </c>
      <c r="H78" s="446">
        <v>307601</v>
      </c>
      <c r="I78" s="400">
        <v>171072</v>
      </c>
      <c r="J78" s="446">
        <v>157723</v>
      </c>
      <c r="K78" s="400">
        <v>152965</v>
      </c>
      <c r="L78" s="448">
        <v>117086</v>
      </c>
      <c r="M78" s="400">
        <v>0</v>
      </c>
      <c r="N78" s="421">
        <v>0</v>
      </c>
      <c r="O78" s="400">
        <v>1009057</v>
      </c>
      <c r="P78" s="401">
        <v>623857</v>
      </c>
    </row>
    <row r="79" spans="1:16">
      <c r="A79" s="382"/>
      <c r="B79" s="378"/>
      <c r="C79" s="400"/>
      <c r="D79" s="422"/>
      <c r="E79" s="400"/>
      <c r="F79" s="446"/>
      <c r="G79" s="400">
        <v>0</v>
      </c>
      <c r="H79" s="446">
        <v>0</v>
      </c>
      <c r="I79" s="400">
        <v>0</v>
      </c>
      <c r="J79" s="446">
        <v>0</v>
      </c>
      <c r="K79" s="400"/>
      <c r="L79" s="448"/>
      <c r="M79" s="400">
        <v>0</v>
      </c>
      <c r="N79" s="421"/>
      <c r="O79" s="400"/>
      <c r="P79" s="401"/>
    </row>
    <row r="80" spans="1:16">
      <c r="A80" s="382"/>
      <c r="B80" s="372" t="s">
        <v>132</v>
      </c>
      <c r="C80" s="400">
        <v>1330</v>
      </c>
      <c r="D80" s="422">
        <v>556</v>
      </c>
      <c r="E80" s="400">
        <v>9722</v>
      </c>
      <c r="F80" s="446">
        <v>15327</v>
      </c>
      <c r="G80" s="400">
        <v>667825</v>
      </c>
      <c r="H80" s="446">
        <v>622456</v>
      </c>
      <c r="I80" s="400">
        <v>24095</v>
      </c>
      <c r="J80" s="446">
        <v>13378</v>
      </c>
      <c r="K80" s="400">
        <v>20436</v>
      </c>
      <c r="L80" s="448">
        <v>18581</v>
      </c>
      <c r="M80" s="400">
        <v>-220</v>
      </c>
      <c r="N80" s="421">
        <v>0</v>
      </c>
      <c r="O80" s="400">
        <v>723188</v>
      </c>
      <c r="P80" s="401">
        <v>670298</v>
      </c>
    </row>
    <row r="81" spans="1:16">
      <c r="A81" s="371"/>
      <c r="B81" s="371"/>
      <c r="C81" s="375"/>
      <c r="D81" s="375"/>
      <c r="E81" s="375"/>
      <c r="F81" s="447"/>
      <c r="G81" s="375"/>
      <c r="H81" s="447"/>
      <c r="I81" s="375"/>
      <c r="J81" s="447"/>
      <c r="K81" s="375"/>
      <c r="L81" s="449"/>
      <c r="M81" s="375"/>
      <c r="N81" s="423"/>
      <c r="O81" s="375"/>
      <c r="P81" s="375"/>
    </row>
    <row r="82" spans="1:16">
      <c r="A82" s="381" t="s">
        <v>385</v>
      </c>
      <c r="B82" s="411"/>
      <c r="C82" s="398">
        <v>0</v>
      </c>
      <c r="D82" s="399">
        <v>0</v>
      </c>
      <c r="E82" s="398">
        <v>-461266</v>
      </c>
      <c r="F82" s="402">
        <v>-519231</v>
      </c>
      <c r="G82" s="398">
        <v>-3850206</v>
      </c>
      <c r="H82" s="402">
        <v>-2479369</v>
      </c>
      <c r="I82" s="398">
        <v>-897208</v>
      </c>
      <c r="J82" s="402">
        <v>-693367</v>
      </c>
      <c r="K82" s="398">
        <v>-608257</v>
      </c>
      <c r="L82" s="402">
        <v>-530370</v>
      </c>
      <c r="M82" s="398">
        <v>469</v>
      </c>
      <c r="N82" s="399">
        <v>0</v>
      </c>
      <c r="O82" s="398">
        <v>-5816468</v>
      </c>
      <c r="P82" s="399">
        <v>-4222337</v>
      </c>
    </row>
    <row r="83" spans="1:16">
      <c r="A83" s="382"/>
      <c r="B83" s="378" t="s">
        <v>347</v>
      </c>
      <c r="C83" s="400">
        <v>0</v>
      </c>
      <c r="D83" s="422">
        <v>0</v>
      </c>
      <c r="E83" s="400">
        <v>-402517</v>
      </c>
      <c r="F83" s="446">
        <v>-459696</v>
      </c>
      <c r="G83" s="400">
        <v>-2799853</v>
      </c>
      <c r="H83" s="446">
        <v>-1659485</v>
      </c>
      <c r="I83" s="400">
        <v>-536865</v>
      </c>
      <c r="J83" s="446">
        <v>-382086</v>
      </c>
      <c r="K83" s="400">
        <v>-388146</v>
      </c>
      <c r="L83" s="448">
        <v>-325661</v>
      </c>
      <c r="M83" s="400">
        <v>1318</v>
      </c>
      <c r="N83" s="421">
        <v>2030</v>
      </c>
      <c r="O83" s="400">
        <v>-4126063</v>
      </c>
      <c r="P83" s="401">
        <v>-2824898</v>
      </c>
    </row>
    <row r="84" spans="1:16">
      <c r="A84" s="382"/>
      <c r="B84" s="378" t="s">
        <v>348</v>
      </c>
      <c r="C84" s="400">
        <v>0</v>
      </c>
      <c r="D84" s="422">
        <v>0</v>
      </c>
      <c r="E84" s="400">
        <v>-1308</v>
      </c>
      <c r="F84" s="446">
        <v>-3546</v>
      </c>
      <c r="G84" s="400">
        <v>-18408</v>
      </c>
      <c r="H84" s="446">
        <v>-62691</v>
      </c>
      <c r="I84" s="400">
        <v>-38354</v>
      </c>
      <c r="J84" s="446">
        <v>-23717</v>
      </c>
      <c r="K84" s="400">
        <v>-102401</v>
      </c>
      <c r="L84" s="448">
        <v>-88199</v>
      </c>
      <c r="M84" s="400">
        <v>0</v>
      </c>
      <c r="N84" s="421">
        <v>0</v>
      </c>
      <c r="O84" s="400">
        <v>-160471</v>
      </c>
      <c r="P84" s="401">
        <v>-178153</v>
      </c>
    </row>
    <row r="85" spans="1:16">
      <c r="A85" s="382"/>
      <c r="B85" s="378" t="s">
        <v>136</v>
      </c>
      <c r="C85" s="400">
        <v>0</v>
      </c>
      <c r="D85" s="422">
        <v>0</v>
      </c>
      <c r="E85" s="400">
        <v>-22638</v>
      </c>
      <c r="F85" s="446">
        <v>-7829</v>
      </c>
      <c r="G85" s="400">
        <v>-451228</v>
      </c>
      <c r="H85" s="446">
        <v>-177276</v>
      </c>
      <c r="I85" s="400">
        <v>-201019</v>
      </c>
      <c r="J85" s="446">
        <v>-181601</v>
      </c>
      <c r="K85" s="400">
        <v>-87922</v>
      </c>
      <c r="L85" s="448">
        <v>-66577</v>
      </c>
      <c r="M85" s="400">
        <v>-849</v>
      </c>
      <c r="N85" s="421">
        <v>-2030</v>
      </c>
      <c r="O85" s="400">
        <v>-763656</v>
      </c>
      <c r="P85" s="401">
        <v>-435313</v>
      </c>
    </row>
    <row r="86" spans="1:16">
      <c r="A86" s="382"/>
      <c r="B86" s="378" t="s">
        <v>349</v>
      </c>
      <c r="C86" s="400">
        <v>0</v>
      </c>
      <c r="D86" s="422">
        <v>0</v>
      </c>
      <c r="E86" s="400">
        <v>-34803</v>
      </c>
      <c r="F86" s="446">
        <v>-48160</v>
      </c>
      <c r="G86" s="400">
        <v>-580717</v>
      </c>
      <c r="H86" s="446">
        <v>-579917</v>
      </c>
      <c r="I86" s="400">
        <v>-120970</v>
      </c>
      <c r="J86" s="446">
        <v>-105963</v>
      </c>
      <c r="K86" s="400">
        <v>-29788</v>
      </c>
      <c r="L86" s="448">
        <v>-49933</v>
      </c>
      <c r="M86" s="400">
        <v>0</v>
      </c>
      <c r="N86" s="421">
        <v>0</v>
      </c>
      <c r="O86" s="400">
        <v>-766278</v>
      </c>
      <c r="P86" s="401">
        <v>-783973</v>
      </c>
    </row>
    <row r="87" spans="1:16">
      <c r="A87" s="371"/>
      <c r="B87" s="371"/>
      <c r="C87" s="375"/>
      <c r="D87" s="375"/>
      <c r="E87" s="375"/>
      <c r="F87" s="447"/>
      <c r="G87" s="375"/>
      <c r="H87" s="447"/>
      <c r="I87" s="375"/>
      <c r="J87" s="447"/>
      <c r="K87" s="375"/>
      <c r="L87" s="449"/>
      <c r="M87" s="375"/>
      <c r="N87" s="423"/>
      <c r="O87" s="375"/>
      <c r="P87" s="375"/>
    </row>
    <row r="88" spans="1:16">
      <c r="A88" s="381" t="s">
        <v>386</v>
      </c>
      <c r="B88" s="411"/>
      <c r="C88" s="398">
        <v>1330</v>
      </c>
      <c r="D88" s="399">
        <v>556</v>
      </c>
      <c r="E88" s="398">
        <v>447842</v>
      </c>
      <c r="F88" s="402">
        <v>579598</v>
      </c>
      <c r="G88" s="398">
        <v>1451932</v>
      </c>
      <c r="H88" s="402">
        <v>1204755</v>
      </c>
      <c r="I88" s="398">
        <v>1118787</v>
      </c>
      <c r="J88" s="399">
        <v>1074007</v>
      </c>
      <c r="K88" s="398">
        <v>506217</v>
      </c>
      <c r="L88" s="402">
        <v>483238</v>
      </c>
      <c r="M88" s="398">
        <v>249</v>
      </c>
      <c r="N88" s="399">
        <v>0</v>
      </c>
      <c r="O88" s="398">
        <v>3526357</v>
      </c>
      <c r="P88" s="399">
        <v>3342154</v>
      </c>
    </row>
    <row r="89" spans="1:16">
      <c r="A89" s="371"/>
      <c r="B89" s="371"/>
      <c r="C89" s="375"/>
      <c r="D89" s="375"/>
      <c r="E89" s="375"/>
      <c r="F89" s="447"/>
      <c r="G89" s="375"/>
      <c r="H89" s="447"/>
      <c r="I89" s="375"/>
      <c r="J89" s="375"/>
      <c r="K89" s="375"/>
      <c r="L89" s="449"/>
      <c r="M89" s="375"/>
      <c r="N89" s="423"/>
      <c r="O89" s="375"/>
      <c r="P89" s="375"/>
    </row>
    <row r="90" spans="1:16">
      <c r="A90" s="380"/>
      <c r="B90" s="372" t="s">
        <v>350</v>
      </c>
      <c r="C90" s="400">
        <v>0</v>
      </c>
      <c r="D90" s="422">
        <v>0</v>
      </c>
      <c r="E90" s="400">
        <v>30720</v>
      </c>
      <c r="F90" s="422">
        <v>41312</v>
      </c>
      <c r="G90" s="400">
        <v>58540</v>
      </c>
      <c r="H90" s="422">
        <v>52359</v>
      </c>
      <c r="I90" s="400">
        <v>21215</v>
      </c>
      <c r="J90" s="422">
        <v>13854</v>
      </c>
      <c r="K90" s="400">
        <v>7696</v>
      </c>
      <c r="L90" s="421">
        <v>5292</v>
      </c>
      <c r="M90" s="400">
        <v>0</v>
      </c>
      <c r="N90" s="421">
        <v>0</v>
      </c>
      <c r="O90" s="400">
        <v>118171</v>
      </c>
      <c r="P90" s="401">
        <v>112817</v>
      </c>
    </row>
    <row r="91" spans="1:16">
      <c r="A91" s="380"/>
      <c r="B91" s="372" t="s">
        <v>351</v>
      </c>
      <c r="C91" s="400">
        <v>-4832</v>
      </c>
      <c r="D91" s="422">
        <v>-5777</v>
      </c>
      <c r="E91" s="400">
        <v>-162326</v>
      </c>
      <c r="F91" s="422">
        <v>-261174</v>
      </c>
      <c r="G91" s="400">
        <v>-268772</v>
      </c>
      <c r="H91" s="422">
        <v>-245162</v>
      </c>
      <c r="I91" s="400">
        <v>-75719</v>
      </c>
      <c r="J91" s="422">
        <v>-67844</v>
      </c>
      <c r="K91" s="400">
        <v>-47799</v>
      </c>
      <c r="L91" s="421">
        <v>-48079</v>
      </c>
      <c r="M91" s="400">
        <v>0</v>
      </c>
      <c r="N91" s="421">
        <v>0</v>
      </c>
      <c r="O91" s="400">
        <v>-559448</v>
      </c>
      <c r="P91" s="401">
        <v>-628036</v>
      </c>
    </row>
    <row r="92" spans="1:16">
      <c r="A92" s="380"/>
      <c r="B92" s="372" t="s">
        <v>352</v>
      </c>
      <c r="C92" s="400">
        <v>-14485</v>
      </c>
      <c r="D92" s="422">
        <v>-15412</v>
      </c>
      <c r="E92" s="400">
        <v>-81264</v>
      </c>
      <c r="F92" s="422">
        <v>-147317</v>
      </c>
      <c r="G92" s="400">
        <v>-433897</v>
      </c>
      <c r="H92" s="422">
        <v>-356202</v>
      </c>
      <c r="I92" s="400">
        <v>-113564</v>
      </c>
      <c r="J92" s="422">
        <v>-109025</v>
      </c>
      <c r="K92" s="400">
        <v>-67293</v>
      </c>
      <c r="L92" s="421">
        <v>-64114</v>
      </c>
      <c r="M92" s="400">
        <v>-93</v>
      </c>
      <c r="N92" s="421">
        <v>0</v>
      </c>
      <c r="O92" s="400">
        <v>-710596</v>
      </c>
      <c r="P92" s="401">
        <v>-692070</v>
      </c>
    </row>
    <row r="93" spans="1:16">
      <c r="A93" s="371"/>
      <c r="B93" s="371"/>
      <c r="C93" s="375"/>
      <c r="D93" s="375"/>
      <c r="E93" s="375"/>
      <c r="F93" s="375"/>
      <c r="G93" s="375"/>
      <c r="H93" s="375"/>
      <c r="I93" s="375"/>
      <c r="J93" s="375"/>
      <c r="K93" s="375"/>
      <c r="L93" s="423"/>
      <c r="M93" s="375"/>
      <c r="N93" s="423"/>
      <c r="O93" s="375"/>
      <c r="P93" s="375"/>
    </row>
    <row r="94" spans="1:16">
      <c r="A94" s="381" t="s">
        <v>387</v>
      </c>
      <c r="B94" s="411"/>
      <c r="C94" s="398">
        <v>-17987</v>
      </c>
      <c r="D94" s="399">
        <v>-20633</v>
      </c>
      <c r="E94" s="398">
        <v>234972</v>
      </c>
      <c r="F94" s="399">
        <v>212419</v>
      </c>
      <c r="G94" s="398">
        <v>807803</v>
      </c>
      <c r="H94" s="399">
        <v>655750</v>
      </c>
      <c r="I94" s="398">
        <v>950719</v>
      </c>
      <c r="J94" s="399">
        <v>910992</v>
      </c>
      <c r="K94" s="398">
        <v>398821</v>
      </c>
      <c r="L94" s="410">
        <v>376337</v>
      </c>
      <c r="M94" s="398">
        <v>156</v>
      </c>
      <c r="N94" s="410">
        <v>0</v>
      </c>
      <c r="O94" s="398">
        <v>2374484</v>
      </c>
      <c r="P94" s="401">
        <v>2134865</v>
      </c>
    </row>
    <row r="95" spans="1:16">
      <c r="A95" s="371"/>
      <c r="B95" s="371"/>
      <c r="C95" s="375"/>
      <c r="D95" s="375"/>
      <c r="E95" s="375"/>
      <c r="F95" s="375"/>
      <c r="G95" s="375"/>
      <c r="H95" s="375"/>
      <c r="I95" s="375"/>
      <c r="J95" s="375"/>
      <c r="K95" s="375"/>
      <c r="L95" s="423"/>
      <c r="M95" s="375"/>
      <c r="N95" s="423"/>
      <c r="O95" s="375"/>
      <c r="P95" s="375"/>
    </row>
    <row r="96" spans="1:16">
      <c r="A96" s="382"/>
      <c r="B96" s="372" t="s">
        <v>353</v>
      </c>
      <c r="C96" s="400">
        <v>0</v>
      </c>
      <c r="D96" s="422">
        <v>0</v>
      </c>
      <c r="E96" s="400">
        <v>-86007</v>
      </c>
      <c r="F96" s="422">
        <v>-59550</v>
      </c>
      <c r="G96" s="400">
        <v>-247408</v>
      </c>
      <c r="H96" s="422">
        <v>-199490</v>
      </c>
      <c r="I96" s="400">
        <v>-146472</v>
      </c>
      <c r="J96" s="422">
        <v>-131981</v>
      </c>
      <c r="K96" s="400">
        <v>-90294</v>
      </c>
      <c r="L96" s="421">
        <v>-89949</v>
      </c>
      <c r="M96" s="400">
        <v>0</v>
      </c>
      <c r="N96" s="421">
        <v>0</v>
      </c>
      <c r="O96" s="400">
        <v>-570181</v>
      </c>
      <c r="P96" s="401">
        <v>-480970</v>
      </c>
    </row>
    <row r="97" spans="1:18">
      <c r="A97" s="382"/>
      <c r="B97" s="372" t="s">
        <v>354</v>
      </c>
      <c r="C97" s="400">
        <v>0</v>
      </c>
      <c r="D97" s="422">
        <v>0</v>
      </c>
      <c r="E97" s="400">
        <v>-23327</v>
      </c>
      <c r="F97" s="422">
        <v>-26169</v>
      </c>
      <c r="G97" s="400">
        <v>-65626</v>
      </c>
      <c r="H97" s="422">
        <v>-73614</v>
      </c>
      <c r="I97" s="400">
        <v>-5990</v>
      </c>
      <c r="J97" s="422">
        <v>-2957</v>
      </c>
      <c r="K97" s="400">
        <v>-216</v>
      </c>
      <c r="L97" s="421">
        <v>-14153</v>
      </c>
      <c r="M97" s="400"/>
      <c r="N97" s="421"/>
      <c r="O97" s="400">
        <v>-95159</v>
      </c>
      <c r="P97" s="401">
        <v>-116893</v>
      </c>
    </row>
    <row r="98" spans="1:18">
      <c r="A98" s="371"/>
      <c r="B98" s="371"/>
      <c r="C98" s="375"/>
      <c r="D98" s="375"/>
      <c r="E98" s="375"/>
      <c r="F98" s="375"/>
      <c r="G98" s="375"/>
      <c r="H98" s="375"/>
      <c r="I98" s="375"/>
      <c r="J98" s="375"/>
      <c r="K98" s="375"/>
      <c r="L98" s="423"/>
      <c r="M98" s="375"/>
      <c r="N98" s="423"/>
      <c r="O98" s="375"/>
      <c r="P98" s="375"/>
    </row>
    <row r="99" spans="1:18">
      <c r="A99" s="381" t="s">
        <v>388</v>
      </c>
      <c r="B99" s="411"/>
      <c r="C99" s="398">
        <v>-17987</v>
      </c>
      <c r="D99" s="399">
        <v>-20633</v>
      </c>
      <c r="E99" s="398">
        <v>125638</v>
      </c>
      <c r="F99" s="399">
        <v>126700</v>
      </c>
      <c r="G99" s="398">
        <v>494769</v>
      </c>
      <c r="H99" s="399">
        <v>382646</v>
      </c>
      <c r="I99" s="398">
        <v>798257</v>
      </c>
      <c r="J99" s="399">
        <v>776054</v>
      </c>
      <c r="K99" s="398">
        <v>308311</v>
      </c>
      <c r="L99" s="410">
        <v>272235</v>
      </c>
      <c r="M99" s="398">
        <v>156</v>
      </c>
      <c r="N99" s="410">
        <v>0</v>
      </c>
      <c r="O99" s="398">
        <v>1709144</v>
      </c>
      <c r="P99" s="442">
        <v>1537002</v>
      </c>
    </row>
    <row r="100" spans="1:18">
      <c r="A100" s="443"/>
      <c r="B100" s="444"/>
      <c r="C100" s="375"/>
      <c r="D100" s="375"/>
      <c r="E100" s="375"/>
      <c r="F100" s="375"/>
      <c r="G100" s="375"/>
      <c r="H100" s="375"/>
      <c r="I100" s="375"/>
      <c r="J100" s="375"/>
      <c r="K100" s="375"/>
      <c r="L100" s="375"/>
      <c r="M100" s="375"/>
      <c r="N100" s="375"/>
      <c r="O100" s="375"/>
      <c r="P100" s="375"/>
      <c r="Q100" s="375"/>
      <c r="R100" s="375"/>
    </row>
    <row r="101" spans="1:18">
      <c r="A101" s="381" t="s">
        <v>389</v>
      </c>
      <c r="B101" s="411"/>
      <c r="C101" s="398">
        <v>-16304</v>
      </c>
      <c r="D101" s="399">
        <v>6434</v>
      </c>
      <c r="E101" s="398">
        <v>166928</v>
      </c>
      <c r="F101" s="399">
        <v>-126632</v>
      </c>
      <c r="G101" s="398">
        <v>-300242</v>
      </c>
      <c r="H101" s="399">
        <v>-216710</v>
      </c>
      <c r="I101" s="398">
        <v>-122169</v>
      </c>
      <c r="J101" s="399">
        <v>-130411</v>
      </c>
      <c r="K101" s="398">
        <v>-16184</v>
      </c>
      <c r="L101" s="410">
        <v>-25996</v>
      </c>
      <c r="M101" s="398">
        <v>-3</v>
      </c>
      <c r="N101" s="410">
        <v>0</v>
      </c>
      <c r="O101" s="398">
        <v>-287974</v>
      </c>
      <c r="P101" s="442">
        <v>-493315</v>
      </c>
    </row>
    <row r="102" spans="1:18">
      <c r="A102" s="381"/>
      <c r="B102" s="411" t="s">
        <v>121</v>
      </c>
      <c r="C102" s="398">
        <v>36361</v>
      </c>
      <c r="D102" s="424">
        <v>22658</v>
      </c>
      <c r="E102" s="398">
        <v>48938</v>
      </c>
      <c r="F102" s="424">
        <v>51988</v>
      </c>
      <c r="G102" s="398">
        <v>160796</v>
      </c>
      <c r="H102" s="399">
        <v>100083</v>
      </c>
      <c r="I102" s="398">
        <v>15135</v>
      </c>
      <c r="J102" s="399">
        <v>14603</v>
      </c>
      <c r="K102" s="398">
        <v>6061</v>
      </c>
      <c r="L102" s="424">
        <v>7371</v>
      </c>
      <c r="M102" s="398">
        <v>-41237</v>
      </c>
      <c r="N102" s="399">
        <v>-22922</v>
      </c>
      <c r="O102" s="398">
        <v>226054</v>
      </c>
      <c r="P102" s="399">
        <v>173781</v>
      </c>
    </row>
    <row r="103" spans="1:18">
      <c r="A103" s="382"/>
      <c r="B103" s="378" t="s">
        <v>308</v>
      </c>
      <c r="C103" s="400">
        <v>4394</v>
      </c>
      <c r="D103" s="422">
        <v>6864</v>
      </c>
      <c r="E103" s="400">
        <v>33172</v>
      </c>
      <c r="F103" s="422">
        <v>40539</v>
      </c>
      <c r="G103" s="400">
        <v>24468</v>
      </c>
      <c r="H103" s="401">
        <v>29720</v>
      </c>
      <c r="I103" s="400">
        <v>9483</v>
      </c>
      <c r="J103" s="401">
        <v>9855</v>
      </c>
      <c r="K103" s="400">
        <v>3058</v>
      </c>
      <c r="L103" s="422">
        <v>3796</v>
      </c>
      <c r="M103" s="400">
        <v>0</v>
      </c>
      <c r="N103" s="401">
        <v>0</v>
      </c>
      <c r="O103" s="400">
        <v>74575</v>
      </c>
      <c r="P103" s="401">
        <v>90774</v>
      </c>
    </row>
    <row r="104" spans="1:18">
      <c r="A104" s="382"/>
      <c r="B104" s="378" t="s">
        <v>355</v>
      </c>
      <c r="C104" s="400">
        <v>31967</v>
      </c>
      <c r="D104" s="422">
        <v>15794</v>
      </c>
      <c r="E104" s="400">
        <v>15766</v>
      </c>
      <c r="F104" s="422">
        <v>11449</v>
      </c>
      <c r="G104" s="400">
        <v>136328</v>
      </c>
      <c r="H104" s="401">
        <v>70363</v>
      </c>
      <c r="I104" s="400">
        <v>5652</v>
      </c>
      <c r="J104" s="401">
        <v>4748</v>
      </c>
      <c r="K104" s="400">
        <v>3003</v>
      </c>
      <c r="L104" s="422">
        <v>3575</v>
      </c>
      <c r="M104" s="400">
        <v>-41237</v>
      </c>
      <c r="N104" s="401">
        <v>-22922</v>
      </c>
      <c r="O104" s="400">
        <v>151479</v>
      </c>
      <c r="P104" s="401">
        <v>83007</v>
      </c>
    </row>
    <row r="105" spans="1:18">
      <c r="A105" s="381"/>
      <c r="B105" s="411" t="s">
        <v>145</v>
      </c>
      <c r="C105" s="398">
        <v>-45327</v>
      </c>
      <c r="D105" s="424">
        <v>-28370</v>
      </c>
      <c r="E105" s="398">
        <v>-127014</v>
      </c>
      <c r="F105" s="424">
        <v>-195784</v>
      </c>
      <c r="G105" s="398">
        <v>-432581</v>
      </c>
      <c r="H105" s="424">
        <v>-282766</v>
      </c>
      <c r="I105" s="398">
        <v>-136383</v>
      </c>
      <c r="J105" s="424">
        <v>-144739</v>
      </c>
      <c r="K105" s="398">
        <v>-24455</v>
      </c>
      <c r="L105" s="424">
        <v>-32379</v>
      </c>
      <c r="M105" s="398">
        <v>41236</v>
      </c>
      <c r="N105" s="424">
        <v>22922</v>
      </c>
      <c r="O105" s="398">
        <v>-724524</v>
      </c>
      <c r="P105" s="399">
        <v>-661116</v>
      </c>
    </row>
    <row r="106" spans="1:18">
      <c r="A106" s="382"/>
      <c r="B106" s="378" t="s">
        <v>356</v>
      </c>
      <c r="C106" s="400">
        <v>-5106</v>
      </c>
      <c r="D106" s="422">
        <v>0</v>
      </c>
      <c r="E106" s="400">
        <v>-100</v>
      </c>
      <c r="F106" s="422">
        <v>-119</v>
      </c>
      <c r="G106" s="400">
        <v>-110711</v>
      </c>
      <c r="H106" s="401">
        <v>-45953</v>
      </c>
      <c r="I106" s="400">
        <v>-16049</v>
      </c>
      <c r="J106" s="401">
        <v>-20208</v>
      </c>
      <c r="K106" s="400">
        <v>-2143</v>
      </c>
      <c r="L106" s="422">
        <v>-2879</v>
      </c>
      <c r="M106" s="400">
        <v>0</v>
      </c>
      <c r="N106" s="401">
        <v>0</v>
      </c>
      <c r="O106" s="400">
        <v>-134109</v>
      </c>
      <c r="P106" s="401">
        <v>-69159</v>
      </c>
    </row>
    <row r="107" spans="1:18">
      <c r="A107" s="382"/>
      <c r="B107" s="378" t="s">
        <v>357</v>
      </c>
      <c r="C107" s="400">
        <v>-19292</v>
      </c>
      <c r="D107" s="422">
        <v>-19432</v>
      </c>
      <c r="E107" s="400">
        <v>0</v>
      </c>
      <c r="F107" s="422">
        <v>0</v>
      </c>
      <c r="G107" s="400">
        <v>-89638</v>
      </c>
      <c r="H107" s="401">
        <v>-26466</v>
      </c>
      <c r="I107" s="400">
        <v>-102279</v>
      </c>
      <c r="J107" s="401">
        <v>-103097</v>
      </c>
      <c r="K107" s="400">
        <v>-20928</v>
      </c>
      <c r="L107" s="422">
        <v>-20321</v>
      </c>
      <c r="M107" s="400">
        <v>0</v>
      </c>
      <c r="N107" s="401">
        <v>0</v>
      </c>
      <c r="O107" s="400">
        <v>-232137</v>
      </c>
      <c r="P107" s="401">
        <v>-169316</v>
      </c>
    </row>
    <row r="108" spans="1:18">
      <c r="A108" s="382"/>
      <c r="B108" s="378" t="s">
        <v>168</v>
      </c>
      <c r="C108" s="400">
        <v>-20929</v>
      </c>
      <c r="D108" s="422">
        <v>-8938</v>
      </c>
      <c r="E108" s="400">
        <v>-126914</v>
      </c>
      <c r="F108" s="422">
        <v>-195665</v>
      </c>
      <c r="G108" s="400">
        <v>-232232</v>
      </c>
      <c r="H108" s="401">
        <v>-210347</v>
      </c>
      <c r="I108" s="400">
        <v>-18055</v>
      </c>
      <c r="J108" s="401">
        <v>-21434</v>
      </c>
      <c r="K108" s="400">
        <v>-1384</v>
      </c>
      <c r="L108" s="422">
        <v>-9179</v>
      </c>
      <c r="M108" s="400">
        <v>41236</v>
      </c>
      <c r="N108" s="401">
        <v>22922</v>
      </c>
      <c r="O108" s="400">
        <v>-358278</v>
      </c>
      <c r="P108" s="401">
        <v>-422641</v>
      </c>
    </row>
    <row r="109" spans="1:18">
      <c r="A109" s="382"/>
      <c r="B109" s="372" t="s">
        <v>358</v>
      </c>
      <c r="C109" s="400">
        <v>0</v>
      </c>
      <c r="D109" s="422">
        <v>0</v>
      </c>
      <c r="E109" s="400">
        <v>122460</v>
      </c>
      <c r="F109" s="422">
        <v>0</v>
      </c>
      <c r="G109" s="400">
        <v>0</v>
      </c>
      <c r="H109" s="422">
        <v>0</v>
      </c>
      <c r="I109" s="400">
        <v>0</v>
      </c>
      <c r="J109" s="422">
        <v>0</v>
      </c>
      <c r="K109" s="400">
        <v>0</v>
      </c>
      <c r="L109" s="422">
        <v>0</v>
      </c>
      <c r="M109" s="400">
        <v>0</v>
      </c>
      <c r="N109" s="422">
        <v>0</v>
      </c>
      <c r="O109" s="400">
        <v>122460</v>
      </c>
      <c r="P109" s="401">
        <v>0</v>
      </c>
    </row>
    <row r="110" spans="1:18">
      <c r="A110" s="382"/>
      <c r="B110" s="372" t="s">
        <v>359</v>
      </c>
      <c r="C110" s="398">
        <v>-7338</v>
      </c>
      <c r="D110" s="399">
        <v>12146</v>
      </c>
      <c r="E110" s="398">
        <v>122544</v>
      </c>
      <c r="F110" s="399">
        <v>17164</v>
      </c>
      <c r="G110" s="398">
        <v>-28457</v>
      </c>
      <c r="H110" s="424">
        <v>-34027</v>
      </c>
      <c r="I110" s="398">
        <v>-921</v>
      </c>
      <c r="J110" s="424">
        <v>-275</v>
      </c>
      <c r="K110" s="398">
        <v>2210</v>
      </c>
      <c r="L110" s="399">
        <v>-988</v>
      </c>
      <c r="M110" s="398">
        <v>-2</v>
      </c>
      <c r="N110" s="424">
        <v>0</v>
      </c>
      <c r="O110" s="398">
        <v>88036</v>
      </c>
      <c r="P110" s="399">
        <v>-5980</v>
      </c>
    </row>
    <row r="111" spans="1:18">
      <c r="A111" s="382"/>
      <c r="B111" s="378" t="s">
        <v>360</v>
      </c>
      <c r="C111" s="400">
        <v>24124</v>
      </c>
      <c r="D111" s="422">
        <v>77613</v>
      </c>
      <c r="E111" s="400">
        <v>280447</v>
      </c>
      <c r="F111" s="422">
        <v>37457</v>
      </c>
      <c r="G111" s="400">
        <v>388513</v>
      </c>
      <c r="H111" s="401">
        <v>49378</v>
      </c>
      <c r="I111" s="400">
        <v>9850</v>
      </c>
      <c r="J111" s="401">
        <v>3922</v>
      </c>
      <c r="K111" s="400">
        <v>14334</v>
      </c>
      <c r="L111" s="422">
        <v>13363</v>
      </c>
      <c r="M111" s="400">
        <v>-161382</v>
      </c>
      <c r="N111" s="401">
        <v>-25796</v>
      </c>
      <c r="O111" s="400">
        <v>555886</v>
      </c>
      <c r="P111" s="401">
        <v>155937</v>
      </c>
    </row>
    <row r="112" spans="1:18">
      <c r="A112" s="382"/>
      <c r="B112" s="378" t="s">
        <v>361</v>
      </c>
      <c r="C112" s="400">
        <v>-31462</v>
      </c>
      <c r="D112" s="422">
        <v>-65467</v>
      </c>
      <c r="E112" s="400">
        <v>-157903</v>
      </c>
      <c r="F112" s="422">
        <v>-20293</v>
      </c>
      <c r="G112" s="400">
        <v>-416970</v>
      </c>
      <c r="H112" s="422">
        <v>-83405</v>
      </c>
      <c r="I112" s="400">
        <v>-10771</v>
      </c>
      <c r="J112" s="422">
        <v>-4197</v>
      </c>
      <c r="K112" s="400">
        <v>-12124</v>
      </c>
      <c r="L112" s="422">
        <v>-14351</v>
      </c>
      <c r="M112" s="400">
        <v>161380</v>
      </c>
      <c r="N112" s="422">
        <v>25796</v>
      </c>
      <c r="O112" s="400">
        <v>-467850</v>
      </c>
      <c r="P112" s="401">
        <v>-161917</v>
      </c>
    </row>
    <row r="113" spans="1:24">
      <c r="A113" s="371"/>
      <c r="B113" s="371"/>
      <c r="C113" s="375"/>
      <c r="D113" s="375"/>
      <c r="E113" s="375"/>
      <c r="F113" s="375"/>
      <c r="G113" s="375"/>
      <c r="H113" s="375"/>
      <c r="I113" s="375"/>
      <c r="J113" s="375"/>
      <c r="K113" s="375"/>
      <c r="L113" s="375"/>
      <c r="M113" s="375"/>
      <c r="N113" s="375"/>
      <c r="O113" s="375"/>
      <c r="P113" s="375"/>
      <c r="Q113" s="375"/>
      <c r="R113" s="375"/>
    </row>
    <row r="114" spans="1:24" ht="24">
      <c r="A114" s="384"/>
      <c r="B114" s="372" t="s">
        <v>362</v>
      </c>
      <c r="C114" s="400">
        <v>318</v>
      </c>
      <c r="D114" s="422">
        <v>1264</v>
      </c>
      <c r="E114" s="400">
        <v>1123</v>
      </c>
      <c r="F114" s="422">
        <v>2678</v>
      </c>
      <c r="G114" s="400">
        <v>0</v>
      </c>
      <c r="H114" s="375">
        <v>0</v>
      </c>
      <c r="I114" s="400">
        <v>-9</v>
      </c>
      <c r="J114" s="375">
        <v>0</v>
      </c>
      <c r="K114" s="400">
        <v>0</v>
      </c>
      <c r="L114" s="422">
        <v>0</v>
      </c>
      <c r="M114" s="400">
        <v>0</v>
      </c>
      <c r="N114" s="375">
        <v>0</v>
      </c>
      <c r="O114" s="400">
        <v>1432</v>
      </c>
      <c r="P114" s="401">
        <v>3942</v>
      </c>
    </row>
    <row r="115" spans="1:24">
      <c r="A115" s="385"/>
      <c r="B115" s="372" t="s">
        <v>363</v>
      </c>
      <c r="C115" s="398">
        <v>0</v>
      </c>
      <c r="D115" s="397">
        <v>0</v>
      </c>
      <c r="E115" s="398">
        <v>74</v>
      </c>
      <c r="F115" s="397">
        <v>198</v>
      </c>
      <c r="G115" s="398">
        <v>391</v>
      </c>
      <c r="H115" s="422">
        <v>3</v>
      </c>
      <c r="I115" s="398">
        <v>34</v>
      </c>
      <c r="J115" s="422">
        <v>364</v>
      </c>
      <c r="K115" s="398">
        <v>31</v>
      </c>
      <c r="L115" s="397">
        <v>700</v>
      </c>
      <c r="M115" s="398">
        <v>0</v>
      </c>
      <c r="N115" s="422">
        <v>0</v>
      </c>
      <c r="O115" s="398">
        <v>530</v>
      </c>
      <c r="P115" s="397">
        <v>1265</v>
      </c>
    </row>
    <row r="116" spans="1:24">
      <c r="A116" s="381"/>
      <c r="B116" s="378" t="s">
        <v>364</v>
      </c>
      <c r="C116" s="400">
        <v>0</v>
      </c>
      <c r="D116" s="422">
        <v>0</v>
      </c>
      <c r="E116" s="400">
        <v>61</v>
      </c>
      <c r="F116" s="422">
        <v>141</v>
      </c>
      <c r="G116" s="400">
        <v>0</v>
      </c>
      <c r="H116" s="397">
        <v>0</v>
      </c>
      <c r="I116" s="400">
        <v>9</v>
      </c>
      <c r="J116" s="397">
        <v>0</v>
      </c>
      <c r="K116" s="400">
        <v>0</v>
      </c>
      <c r="L116" s="422">
        <v>17</v>
      </c>
      <c r="M116" s="400">
        <v>0</v>
      </c>
      <c r="N116" s="397">
        <v>0</v>
      </c>
      <c r="O116" s="400">
        <v>70</v>
      </c>
      <c r="P116" s="401">
        <v>158</v>
      </c>
    </row>
    <row r="117" spans="1:24">
      <c r="A117" s="381"/>
      <c r="B117" s="378" t="s">
        <v>365</v>
      </c>
      <c r="C117" s="400">
        <v>0</v>
      </c>
      <c r="D117" s="422">
        <v>0</v>
      </c>
      <c r="E117" s="400">
        <v>13</v>
      </c>
      <c r="F117" s="422">
        <v>57</v>
      </c>
      <c r="G117" s="400">
        <v>391</v>
      </c>
      <c r="H117" s="422">
        <v>3</v>
      </c>
      <c r="I117" s="400">
        <v>25</v>
      </c>
      <c r="J117" s="422">
        <v>364</v>
      </c>
      <c r="K117" s="400">
        <v>31</v>
      </c>
      <c r="L117" s="422">
        <v>683</v>
      </c>
      <c r="M117" s="400">
        <v>0</v>
      </c>
      <c r="N117" s="422">
        <v>0</v>
      </c>
      <c r="O117" s="400">
        <v>460</v>
      </c>
      <c r="P117" s="401">
        <v>1107</v>
      </c>
    </row>
    <row r="118" spans="1:24">
      <c r="A118" s="371"/>
      <c r="B118" s="371"/>
      <c r="C118" s="375"/>
      <c r="D118" s="375"/>
      <c r="E118" s="375"/>
      <c r="F118" s="375"/>
      <c r="G118" s="375"/>
      <c r="H118" s="375"/>
      <c r="I118" s="375"/>
      <c r="J118" s="375"/>
      <c r="K118" s="375"/>
      <c r="L118" s="375"/>
      <c r="M118" s="375"/>
      <c r="N118" s="375"/>
      <c r="O118" s="375"/>
      <c r="P118" s="375"/>
      <c r="Q118" s="375"/>
      <c r="R118" s="375"/>
      <c r="S118" s="375"/>
      <c r="T118" s="375"/>
      <c r="U118" s="375"/>
      <c r="V118" s="375"/>
      <c r="W118" s="375"/>
      <c r="X118" s="375"/>
    </row>
    <row r="119" spans="1:24">
      <c r="A119" s="381" t="s">
        <v>390</v>
      </c>
      <c r="B119" s="411"/>
      <c r="C119" s="398">
        <v>-33973</v>
      </c>
      <c r="D119" s="397">
        <v>-12935</v>
      </c>
      <c r="E119" s="398">
        <v>293763</v>
      </c>
      <c r="F119" s="397">
        <v>2944</v>
      </c>
      <c r="G119" s="398">
        <v>194918</v>
      </c>
      <c r="H119" s="424">
        <v>165939</v>
      </c>
      <c r="I119" s="398">
        <v>676113</v>
      </c>
      <c r="J119" s="424">
        <v>646007</v>
      </c>
      <c r="K119" s="398">
        <v>292158</v>
      </c>
      <c r="L119" s="397">
        <v>246939</v>
      </c>
      <c r="M119" s="398">
        <v>153</v>
      </c>
      <c r="N119" s="422">
        <v>0</v>
      </c>
      <c r="O119" s="398">
        <v>1423132</v>
      </c>
      <c r="P119" s="397">
        <v>1048894</v>
      </c>
    </row>
    <row r="120" spans="1:24">
      <c r="A120" s="371"/>
      <c r="B120" s="371"/>
      <c r="C120" s="375"/>
      <c r="D120" s="375"/>
      <c r="E120" s="375"/>
      <c r="F120" s="375"/>
      <c r="G120" s="375"/>
      <c r="H120" s="397"/>
      <c r="I120" s="375"/>
      <c r="J120" s="397"/>
      <c r="K120" s="375"/>
      <c r="L120" s="375"/>
      <c r="M120" s="375"/>
      <c r="N120" s="397"/>
      <c r="O120" s="375"/>
      <c r="P120" s="375"/>
    </row>
    <row r="121" spans="1:24">
      <c r="A121" s="382"/>
      <c r="B121" s="372" t="s">
        <v>366</v>
      </c>
      <c r="C121" s="400">
        <v>-2532</v>
      </c>
      <c r="D121" s="422">
        <v>-22871</v>
      </c>
      <c r="E121" s="400">
        <v>-139911</v>
      </c>
      <c r="F121" s="422">
        <v>-25767</v>
      </c>
      <c r="G121" s="400">
        <v>-84686</v>
      </c>
      <c r="H121" s="375">
        <v>-10858</v>
      </c>
      <c r="I121" s="400">
        <v>-246161</v>
      </c>
      <c r="J121" s="375">
        <v>-255902</v>
      </c>
      <c r="K121" s="400">
        <v>-91298</v>
      </c>
      <c r="L121" s="422">
        <v>-76419</v>
      </c>
      <c r="M121" s="400">
        <v>31</v>
      </c>
      <c r="N121" s="375">
        <v>0</v>
      </c>
      <c r="O121" s="400">
        <v>-564557</v>
      </c>
      <c r="P121" s="401">
        <v>-391817</v>
      </c>
    </row>
    <row r="122" spans="1:24">
      <c r="A122" s="371"/>
      <c r="B122" s="371"/>
      <c r="C122" s="375"/>
      <c r="D122" s="375"/>
      <c r="E122" s="375"/>
      <c r="F122" s="375"/>
      <c r="G122" s="375"/>
      <c r="H122" s="422"/>
      <c r="I122" s="375"/>
      <c r="J122" s="422"/>
      <c r="K122" s="375"/>
      <c r="L122" s="375"/>
      <c r="M122" s="375"/>
      <c r="N122" s="422"/>
      <c r="O122" s="375"/>
      <c r="P122" s="375"/>
    </row>
    <row r="123" spans="1:24">
      <c r="A123" s="381" t="s">
        <v>391</v>
      </c>
      <c r="B123" s="411"/>
      <c r="C123" s="398">
        <v>-36505</v>
      </c>
      <c r="D123" s="399">
        <v>-35806</v>
      </c>
      <c r="E123" s="398">
        <v>153852</v>
      </c>
      <c r="F123" s="399">
        <v>-22823</v>
      </c>
      <c r="G123" s="398">
        <v>110232</v>
      </c>
      <c r="H123" s="404">
        <v>155081</v>
      </c>
      <c r="I123" s="398">
        <v>429952</v>
      </c>
      <c r="J123" s="404">
        <v>390105</v>
      </c>
      <c r="K123" s="398">
        <v>200860</v>
      </c>
      <c r="L123" s="399">
        <v>170520</v>
      </c>
      <c r="M123" s="398">
        <v>184</v>
      </c>
      <c r="N123" s="375">
        <v>0</v>
      </c>
      <c r="O123" s="398">
        <v>858575</v>
      </c>
      <c r="P123" s="399">
        <v>657077</v>
      </c>
    </row>
    <row r="124" spans="1:24">
      <c r="A124" s="382"/>
      <c r="B124" s="372" t="s">
        <v>367</v>
      </c>
      <c r="C124" s="400">
        <v>0</v>
      </c>
      <c r="D124" s="422">
        <v>0</v>
      </c>
      <c r="E124" s="400"/>
      <c r="F124" s="422"/>
      <c r="G124" s="400">
        <v>0</v>
      </c>
      <c r="H124" s="399">
        <v>0</v>
      </c>
      <c r="I124" s="400">
        <v>0</v>
      </c>
      <c r="J124" s="399">
        <v>0</v>
      </c>
      <c r="K124" s="400">
        <v>0</v>
      </c>
      <c r="L124" s="422">
        <v>0</v>
      </c>
      <c r="M124" s="400">
        <v>0</v>
      </c>
      <c r="N124" s="399">
        <v>0</v>
      </c>
      <c r="O124" s="400">
        <v>0</v>
      </c>
      <c r="P124" s="401">
        <v>0</v>
      </c>
    </row>
    <row r="125" spans="1:24">
      <c r="A125" s="381" t="s">
        <v>120</v>
      </c>
      <c r="B125" s="372"/>
      <c r="C125" s="398">
        <v>-36505</v>
      </c>
      <c r="D125" s="399">
        <v>-35806</v>
      </c>
      <c r="E125" s="398">
        <v>153852</v>
      </c>
      <c r="F125" s="399">
        <v>-22823</v>
      </c>
      <c r="G125" s="398">
        <v>110232</v>
      </c>
      <c r="H125" s="424">
        <v>155081</v>
      </c>
      <c r="I125" s="398">
        <v>429952</v>
      </c>
      <c r="J125" s="424">
        <v>390105</v>
      </c>
      <c r="K125" s="398">
        <v>200860</v>
      </c>
      <c r="L125" s="399">
        <v>170520</v>
      </c>
      <c r="M125" s="398">
        <v>184</v>
      </c>
      <c r="N125" s="422">
        <v>0</v>
      </c>
      <c r="O125" s="398">
        <v>858575</v>
      </c>
      <c r="P125" s="399">
        <v>657077</v>
      </c>
    </row>
    <row r="126" spans="1:24">
      <c r="A126" s="371"/>
      <c r="B126" s="371"/>
      <c r="C126" s="375"/>
      <c r="D126" s="399"/>
      <c r="E126" s="375"/>
      <c r="F126" s="399"/>
      <c r="G126" s="375"/>
      <c r="H126" s="399"/>
      <c r="I126" s="375"/>
      <c r="J126" s="399"/>
      <c r="K126" s="375"/>
      <c r="L126" s="410"/>
      <c r="M126" s="375"/>
      <c r="N126" s="399"/>
      <c r="O126" s="375"/>
      <c r="P126" s="375">
        <v>0</v>
      </c>
    </row>
    <row r="127" spans="1:24">
      <c r="A127" s="382"/>
      <c r="B127" s="372" t="s">
        <v>368</v>
      </c>
      <c r="C127" s="398">
        <v>-36505</v>
      </c>
      <c r="D127" s="399">
        <v>-35806</v>
      </c>
      <c r="E127" s="398">
        <v>153852</v>
      </c>
      <c r="F127" s="399">
        <v>-22823</v>
      </c>
      <c r="G127" s="398">
        <v>110232</v>
      </c>
      <c r="H127" s="399">
        <v>155081</v>
      </c>
      <c r="I127" s="398">
        <v>429952</v>
      </c>
      <c r="J127" s="399">
        <v>390105</v>
      </c>
      <c r="K127" s="398">
        <v>200860</v>
      </c>
      <c r="L127" s="410">
        <v>170520</v>
      </c>
      <c r="M127" s="398">
        <v>184</v>
      </c>
      <c r="N127" s="410">
        <v>0</v>
      </c>
      <c r="O127" s="409">
        <v>858575</v>
      </c>
      <c r="P127" s="399">
        <v>657077</v>
      </c>
    </row>
    <row r="128" spans="1:24">
      <c r="A128" s="382"/>
      <c r="B128" s="411" t="s">
        <v>71</v>
      </c>
      <c r="C128" s="398"/>
      <c r="D128" s="399"/>
      <c r="E128" s="398"/>
      <c r="F128" s="399"/>
      <c r="G128" s="398"/>
      <c r="H128" s="399"/>
      <c r="I128" s="398"/>
      <c r="J128" s="399"/>
      <c r="K128" s="398"/>
      <c r="L128" s="399"/>
      <c r="M128" s="398"/>
      <c r="N128" s="399"/>
      <c r="O128" s="398">
        <v>512669</v>
      </c>
      <c r="P128" s="399">
        <v>383883</v>
      </c>
    </row>
    <row r="129" spans="1:16">
      <c r="A129" s="382"/>
      <c r="B129" s="411" t="s">
        <v>72</v>
      </c>
      <c r="C129" s="398"/>
      <c r="D129" s="399"/>
      <c r="E129" s="398"/>
      <c r="F129" s="399"/>
      <c r="G129" s="398"/>
      <c r="H129" s="399"/>
      <c r="I129" s="398"/>
      <c r="J129" s="399"/>
      <c r="K129" s="398"/>
      <c r="L129" s="399"/>
      <c r="M129" s="398"/>
      <c r="N129" s="399"/>
      <c r="O129" s="398">
        <v>345906</v>
      </c>
      <c r="P129" s="399">
        <v>273194</v>
      </c>
    </row>
    <row r="130" spans="1:16">
      <c r="A130" s="371"/>
      <c r="B130" s="371"/>
      <c r="C130" s="371"/>
      <c r="D130" s="375"/>
      <c r="E130" s="371"/>
      <c r="F130" s="375"/>
      <c r="G130" s="371"/>
      <c r="H130" s="371"/>
      <c r="I130" s="371"/>
      <c r="J130" s="371"/>
      <c r="K130" s="371"/>
      <c r="L130" s="371"/>
      <c r="M130" s="371"/>
      <c r="N130" s="371"/>
      <c r="O130" s="371"/>
      <c r="P130" s="371"/>
    </row>
    <row r="131" spans="1:16">
      <c r="A131" s="371"/>
      <c r="B131" s="371"/>
      <c r="C131" s="371"/>
      <c r="D131" s="426"/>
      <c r="E131" s="426"/>
      <c r="F131" s="426"/>
      <c r="G131" s="371"/>
      <c r="H131" s="371"/>
      <c r="I131" s="371"/>
      <c r="J131" s="371"/>
      <c r="K131" s="371"/>
      <c r="L131" s="371"/>
      <c r="M131" s="371"/>
      <c r="N131" s="371"/>
      <c r="O131" s="445"/>
      <c r="P131" s="375"/>
    </row>
    <row r="132" spans="1:16">
      <c r="A132" s="371"/>
      <c r="B132" s="371"/>
      <c r="C132" s="371"/>
      <c r="D132" s="426"/>
      <c r="E132" s="426"/>
      <c r="F132" s="426"/>
      <c r="G132" s="426"/>
      <c r="H132" s="426"/>
      <c r="I132" s="426"/>
      <c r="J132" s="426"/>
      <c r="K132" s="426"/>
      <c r="L132" s="426"/>
      <c r="M132" s="426"/>
      <c r="N132" s="426"/>
      <c r="O132" s="426"/>
      <c r="P132" s="371"/>
    </row>
    <row r="133" spans="1:16">
      <c r="A133" s="371"/>
      <c r="B133" s="371"/>
      <c r="C133" s="403"/>
      <c r="D133" s="426"/>
      <c r="E133" s="426"/>
      <c r="F133" s="371"/>
      <c r="G133" s="371"/>
      <c r="H133" s="371"/>
      <c r="I133" s="371"/>
      <c r="J133" s="371"/>
      <c r="K133" s="371"/>
      <c r="L133" s="371"/>
      <c r="M133" s="371"/>
      <c r="N133" s="371"/>
      <c r="O133" s="371"/>
      <c r="P133" s="371"/>
    </row>
    <row r="134" spans="1:16">
      <c r="A134" s="371"/>
      <c r="B134" s="371"/>
      <c r="C134" s="371"/>
      <c r="D134" s="426"/>
      <c r="E134" s="426"/>
      <c r="F134" s="371"/>
      <c r="G134" s="371"/>
      <c r="H134" s="371"/>
      <c r="I134" s="371"/>
      <c r="J134" s="371"/>
      <c r="K134" s="371"/>
      <c r="L134" s="371"/>
      <c r="M134" s="371"/>
      <c r="N134" s="371"/>
      <c r="O134" s="371"/>
      <c r="P134" s="371"/>
    </row>
    <row r="135" spans="1:16">
      <c r="A135" s="553" t="s">
        <v>103</v>
      </c>
      <c r="B135" s="554"/>
      <c r="C135" s="559" t="s">
        <v>405</v>
      </c>
      <c r="D135" s="560"/>
      <c r="E135" s="559" t="s">
        <v>10</v>
      </c>
      <c r="F135" s="560"/>
      <c r="G135" s="559" t="s">
        <v>56</v>
      </c>
      <c r="H135" s="560"/>
      <c r="I135" s="559" t="s">
        <v>14</v>
      </c>
      <c r="J135" s="560"/>
      <c r="K135" s="559" t="s">
        <v>12</v>
      </c>
      <c r="L135" s="560"/>
      <c r="M135" s="559" t="s">
        <v>401</v>
      </c>
      <c r="N135" s="560"/>
      <c r="O135" s="559" t="s">
        <v>402</v>
      </c>
      <c r="P135" s="560"/>
    </row>
    <row r="136" spans="1:16">
      <c r="A136" s="555" t="s">
        <v>392</v>
      </c>
      <c r="B136" s="561"/>
      <c r="C136" s="386" t="s">
        <v>419</v>
      </c>
      <c r="D136" s="387" t="s">
        <v>420</v>
      </c>
      <c r="E136" s="386" t="str">
        <f>C136</f>
        <v>09/30/2018</v>
      </c>
      <c r="F136" s="387" t="str">
        <f>D136</f>
        <v>09/30/2017</v>
      </c>
      <c r="G136" s="386" t="str">
        <f>C136</f>
        <v>09/30/2018</v>
      </c>
      <c r="H136" s="387" t="str">
        <f>D136</f>
        <v>09/30/2017</v>
      </c>
      <c r="I136" s="386" t="str">
        <f>C136</f>
        <v>09/30/2018</v>
      </c>
      <c r="J136" s="387" t="str">
        <f>D136</f>
        <v>09/30/2017</v>
      </c>
      <c r="K136" s="386" t="str">
        <f>I136</f>
        <v>09/30/2018</v>
      </c>
      <c r="L136" s="387" t="str">
        <f>J136</f>
        <v>09/30/2017</v>
      </c>
      <c r="M136" s="386" t="str">
        <f>I136</f>
        <v>09/30/2018</v>
      </c>
      <c r="N136" s="387" t="str">
        <f>J136</f>
        <v>09/30/2017</v>
      </c>
      <c r="O136" s="386" t="str">
        <f>I136</f>
        <v>09/30/2018</v>
      </c>
      <c r="P136" s="387" t="str">
        <f>J136</f>
        <v>09/30/2017</v>
      </c>
    </row>
    <row r="137" spans="1:16">
      <c r="A137" s="562"/>
      <c r="B137" s="563"/>
      <c r="C137" s="388" t="s">
        <v>394</v>
      </c>
      <c r="D137" s="389" t="s">
        <v>394</v>
      </c>
      <c r="E137" s="388" t="s">
        <v>394</v>
      </c>
      <c r="F137" s="389" t="s">
        <v>394</v>
      </c>
      <c r="G137" s="388" t="s">
        <v>394</v>
      </c>
      <c r="H137" s="389" t="s">
        <v>394</v>
      </c>
      <c r="I137" s="388" t="s">
        <v>394</v>
      </c>
      <c r="J137" s="389" t="s">
        <v>394</v>
      </c>
      <c r="K137" s="388" t="s">
        <v>394</v>
      </c>
      <c r="L137" s="389" t="s">
        <v>394</v>
      </c>
      <c r="M137" s="388" t="s">
        <v>394</v>
      </c>
      <c r="N137" s="389" t="s">
        <v>394</v>
      </c>
      <c r="O137" s="388" t="s">
        <v>394</v>
      </c>
      <c r="P137" s="389" t="s">
        <v>394</v>
      </c>
    </row>
    <row r="138" spans="1:16">
      <c r="A138" s="371"/>
      <c r="B138" s="371"/>
      <c r="C138" s="371"/>
      <c r="D138" s="371"/>
      <c r="E138" s="371"/>
      <c r="F138" s="371"/>
      <c r="G138" s="371"/>
      <c r="H138" s="371"/>
      <c r="I138" s="371"/>
      <c r="J138" s="371"/>
      <c r="K138" s="371"/>
      <c r="L138" s="391"/>
      <c r="M138" s="371"/>
      <c r="N138" s="371"/>
      <c r="O138" s="371"/>
      <c r="P138" s="371"/>
    </row>
    <row r="139" spans="1:16">
      <c r="A139" s="381"/>
      <c r="B139" s="378" t="s">
        <v>369</v>
      </c>
      <c r="C139" s="400">
        <v>-25404</v>
      </c>
      <c r="D139" s="422">
        <v>48843</v>
      </c>
      <c r="E139" s="400">
        <v>49399</v>
      </c>
      <c r="F139" s="422">
        <v>102666</v>
      </c>
      <c r="G139" s="400">
        <v>-9623</v>
      </c>
      <c r="H139" s="422">
        <v>202936</v>
      </c>
      <c r="I139" s="400">
        <v>608337</v>
      </c>
      <c r="J139" s="422">
        <v>565999</v>
      </c>
      <c r="K139" s="400">
        <v>257401</v>
      </c>
      <c r="L139" s="422">
        <v>235538</v>
      </c>
      <c r="M139" s="400">
        <v>594</v>
      </c>
      <c r="N139" s="422">
        <v>14267</v>
      </c>
      <c r="O139" s="400">
        <v>880704</v>
      </c>
      <c r="P139" s="391">
        <v>1170249</v>
      </c>
    </row>
    <row r="140" spans="1:16">
      <c r="A140" s="381"/>
      <c r="B140" s="378" t="s">
        <v>370</v>
      </c>
      <c r="C140" s="400">
        <v>197229</v>
      </c>
      <c r="D140" s="422">
        <v>-837922</v>
      </c>
      <c r="E140" s="400">
        <v>-44128</v>
      </c>
      <c r="F140" s="422">
        <v>-71072</v>
      </c>
      <c r="G140" s="400">
        <v>-2148422</v>
      </c>
      <c r="H140" s="422">
        <v>-1176106</v>
      </c>
      <c r="I140" s="400">
        <v>-338920</v>
      </c>
      <c r="J140" s="422">
        <v>-290312</v>
      </c>
      <c r="K140" s="400">
        <v>-33993</v>
      </c>
      <c r="L140" s="422">
        <v>-90602</v>
      </c>
      <c r="M140" s="400">
        <v>-271674</v>
      </c>
      <c r="N140" s="422">
        <v>888286</v>
      </c>
      <c r="O140" s="400">
        <v>-2639908</v>
      </c>
      <c r="P140" s="391">
        <v>-1577728</v>
      </c>
    </row>
    <row r="141" spans="1:16">
      <c r="A141" s="381"/>
      <c r="B141" s="378" t="s">
        <v>371</v>
      </c>
      <c r="C141" s="400">
        <v>-29265</v>
      </c>
      <c r="D141" s="422">
        <v>-303158</v>
      </c>
      <c r="E141" s="400">
        <v>-12004</v>
      </c>
      <c r="F141" s="422">
        <v>-14823</v>
      </c>
      <c r="G141" s="400">
        <v>2376437</v>
      </c>
      <c r="H141" s="422">
        <v>976860</v>
      </c>
      <c r="I141" s="400">
        <v>-373443</v>
      </c>
      <c r="J141" s="422">
        <v>-417792</v>
      </c>
      <c r="K141" s="400">
        <v>-206016</v>
      </c>
      <c r="L141" s="422">
        <v>-208139</v>
      </c>
      <c r="M141" s="400">
        <v>271220</v>
      </c>
      <c r="N141" s="422">
        <v>-902556</v>
      </c>
      <c r="O141" s="400">
        <v>2026929</v>
      </c>
      <c r="P141" s="391">
        <v>-869608</v>
      </c>
    </row>
    <row r="142" spans="1:16" s="368" customFormat="1"/>
    <row r="143" spans="1:16" s="368" customFormat="1"/>
    <row r="144" spans="1:16" s="368" customFormat="1"/>
    <row r="145" s="368" customFormat="1"/>
    <row r="146" s="368" customFormat="1"/>
    <row r="147" s="368" customFormat="1"/>
    <row r="148" s="368" customFormat="1"/>
    <row r="149" s="368" customFormat="1"/>
    <row r="150" s="368" customFormat="1"/>
    <row r="151" s="368" customFormat="1"/>
    <row r="152" s="368" customFormat="1"/>
    <row r="153" s="368" customFormat="1"/>
    <row r="154" s="368" customFormat="1"/>
    <row r="155" s="368" customFormat="1"/>
    <row r="156" s="368" customFormat="1"/>
    <row r="157" s="368" customFormat="1"/>
    <row r="158" s="368" customFormat="1"/>
    <row r="159" s="368" customFormat="1"/>
    <row r="160" s="368" customFormat="1"/>
    <row r="161" s="368" customFormat="1"/>
    <row r="162" s="368" customFormat="1"/>
    <row r="163" s="368" customFormat="1"/>
    <row r="164" s="368" customFormat="1"/>
    <row r="165" s="368" customFormat="1"/>
    <row r="166" s="368" customFormat="1"/>
    <row r="167" s="368" customFormat="1"/>
    <row r="168" s="368" customFormat="1"/>
    <row r="169" s="368" customFormat="1"/>
    <row r="170" s="368" customFormat="1"/>
    <row r="171" s="368" customFormat="1"/>
    <row r="172" s="368" customFormat="1"/>
    <row r="173" s="368" customFormat="1"/>
    <row r="174" s="368" customFormat="1"/>
    <row r="175" s="368" customFormat="1"/>
    <row r="176" s="368" customFormat="1"/>
    <row r="177" s="368" customFormat="1"/>
    <row r="178" s="368" customFormat="1"/>
    <row r="179" s="368" customFormat="1"/>
    <row r="180" s="368" customFormat="1"/>
    <row r="181" s="368" customFormat="1"/>
    <row r="182" s="368" customFormat="1"/>
    <row r="183" s="368" customFormat="1"/>
    <row r="184" s="368" customFormat="1"/>
    <row r="185" s="368" customFormat="1"/>
    <row r="186" s="368" customFormat="1"/>
    <row r="187" s="368" customFormat="1"/>
    <row r="188" s="368" customFormat="1"/>
    <row r="189" s="368" customFormat="1"/>
    <row r="190" s="368" customFormat="1"/>
    <row r="191" s="368" customFormat="1"/>
    <row r="192" s="368" customFormat="1"/>
    <row r="193" s="368" customFormat="1"/>
    <row r="194" s="368" customFormat="1"/>
    <row r="195" s="368" customFormat="1"/>
    <row r="196" s="368" customFormat="1"/>
    <row r="197" s="368" customFormat="1"/>
    <row r="198" s="368" customFormat="1"/>
    <row r="199" s="368" customFormat="1"/>
    <row r="200" s="368" customFormat="1"/>
    <row r="201" s="368" customFormat="1"/>
    <row r="202" s="368" customFormat="1"/>
    <row r="203" s="368" customFormat="1"/>
    <row r="204" s="368" customFormat="1"/>
    <row r="205" s="368" customFormat="1"/>
  </sheetData>
  <mergeCells count="36">
    <mergeCell ref="K135:L135"/>
    <mergeCell ref="M135:N135"/>
    <mergeCell ref="O135:P135"/>
    <mergeCell ref="A136:B137"/>
    <mergeCell ref="A72:B73"/>
    <mergeCell ref="A135:B135"/>
    <mergeCell ref="C135:D135"/>
    <mergeCell ref="E135:F135"/>
    <mergeCell ref="G135:H135"/>
    <mergeCell ref="I135:J135"/>
    <mergeCell ref="O34:P34"/>
    <mergeCell ref="A35:B36"/>
    <mergeCell ref="A71:B71"/>
    <mergeCell ref="C71:D71"/>
    <mergeCell ref="E71:F71"/>
    <mergeCell ref="G71:H71"/>
    <mergeCell ref="I71:J71"/>
    <mergeCell ref="K71:L71"/>
    <mergeCell ref="M71:N71"/>
    <mergeCell ref="O71:P71"/>
    <mergeCell ref="M1:N1"/>
    <mergeCell ref="O1:P1"/>
    <mergeCell ref="A2:B3"/>
    <mergeCell ref="A34:B34"/>
    <mergeCell ref="C34:D34"/>
    <mergeCell ref="E34:F34"/>
    <mergeCell ref="G34:H34"/>
    <mergeCell ref="I34:J34"/>
    <mergeCell ref="K34:L34"/>
    <mergeCell ref="M34:N34"/>
    <mergeCell ref="A1:B1"/>
    <mergeCell ref="C1:D1"/>
    <mergeCell ref="E1:F1"/>
    <mergeCell ref="G1:H1"/>
    <mergeCell ref="I1:J1"/>
    <mergeCell ref="K1:L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44"/>
  <sheetViews>
    <sheetView workbookViewId="0"/>
  </sheetViews>
  <sheetFormatPr baseColWidth="10" defaultRowHeight="12.75"/>
  <cols>
    <col min="1" max="1" width="11.42578125" style="368"/>
    <col min="2" max="2" width="7" style="371" customWidth="1"/>
    <col min="3" max="3" width="70.140625" style="371" customWidth="1"/>
    <col min="4" max="11" width="16.85546875" style="371" customWidth="1"/>
    <col min="12" max="16384" width="11.42578125" style="368"/>
  </cols>
  <sheetData>
    <row r="3" spans="2:11">
      <c r="B3" s="553" t="s">
        <v>191</v>
      </c>
      <c r="C3" s="554"/>
      <c r="D3" s="547" t="s">
        <v>102</v>
      </c>
      <c r="E3" s="548"/>
      <c r="F3" s="547" t="s">
        <v>55</v>
      </c>
      <c r="G3" s="548"/>
      <c r="H3" s="547" t="s">
        <v>393</v>
      </c>
      <c r="I3" s="548"/>
      <c r="J3" s="547" t="s">
        <v>20</v>
      </c>
      <c r="K3" s="548"/>
    </row>
    <row r="4" spans="2:11">
      <c r="B4" s="549" t="s">
        <v>372</v>
      </c>
      <c r="C4" s="567"/>
      <c r="D4" s="386" t="s">
        <v>419</v>
      </c>
      <c r="E4" s="387" t="s">
        <v>271</v>
      </c>
      <c r="F4" s="386" t="s">
        <v>419</v>
      </c>
      <c r="G4" s="387" t="s">
        <v>271</v>
      </c>
      <c r="H4" s="386" t="s">
        <v>419</v>
      </c>
      <c r="I4" s="387" t="s">
        <v>271</v>
      </c>
      <c r="J4" s="386" t="s">
        <v>419</v>
      </c>
      <c r="K4" s="387" t="s">
        <v>271</v>
      </c>
    </row>
    <row r="5" spans="2:11">
      <c r="B5" s="568"/>
      <c r="C5" s="569"/>
      <c r="D5" s="388" t="s">
        <v>394</v>
      </c>
      <c r="E5" s="389" t="s">
        <v>394</v>
      </c>
      <c r="F5" s="388" t="s">
        <v>394</v>
      </c>
      <c r="G5" s="389" t="s">
        <v>394</v>
      </c>
      <c r="H5" s="388" t="s">
        <v>394</v>
      </c>
      <c r="I5" s="389" t="s">
        <v>394</v>
      </c>
      <c r="J5" s="388" t="s">
        <v>394</v>
      </c>
      <c r="K5" s="389" t="s">
        <v>394</v>
      </c>
    </row>
    <row r="6" spans="2:11">
      <c r="B6" s="379" t="s">
        <v>373</v>
      </c>
      <c r="C6" s="369"/>
      <c r="D6" s="390">
        <v>1447620</v>
      </c>
      <c r="E6" s="391">
        <v>1428414</v>
      </c>
      <c r="F6" s="390">
        <v>4648550</v>
      </c>
      <c r="G6" s="391">
        <v>2927495</v>
      </c>
      <c r="H6" s="390">
        <v>353004</v>
      </c>
      <c r="I6" s="391">
        <v>189512</v>
      </c>
      <c r="J6" s="390">
        <v>6449174</v>
      </c>
      <c r="K6" s="391">
        <v>4545421</v>
      </c>
    </row>
    <row r="7" spans="2:11">
      <c r="B7" s="380"/>
      <c r="C7" s="370" t="s">
        <v>308</v>
      </c>
      <c r="D7" s="390">
        <v>559507</v>
      </c>
      <c r="E7" s="392">
        <v>598586</v>
      </c>
      <c r="F7" s="390">
        <v>608346</v>
      </c>
      <c r="G7" s="392">
        <v>576614</v>
      </c>
      <c r="H7" s="390">
        <v>378747</v>
      </c>
      <c r="I7" s="392">
        <v>297563</v>
      </c>
      <c r="J7" s="390">
        <v>1546600</v>
      </c>
      <c r="K7" s="392">
        <v>1472763</v>
      </c>
    </row>
    <row r="8" spans="2:11">
      <c r="B8" s="380"/>
      <c r="C8" s="370" t="s">
        <v>309</v>
      </c>
      <c r="D8" s="390">
        <v>96741</v>
      </c>
      <c r="E8" s="392">
        <v>74249</v>
      </c>
      <c r="F8" s="390">
        <v>83756</v>
      </c>
      <c r="G8" s="392">
        <v>26175</v>
      </c>
      <c r="H8" s="390">
        <v>33433</v>
      </c>
      <c r="I8" s="392">
        <v>9928</v>
      </c>
      <c r="J8" s="390">
        <v>213930</v>
      </c>
      <c r="K8" s="392">
        <v>110352</v>
      </c>
    </row>
    <row r="9" spans="2:11">
      <c r="B9" s="380"/>
      <c r="C9" s="370" t="s">
        <v>310</v>
      </c>
      <c r="D9" s="390">
        <v>23981</v>
      </c>
      <c r="E9" s="392">
        <v>38310</v>
      </c>
      <c r="F9" s="390">
        <v>209968</v>
      </c>
      <c r="G9" s="392">
        <v>153932</v>
      </c>
      <c r="H9" s="390">
        <v>30151</v>
      </c>
      <c r="I9" s="392">
        <v>3274</v>
      </c>
      <c r="J9" s="390">
        <v>264100</v>
      </c>
      <c r="K9" s="392">
        <v>195516</v>
      </c>
    </row>
    <row r="10" spans="2:11">
      <c r="B10" s="380"/>
      <c r="C10" s="370" t="s">
        <v>311</v>
      </c>
      <c r="D10" s="390">
        <v>566368</v>
      </c>
      <c r="E10" s="392">
        <v>493110</v>
      </c>
      <c r="F10" s="390">
        <v>3416331</v>
      </c>
      <c r="G10" s="392">
        <v>1957233</v>
      </c>
      <c r="H10" s="390">
        <v>18052</v>
      </c>
      <c r="I10" s="392">
        <v>15562</v>
      </c>
      <c r="J10" s="390">
        <v>4000751</v>
      </c>
      <c r="K10" s="392">
        <v>2465905</v>
      </c>
    </row>
    <row r="11" spans="2:11">
      <c r="B11" s="380"/>
      <c r="C11" s="370" t="s">
        <v>312</v>
      </c>
      <c r="D11" s="390">
        <v>126536</v>
      </c>
      <c r="E11" s="392">
        <v>167243</v>
      </c>
      <c r="F11" s="390">
        <v>11496</v>
      </c>
      <c r="G11" s="392">
        <v>9542</v>
      </c>
      <c r="H11" s="390">
        <v>-130336</v>
      </c>
      <c r="I11" s="392">
        <v>-169382</v>
      </c>
      <c r="J11" s="390">
        <v>7696</v>
      </c>
      <c r="K11" s="392">
        <v>7403</v>
      </c>
    </row>
    <row r="12" spans="2:11">
      <c r="B12" s="380"/>
      <c r="C12" s="370" t="s">
        <v>313</v>
      </c>
      <c r="D12" s="390">
        <v>59477</v>
      </c>
      <c r="E12" s="392">
        <v>51928</v>
      </c>
      <c r="F12" s="390">
        <v>307893</v>
      </c>
      <c r="G12" s="392">
        <v>193708</v>
      </c>
      <c r="H12" s="390">
        <v>318</v>
      </c>
      <c r="I12" s="392">
        <v>453</v>
      </c>
      <c r="J12" s="390">
        <v>367688</v>
      </c>
      <c r="K12" s="392">
        <v>246089</v>
      </c>
    </row>
    <row r="13" spans="2:11">
      <c r="B13" s="380"/>
      <c r="C13" s="370"/>
      <c r="D13" s="390">
        <v>0</v>
      </c>
      <c r="E13" s="392">
        <v>0</v>
      </c>
      <c r="F13" s="390">
        <v>0</v>
      </c>
      <c r="G13" s="392">
        <v>0</v>
      </c>
      <c r="H13" s="390">
        <v>0</v>
      </c>
      <c r="I13" s="392">
        <v>0</v>
      </c>
      <c r="J13" s="390"/>
      <c r="K13" s="392"/>
    </row>
    <row r="14" spans="2:11">
      <c r="B14" s="380"/>
      <c r="C14" s="370" t="s">
        <v>314</v>
      </c>
      <c r="D14" s="390">
        <v>15010</v>
      </c>
      <c r="E14" s="392">
        <v>4988</v>
      </c>
      <c r="F14" s="390">
        <v>10760</v>
      </c>
      <c r="G14" s="392">
        <v>10291</v>
      </c>
      <c r="H14" s="390">
        <v>22639</v>
      </c>
      <c r="I14" s="392">
        <v>32114</v>
      </c>
      <c r="J14" s="390">
        <v>48409</v>
      </c>
      <c r="K14" s="392">
        <v>47393</v>
      </c>
    </row>
    <row r="15" spans="2:11">
      <c r="E15" s="375"/>
      <c r="F15" s="375"/>
      <c r="G15" s="375"/>
      <c r="H15" s="375"/>
      <c r="I15" s="375"/>
      <c r="J15" s="375"/>
      <c r="K15" s="375"/>
    </row>
    <row r="16" spans="2:11">
      <c r="B16" s="380"/>
      <c r="C16" s="372" t="s">
        <v>315</v>
      </c>
      <c r="D16" s="390">
        <v>0</v>
      </c>
      <c r="E16" s="392">
        <v>0</v>
      </c>
      <c r="F16" s="390">
        <v>0</v>
      </c>
      <c r="G16" s="392">
        <v>0</v>
      </c>
      <c r="H16" s="390">
        <v>0</v>
      </c>
      <c r="I16" s="392">
        <v>0</v>
      </c>
      <c r="J16" s="390">
        <v>0</v>
      </c>
      <c r="K16" s="392">
        <v>0</v>
      </c>
    </row>
    <row r="17" spans="2:11">
      <c r="E17" s="375"/>
      <c r="F17" s="375"/>
      <c r="G17" s="375"/>
      <c r="H17" s="375"/>
      <c r="I17" s="375"/>
      <c r="J17" s="375"/>
      <c r="K17" s="375"/>
    </row>
    <row r="18" spans="2:11">
      <c r="B18" s="379" t="s">
        <v>374</v>
      </c>
      <c r="C18" s="369"/>
      <c r="D18" s="390">
        <v>5755689</v>
      </c>
      <c r="E18" s="393">
        <v>5657523</v>
      </c>
      <c r="F18" s="390">
        <v>13723846</v>
      </c>
      <c r="G18" s="393">
        <v>9505116</v>
      </c>
      <c r="H18" s="390">
        <v>257734</v>
      </c>
      <c r="I18" s="393">
        <v>460930</v>
      </c>
      <c r="J18" s="390">
        <v>19737269</v>
      </c>
      <c r="K18" s="391">
        <v>15623569</v>
      </c>
    </row>
    <row r="19" spans="2:11">
      <c r="B19" s="380"/>
      <c r="C19" s="370" t="s">
        <v>316</v>
      </c>
      <c r="D19" s="390">
        <v>401876</v>
      </c>
      <c r="E19" s="392">
        <v>421888</v>
      </c>
      <c r="F19" s="390">
        <v>2189290</v>
      </c>
      <c r="G19" s="392">
        <v>1325481</v>
      </c>
      <c r="H19" s="390">
        <v>18503</v>
      </c>
      <c r="I19" s="392">
        <v>4898</v>
      </c>
      <c r="J19" s="390">
        <v>2609669</v>
      </c>
      <c r="K19" s="392">
        <v>1752267</v>
      </c>
    </row>
    <row r="20" spans="2:11">
      <c r="B20" s="380"/>
      <c r="C20" s="370" t="s">
        <v>317</v>
      </c>
      <c r="D20" s="390">
        <v>9868</v>
      </c>
      <c r="E20" s="392">
        <v>17198</v>
      </c>
      <c r="F20" s="390">
        <v>618072</v>
      </c>
      <c r="G20" s="392">
        <v>444258</v>
      </c>
      <c r="H20" s="390">
        <v>3065</v>
      </c>
      <c r="I20" s="392">
        <v>3045</v>
      </c>
      <c r="J20" s="390">
        <v>631005</v>
      </c>
      <c r="K20" s="392">
        <v>464501</v>
      </c>
    </row>
    <row r="21" spans="2:11">
      <c r="B21" s="380"/>
      <c r="C21" s="370" t="s">
        <v>318</v>
      </c>
      <c r="D21" s="390">
        <v>421758</v>
      </c>
      <c r="E21" s="392">
        <v>410793</v>
      </c>
      <c r="F21" s="390">
        <v>607938</v>
      </c>
      <c r="G21" s="392">
        <v>301768</v>
      </c>
      <c r="H21" s="390">
        <v>2069</v>
      </c>
      <c r="I21" s="392">
        <v>156</v>
      </c>
      <c r="J21" s="390">
        <v>1031765</v>
      </c>
      <c r="K21" s="392">
        <v>712717</v>
      </c>
    </row>
    <row r="22" spans="2:11">
      <c r="B22" s="380"/>
      <c r="C22" s="370" t="s">
        <v>319</v>
      </c>
      <c r="D22" s="390">
        <v>1622</v>
      </c>
      <c r="E22" s="392">
        <v>2641</v>
      </c>
      <c r="F22" s="390">
        <v>112</v>
      </c>
      <c r="G22" s="392">
        <v>255</v>
      </c>
      <c r="H22" s="390">
        <v>2</v>
      </c>
      <c r="I22" s="392">
        <v>-51</v>
      </c>
      <c r="J22" s="390">
        <v>1736</v>
      </c>
      <c r="K22" s="392">
        <v>2845</v>
      </c>
    </row>
    <row r="23" spans="2:11">
      <c r="B23" s="380"/>
      <c r="C23" s="370" t="s">
        <v>320</v>
      </c>
      <c r="D23" s="390">
        <v>305090</v>
      </c>
      <c r="E23" s="392">
        <v>143732</v>
      </c>
      <c r="F23" s="390">
        <v>18</v>
      </c>
      <c r="G23" s="392">
        <v>24</v>
      </c>
      <c r="H23" s="390">
        <v>-303652</v>
      </c>
      <c r="I23" s="392">
        <v>-141009</v>
      </c>
      <c r="J23" s="390">
        <v>1456</v>
      </c>
      <c r="K23" s="392">
        <v>2747</v>
      </c>
    </row>
    <row r="24" spans="2:11">
      <c r="B24" s="380"/>
      <c r="C24" s="370" t="s">
        <v>321</v>
      </c>
      <c r="D24" s="390">
        <v>48132</v>
      </c>
      <c r="E24" s="392">
        <v>47866</v>
      </c>
      <c r="F24" s="390">
        <v>4255613</v>
      </c>
      <c r="G24" s="392">
        <v>3624793</v>
      </c>
      <c r="H24" s="390">
        <v>10989</v>
      </c>
      <c r="I24" s="392">
        <v>9820</v>
      </c>
      <c r="J24" s="390">
        <v>4314734</v>
      </c>
      <c r="K24" s="392">
        <v>3682479</v>
      </c>
    </row>
    <row r="25" spans="2:11">
      <c r="B25" s="380"/>
      <c r="C25" s="370" t="s">
        <v>322</v>
      </c>
      <c r="D25" s="390">
        <v>6909</v>
      </c>
      <c r="E25" s="392">
        <v>7443</v>
      </c>
      <c r="F25" s="390">
        <v>1476129</v>
      </c>
      <c r="G25" s="392">
        <v>129200</v>
      </c>
      <c r="H25" s="390">
        <v>507241</v>
      </c>
      <c r="I25" s="392">
        <v>576532</v>
      </c>
      <c r="J25" s="390">
        <v>1990279</v>
      </c>
      <c r="K25" s="392">
        <v>713175</v>
      </c>
    </row>
    <row r="26" spans="2:11">
      <c r="B26" s="380"/>
      <c r="C26" s="370" t="s">
        <v>323</v>
      </c>
      <c r="D26" s="390">
        <v>4537106</v>
      </c>
      <c r="E26" s="392">
        <v>4574513</v>
      </c>
      <c r="F26" s="390">
        <v>3919881</v>
      </c>
      <c r="G26" s="392">
        <v>3511532</v>
      </c>
      <c r="H26" s="390">
        <v>5810</v>
      </c>
      <c r="I26" s="392">
        <v>6422</v>
      </c>
      <c r="J26" s="390">
        <v>8462797</v>
      </c>
      <c r="K26" s="392">
        <v>8092467</v>
      </c>
    </row>
    <row r="27" spans="2:11">
      <c r="B27" s="380"/>
      <c r="C27" s="370"/>
      <c r="D27" s="390">
        <v>0</v>
      </c>
      <c r="E27" s="392">
        <v>0</v>
      </c>
      <c r="F27" s="390">
        <v>0</v>
      </c>
      <c r="G27" s="392">
        <v>0</v>
      </c>
      <c r="H27" s="390">
        <v>0</v>
      </c>
      <c r="I27" s="392">
        <v>0</v>
      </c>
      <c r="J27" s="390"/>
      <c r="K27" s="392"/>
    </row>
    <row r="28" spans="2:11">
      <c r="B28" s="380"/>
      <c r="C28" s="370" t="s">
        <v>324</v>
      </c>
      <c r="D28" s="390">
        <v>0</v>
      </c>
      <c r="E28" s="392">
        <v>0</v>
      </c>
      <c r="F28" s="390">
        <v>8215</v>
      </c>
      <c r="G28" s="392">
        <v>0</v>
      </c>
      <c r="H28" s="390">
        <v>0</v>
      </c>
      <c r="I28" s="392">
        <v>0</v>
      </c>
      <c r="J28" s="390">
        <v>8215</v>
      </c>
      <c r="K28" s="392">
        <v>0</v>
      </c>
    </row>
    <row r="29" spans="2:11">
      <c r="B29" s="380"/>
      <c r="C29" s="370" t="s">
        <v>325</v>
      </c>
      <c r="D29" s="390">
        <v>23328</v>
      </c>
      <c r="E29" s="392">
        <v>31449</v>
      </c>
      <c r="F29" s="390">
        <v>648578</v>
      </c>
      <c r="G29" s="392">
        <v>167805</v>
      </c>
      <c r="H29" s="390">
        <v>13707</v>
      </c>
      <c r="I29" s="392">
        <v>1117</v>
      </c>
      <c r="J29" s="390">
        <v>685613</v>
      </c>
      <c r="K29" s="392">
        <v>200371</v>
      </c>
    </row>
    <row r="30" spans="2:11">
      <c r="E30" s="375"/>
      <c r="F30" s="375"/>
      <c r="G30" s="375"/>
      <c r="H30" s="375"/>
      <c r="I30" s="375"/>
      <c r="J30" s="375"/>
      <c r="K30" s="375"/>
    </row>
    <row r="31" spans="2:11">
      <c r="B31" s="379" t="s">
        <v>375</v>
      </c>
      <c r="C31" s="369"/>
      <c r="D31" s="394">
        <v>7203309</v>
      </c>
      <c r="E31" s="395">
        <v>7085937</v>
      </c>
      <c r="F31" s="394">
        <v>18372396</v>
      </c>
      <c r="G31" s="395">
        <v>12432611</v>
      </c>
      <c r="H31" s="394">
        <v>610738</v>
      </c>
      <c r="I31" s="395">
        <v>650442</v>
      </c>
      <c r="J31" s="394">
        <v>26186443</v>
      </c>
      <c r="K31" s="395">
        <v>20168990</v>
      </c>
    </row>
    <row r="34" spans="2:11">
      <c r="D34" s="375"/>
      <c r="E34" s="375"/>
      <c r="F34" s="375"/>
      <c r="G34" s="375"/>
      <c r="H34" s="375"/>
      <c r="I34" s="375"/>
      <c r="J34" s="375"/>
      <c r="K34" s="375"/>
    </row>
    <row r="36" spans="2:11">
      <c r="B36" s="553" t="s">
        <v>191</v>
      </c>
      <c r="C36" s="554"/>
      <c r="D36" s="547" t="s">
        <v>102</v>
      </c>
      <c r="E36" s="548"/>
      <c r="F36" s="547" t="s">
        <v>55</v>
      </c>
      <c r="G36" s="548"/>
      <c r="H36" s="547" t="s">
        <v>393</v>
      </c>
      <c r="I36" s="548"/>
      <c r="J36" s="547" t="s">
        <v>20</v>
      </c>
      <c r="K36" s="548"/>
    </row>
    <row r="37" spans="2:11">
      <c r="B37" s="555" t="s">
        <v>376</v>
      </c>
      <c r="C37" s="564"/>
      <c r="D37" s="386" t="str">
        <f>D4</f>
        <v>09/30/2018</v>
      </c>
      <c r="E37" s="387" t="str">
        <f>E4</f>
        <v>12/31/2017</v>
      </c>
      <c r="F37" s="386" t="str">
        <f>D37</f>
        <v>09/30/2018</v>
      </c>
      <c r="G37" s="387" t="str">
        <f>E37</f>
        <v>12/31/2017</v>
      </c>
      <c r="H37" s="386" t="str">
        <f>D37</f>
        <v>09/30/2018</v>
      </c>
      <c r="I37" s="387" t="str">
        <f>E37</f>
        <v>12/31/2017</v>
      </c>
      <c r="J37" s="386" t="str">
        <f>D37</f>
        <v>09/30/2018</v>
      </c>
      <c r="K37" s="387" t="str">
        <f>E37</f>
        <v>12/31/2017</v>
      </c>
    </row>
    <row r="38" spans="2:11">
      <c r="B38" s="565"/>
      <c r="C38" s="566"/>
      <c r="D38" s="388" t="s">
        <v>394</v>
      </c>
      <c r="E38" s="389" t="s">
        <v>394</v>
      </c>
      <c r="F38" s="388" t="s">
        <v>394</v>
      </c>
      <c r="G38" s="389" t="s">
        <v>394</v>
      </c>
      <c r="H38" s="388" t="s">
        <v>394</v>
      </c>
      <c r="I38" s="389" t="s">
        <v>394</v>
      </c>
      <c r="J38" s="388" t="s">
        <v>394</v>
      </c>
      <c r="K38" s="389" t="s">
        <v>394</v>
      </c>
    </row>
    <row r="39" spans="2:11">
      <c r="B39" s="379" t="s">
        <v>377</v>
      </c>
      <c r="C39" s="369"/>
      <c r="D39" s="390">
        <v>1353620</v>
      </c>
      <c r="E39" s="391">
        <v>1213127</v>
      </c>
      <c r="F39" s="390">
        <v>4922848</v>
      </c>
      <c r="G39" s="391">
        <v>3809015</v>
      </c>
      <c r="H39" s="390">
        <v>1237824</v>
      </c>
      <c r="I39" s="391">
        <v>-87807</v>
      </c>
      <c r="J39" s="390">
        <v>7514292</v>
      </c>
      <c r="K39" s="391">
        <v>4934335</v>
      </c>
    </row>
    <row r="40" spans="2:11">
      <c r="B40" s="380"/>
      <c r="C40" s="370" t="s">
        <v>326</v>
      </c>
      <c r="D40" s="390">
        <v>291142</v>
      </c>
      <c r="E40" s="392">
        <v>208407</v>
      </c>
      <c r="F40" s="390">
        <v>797315</v>
      </c>
      <c r="G40" s="392">
        <v>469228</v>
      </c>
      <c r="H40" s="390">
        <v>1463580</v>
      </c>
      <c r="I40" s="392">
        <v>12133</v>
      </c>
      <c r="J40" s="390">
        <v>2552037</v>
      </c>
      <c r="K40" s="392">
        <v>689768</v>
      </c>
    </row>
    <row r="41" spans="2:11">
      <c r="B41" s="380"/>
      <c r="C41" s="370" t="s">
        <v>327</v>
      </c>
      <c r="D41" s="390">
        <v>707987</v>
      </c>
      <c r="E41" s="392">
        <v>705123</v>
      </c>
      <c r="F41" s="390">
        <v>3580152</v>
      </c>
      <c r="G41" s="392">
        <v>2717887</v>
      </c>
      <c r="H41" s="390">
        <v>31982</v>
      </c>
      <c r="I41" s="392">
        <v>130909</v>
      </c>
      <c r="J41" s="390">
        <v>4320121</v>
      </c>
      <c r="K41" s="392">
        <v>3553919</v>
      </c>
    </row>
    <row r="42" spans="2:11">
      <c r="B42" s="380"/>
      <c r="C42" s="370" t="s">
        <v>328</v>
      </c>
      <c r="D42" s="390">
        <v>145660</v>
      </c>
      <c r="E42" s="392">
        <v>76532</v>
      </c>
      <c r="F42" s="390">
        <v>245304</v>
      </c>
      <c r="G42" s="392">
        <v>380820</v>
      </c>
      <c r="H42" s="390">
        <v>-259124</v>
      </c>
      <c r="I42" s="392">
        <v>-232325</v>
      </c>
      <c r="J42" s="390">
        <v>131840</v>
      </c>
      <c r="K42" s="392">
        <v>225027</v>
      </c>
    </row>
    <row r="43" spans="2:11">
      <c r="B43" s="380"/>
      <c r="C43" s="370" t="s">
        <v>329</v>
      </c>
      <c r="D43" s="390">
        <v>80054</v>
      </c>
      <c r="E43" s="392">
        <v>89943</v>
      </c>
      <c r="F43" s="390">
        <v>248704</v>
      </c>
      <c r="G43" s="392">
        <v>178785</v>
      </c>
      <c r="H43" s="390">
        <v>1206</v>
      </c>
      <c r="I43" s="392">
        <v>1238</v>
      </c>
      <c r="J43" s="390">
        <v>329964</v>
      </c>
      <c r="K43" s="392">
        <v>269966</v>
      </c>
    </row>
    <row r="44" spans="2:11">
      <c r="B44" s="380"/>
      <c r="C44" s="370" t="s">
        <v>330</v>
      </c>
      <c r="D44" s="390">
        <v>106929</v>
      </c>
      <c r="E44" s="392">
        <v>129088</v>
      </c>
      <c r="F44" s="390">
        <v>35145</v>
      </c>
      <c r="G44" s="392">
        <v>43312</v>
      </c>
      <c r="H44" s="390">
        <v>180</v>
      </c>
      <c r="I44" s="392">
        <v>238</v>
      </c>
      <c r="J44" s="390">
        <v>142254</v>
      </c>
      <c r="K44" s="392">
        <v>172638</v>
      </c>
    </row>
    <row r="45" spans="2:11">
      <c r="B45" s="380"/>
      <c r="C45" s="370" t="s">
        <v>331</v>
      </c>
      <c r="D45" s="390">
        <v>65</v>
      </c>
      <c r="E45" s="392">
        <v>0</v>
      </c>
      <c r="F45" s="390">
        <v>0</v>
      </c>
      <c r="G45" s="392">
        <v>0</v>
      </c>
      <c r="H45" s="390">
        <v>0</v>
      </c>
      <c r="I45" s="392">
        <v>0</v>
      </c>
      <c r="J45" s="390">
        <v>65</v>
      </c>
      <c r="K45" s="392">
        <v>0</v>
      </c>
    </row>
    <row r="46" spans="2:11">
      <c r="B46" s="380"/>
      <c r="C46" s="370" t="s">
        <v>332</v>
      </c>
      <c r="D46" s="390">
        <v>21783</v>
      </c>
      <c r="E46" s="392">
        <v>4034</v>
      </c>
      <c r="F46" s="390">
        <v>16228</v>
      </c>
      <c r="G46" s="392">
        <v>18983</v>
      </c>
      <c r="H46" s="390">
        <v>0</v>
      </c>
      <c r="I46" s="392">
        <v>0</v>
      </c>
      <c r="J46" s="390">
        <v>38011</v>
      </c>
      <c r="K46" s="392">
        <v>23017</v>
      </c>
    </row>
    <row r="47" spans="2:11">
      <c r="D47" s="375"/>
      <c r="E47" s="375"/>
      <c r="F47" s="375"/>
      <c r="G47" s="375"/>
      <c r="H47" s="375"/>
      <c r="I47" s="375"/>
      <c r="J47" s="375"/>
      <c r="K47" s="375"/>
    </row>
    <row r="48" spans="2:11" ht="24">
      <c r="B48" s="380"/>
      <c r="C48" s="372" t="s">
        <v>333</v>
      </c>
      <c r="D48" s="390">
        <v>0</v>
      </c>
      <c r="E48" s="392">
        <v>0</v>
      </c>
      <c r="F48" s="390">
        <v>0</v>
      </c>
      <c r="G48" s="392">
        <v>0</v>
      </c>
      <c r="H48" s="390">
        <v>0</v>
      </c>
      <c r="I48" s="392">
        <v>0</v>
      </c>
      <c r="J48" s="390">
        <v>0</v>
      </c>
      <c r="K48" s="392">
        <v>0</v>
      </c>
    </row>
    <row r="49" spans="2:11">
      <c r="D49" s="375"/>
      <c r="E49" s="375"/>
      <c r="F49" s="375"/>
      <c r="G49" s="375"/>
      <c r="H49" s="375"/>
      <c r="I49" s="375"/>
      <c r="J49" s="375"/>
      <c r="K49" s="375"/>
    </row>
    <row r="50" spans="2:11">
      <c r="B50" s="379" t="s">
        <v>378</v>
      </c>
      <c r="C50" s="369"/>
      <c r="D50" s="390">
        <v>2044161</v>
      </c>
      <c r="E50" s="391">
        <v>2331606</v>
      </c>
      <c r="F50" s="390">
        <v>6635668</v>
      </c>
      <c r="G50" s="391">
        <v>4074776</v>
      </c>
      <c r="H50" s="390">
        <v>1594126</v>
      </c>
      <c r="I50" s="391">
        <v>549766</v>
      </c>
      <c r="J50" s="390">
        <v>10273955</v>
      </c>
      <c r="K50" s="391">
        <v>6956148</v>
      </c>
    </row>
    <row r="51" spans="2:11">
      <c r="B51" s="380"/>
      <c r="C51" s="370" t="s">
        <v>326</v>
      </c>
      <c r="D51" s="390">
        <v>1479855</v>
      </c>
      <c r="E51" s="392">
        <v>1737988</v>
      </c>
      <c r="F51" s="390">
        <v>2974470</v>
      </c>
      <c r="G51" s="392">
        <v>1995344</v>
      </c>
      <c r="H51" s="390">
        <v>1738245</v>
      </c>
      <c r="I51" s="392">
        <v>616183</v>
      </c>
      <c r="J51" s="390">
        <v>6192570</v>
      </c>
      <c r="K51" s="392">
        <v>4349515</v>
      </c>
    </row>
    <row r="52" spans="2:11">
      <c r="B52" s="380"/>
      <c r="C52" s="370" t="s">
        <v>327</v>
      </c>
      <c r="D52" s="390">
        <v>116065</v>
      </c>
      <c r="E52" s="392">
        <v>166614</v>
      </c>
      <c r="F52" s="390">
        <v>998022</v>
      </c>
      <c r="G52" s="392">
        <v>882795</v>
      </c>
      <c r="H52" s="390">
        <v>10718</v>
      </c>
      <c r="I52" s="392">
        <v>10929</v>
      </c>
      <c r="J52" s="390">
        <v>1124805</v>
      </c>
      <c r="K52" s="392">
        <v>1060338</v>
      </c>
    </row>
    <row r="53" spans="2:11">
      <c r="B53" s="380"/>
      <c r="C53" s="370" t="s">
        <v>334</v>
      </c>
      <c r="D53" s="390">
        <v>6915</v>
      </c>
      <c r="E53" s="392">
        <v>43963</v>
      </c>
      <c r="F53" s="390">
        <v>156673</v>
      </c>
      <c r="G53" s="392">
        <v>54016</v>
      </c>
      <c r="H53" s="390">
        <v>-163588</v>
      </c>
      <c r="I53" s="392">
        <v>-97979</v>
      </c>
      <c r="J53" s="390">
        <v>0</v>
      </c>
      <c r="K53" s="392">
        <v>0</v>
      </c>
    </row>
    <row r="54" spans="2:11">
      <c r="B54" s="380"/>
      <c r="C54" s="370" t="s">
        <v>335</v>
      </c>
      <c r="D54" s="390">
        <v>55468</v>
      </c>
      <c r="E54" s="392">
        <v>62474</v>
      </c>
      <c r="F54" s="390">
        <v>999552</v>
      </c>
      <c r="G54" s="392">
        <v>597548</v>
      </c>
      <c r="H54" s="390">
        <v>298</v>
      </c>
      <c r="I54" s="392">
        <v>283</v>
      </c>
      <c r="J54" s="390">
        <v>1055318</v>
      </c>
      <c r="K54" s="392">
        <v>660305</v>
      </c>
    </row>
    <row r="55" spans="2:11">
      <c r="B55" s="380"/>
      <c r="C55" s="370" t="s">
        <v>336</v>
      </c>
      <c r="D55" s="390">
        <v>326563</v>
      </c>
      <c r="E55" s="392">
        <v>258472</v>
      </c>
      <c r="F55" s="390">
        <v>310479</v>
      </c>
      <c r="G55" s="392">
        <v>179957</v>
      </c>
      <c r="H55" s="390">
        <v>5740</v>
      </c>
      <c r="I55" s="392">
        <v>16882</v>
      </c>
      <c r="J55" s="390">
        <v>642782</v>
      </c>
      <c r="K55" s="392">
        <v>455311</v>
      </c>
    </row>
    <row r="56" spans="2:11">
      <c r="B56" s="380"/>
      <c r="C56" s="370" t="s">
        <v>337</v>
      </c>
      <c r="D56" s="390">
        <v>32355</v>
      </c>
      <c r="E56" s="392">
        <v>36427</v>
      </c>
      <c r="F56" s="390">
        <v>1182942</v>
      </c>
      <c r="G56" s="392">
        <v>349671</v>
      </c>
      <c r="H56" s="390">
        <v>2675</v>
      </c>
      <c r="I56" s="392">
        <v>2833</v>
      </c>
      <c r="J56" s="390">
        <v>1217972</v>
      </c>
      <c r="K56" s="392">
        <v>388931</v>
      </c>
    </row>
    <row r="57" spans="2:11">
      <c r="B57" s="380"/>
      <c r="C57" s="370" t="s">
        <v>338</v>
      </c>
      <c r="D57" s="390">
        <v>26940</v>
      </c>
      <c r="E57" s="392">
        <v>25668</v>
      </c>
      <c r="F57" s="390">
        <v>13530</v>
      </c>
      <c r="G57" s="392">
        <v>15445</v>
      </c>
      <c r="H57" s="390">
        <v>38</v>
      </c>
      <c r="I57" s="392">
        <v>635</v>
      </c>
      <c r="J57" s="390">
        <v>40508</v>
      </c>
      <c r="K57" s="392">
        <v>41748</v>
      </c>
    </row>
    <row r="58" spans="2:11">
      <c r="D58" s="375"/>
      <c r="E58" s="375"/>
      <c r="F58" s="375"/>
      <c r="G58" s="375"/>
      <c r="H58" s="375"/>
      <c r="I58" s="375"/>
      <c r="J58" s="375"/>
      <c r="K58" s="375"/>
    </row>
    <row r="59" spans="2:11">
      <c r="B59" s="379" t="s">
        <v>379</v>
      </c>
      <c r="C59" s="369"/>
      <c r="D59" s="390">
        <v>3805528</v>
      </c>
      <c r="E59" s="391">
        <v>3541204</v>
      </c>
      <c r="F59" s="390">
        <v>6813880</v>
      </c>
      <c r="G59" s="391">
        <v>4548820</v>
      </c>
      <c r="H59" s="390">
        <v>-2221212</v>
      </c>
      <c r="I59" s="391">
        <v>188483</v>
      </c>
      <c r="J59" s="390">
        <v>8398196</v>
      </c>
      <c r="K59" s="391">
        <v>8278507</v>
      </c>
    </row>
    <row r="60" spans="2:11">
      <c r="B60" s="380" t="s">
        <v>380</v>
      </c>
      <c r="C60" s="370"/>
      <c r="D60" s="390">
        <v>3805528</v>
      </c>
      <c r="E60" s="391">
        <v>3541204</v>
      </c>
      <c r="F60" s="390">
        <v>6813880</v>
      </c>
      <c r="G60" s="391">
        <v>4548820</v>
      </c>
      <c r="H60" s="390">
        <v>-2221212</v>
      </c>
      <c r="I60" s="391">
        <v>188483</v>
      </c>
      <c r="J60" s="390">
        <v>6405585</v>
      </c>
      <c r="K60" s="391">
        <v>6480471</v>
      </c>
    </row>
    <row r="61" spans="2:11">
      <c r="B61" s="380"/>
      <c r="C61" s="370" t="s">
        <v>339</v>
      </c>
      <c r="D61" s="390">
        <v>1511846</v>
      </c>
      <c r="E61" s="392">
        <v>705205</v>
      </c>
      <c r="F61" s="390">
        <v>3406253</v>
      </c>
      <c r="G61" s="392">
        <v>2395815</v>
      </c>
      <c r="H61" s="390">
        <v>1845105</v>
      </c>
      <c r="I61" s="392">
        <v>3662184</v>
      </c>
      <c r="J61" s="390">
        <v>6763204</v>
      </c>
      <c r="K61" s="392">
        <v>6763204</v>
      </c>
    </row>
    <row r="62" spans="2:11">
      <c r="B62" s="380"/>
      <c r="C62" s="370" t="s">
        <v>340</v>
      </c>
      <c r="D62" s="390">
        <v>1138722</v>
      </c>
      <c r="E62" s="392">
        <v>1190570</v>
      </c>
      <c r="F62" s="390">
        <v>-944824</v>
      </c>
      <c r="G62" s="392">
        <v>-1003058</v>
      </c>
      <c r="H62" s="390">
        <v>4346419</v>
      </c>
      <c r="I62" s="392">
        <v>3396319</v>
      </c>
      <c r="J62" s="390">
        <v>4540317</v>
      </c>
      <c r="K62" s="392">
        <v>3583831</v>
      </c>
    </row>
    <row r="63" spans="2:11">
      <c r="B63" s="380"/>
      <c r="C63" s="370" t="s">
        <v>341</v>
      </c>
      <c r="D63" s="390">
        <v>42361</v>
      </c>
      <c r="E63" s="392">
        <v>38013</v>
      </c>
      <c r="F63" s="390">
        <v>63814</v>
      </c>
      <c r="G63" s="392">
        <v>63832</v>
      </c>
      <c r="H63" s="390">
        <v>-106175</v>
      </c>
      <c r="I63" s="392">
        <v>-101845</v>
      </c>
      <c r="J63" s="390">
        <v>0</v>
      </c>
      <c r="K63" s="392">
        <v>0</v>
      </c>
    </row>
    <row r="64" spans="2:11">
      <c r="B64" s="380"/>
      <c r="C64" s="370" t="s">
        <v>342</v>
      </c>
      <c r="D64" s="390">
        <v>0</v>
      </c>
      <c r="E64" s="392">
        <v>0</v>
      </c>
      <c r="F64" s="390">
        <v>-12190</v>
      </c>
      <c r="G64" s="392">
        <v>0</v>
      </c>
      <c r="H64" s="390">
        <v>12190</v>
      </c>
      <c r="I64" s="392">
        <v>0</v>
      </c>
      <c r="J64" s="390">
        <v>0</v>
      </c>
      <c r="K64" s="392">
        <v>0</v>
      </c>
    </row>
    <row r="65" spans="2:11">
      <c r="B65" s="380"/>
      <c r="C65" s="370" t="s">
        <v>343</v>
      </c>
      <c r="D65" s="390">
        <v>0</v>
      </c>
      <c r="E65" s="392">
        <v>0</v>
      </c>
      <c r="F65" s="390">
        <v>0</v>
      </c>
      <c r="G65" s="392">
        <v>0</v>
      </c>
      <c r="H65" s="390">
        <v>0</v>
      </c>
      <c r="I65" s="392">
        <v>0</v>
      </c>
      <c r="J65" s="390">
        <v>0</v>
      </c>
      <c r="K65" s="392">
        <v>0</v>
      </c>
    </row>
    <row r="66" spans="2:11">
      <c r="B66" s="380"/>
      <c r="C66" s="370" t="s">
        <v>344</v>
      </c>
      <c r="D66" s="390">
        <v>1112599</v>
      </c>
      <c r="E66" s="392">
        <v>1607416</v>
      </c>
      <c r="F66" s="390">
        <v>4300827</v>
      </c>
      <c r="G66" s="392">
        <v>3092231</v>
      </c>
      <c r="H66" s="390">
        <v>-8318751</v>
      </c>
      <c r="I66" s="392">
        <v>-6768175</v>
      </c>
      <c r="J66" s="390">
        <v>-4897936</v>
      </c>
      <c r="K66" s="396">
        <v>-3866564</v>
      </c>
    </row>
    <row r="67" spans="2:11">
      <c r="D67" s="375"/>
      <c r="E67" s="375"/>
      <c r="F67" s="375"/>
      <c r="G67" s="375"/>
      <c r="H67" s="375"/>
      <c r="I67" s="375"/>
      <c r="J67" s="375"/>
      <c r="K67" s="375"/>
    </row>
    <row r="68" spans="2:11">
      <c r="B68" s="379" t="s">
        <v>381</v>
      </c>
      <c r="C68" s="370"/>
      <c r="D68" s="390">
        <v>0</v>
      </c>
      <c r="E68" s="392">
        <v>0</v>
      </c>
      <c r="F68" s="390">
        <v>0</v>
      </c>
      <c r="G68" s="392">
        <v>0</v>
      </c>
      <c r="H68" s="390">
        <v>0</v>
      </c>
      <c r="I68" s="392">
        <v>0</v>
      </c>
      <c r="J68" s="390">
        <v>1992611</v>
      </c>
      <c r="K68" s="392">
        <v>1798036</v>
      </c>
    </row>
    <row r="69" spans="2:11">
      <c r="D69" s="375"/>
      <c r="E69" s="375"/>
      <c r="F69" s="375"/>
      <c r="G69" s="375"/>
      <c r="H69" s="375"/>
      <c r="I69" s="375"/>
      <c r="J69" s="375"/>
      <c r="K69" s="375"/>
    </row>
    <row r="70" spans="2:11">
      <c r="B70" s="381" t="s">
        <v>382</v>
      </c>
      <c r="C70" s="369"/>
      <c r="D70" s="394">
        <v>7203309</v>
      </c>
      <c r="E70" s="397">
        <v>7085937</v>
      </c>
      <c r="F70" s="394">
        <v>18372396</v>
      </c>
      <c r="G70" s="397">
        <v>12432611</v>
      </c>
      <c r="H70" s="394">
        <v>610738</v>
      </c>
      <c r="I70" s="397">
        <v>650442</v>
      </c>
      <c r="J70" s="394">
        <v>26186443</v>
      </c>
      <c r="K70" s="397">
        <v>20168990</v>
      </c>
    </row>
    <row r="71" spans="2:11">
      <c r="D71" s="375"/>
      <c r="E71" s="375"/>
      <c r="F71" s="375"/>
      <c r="G71" s="375"/>
      <c r="H71" s="375"/>
      <c r="I71" s="375"/>
      <c r="J71" s="375"/>
      <c r="K71" s="375"/>
    </row>
    <row r="72" spans="2:11">
      <c r="D72" s="375"/>
      <c r="E72" s="375"/>
      <c r="F72" s="375"/>
      <c r="G72" s="375"/>
      <c r="H72" s="375"/>
      <c r="I72" s="375"/>
      <c r="J72" s="375"/>
      <c r="K72" s="375"/>
    </row>
    <row r="73" spans="2:11">
      <c r="D73" s="375"/>
      <c r="E73" s="375"/>
      <c r="F73" s="375"/>
      <c r="G73" s="375"/>
      <c r="H73" s="375"/>
      <c r="I73" s="375"/>
      <c r="J73" s="375"/>
      <c r="K73" s="375"/>
    </row>
    <row r="75" spans="2:11">
      <c r="B75" s="553" t="s">
        <v>191</v>
      </c>
      <c r="C75" s="554"/>
      <c r="D75" s="547" t="s">
        <v>102</v>
      </c>
      <c r="E75" s="548"/>
      <c r="F75" s="547" t="s">
        <v>55</v>
      </c>
      <c r="G75" s="548"/>
      <c r="H75" s="547" t="s">
        <v>393</v>
      </c>
      <c r="I75" s="548"/>
      <c r="J75" s="547" t="s">
        <v>20</v>
      </c>
      <c r="K75" s="548"/>
    </row>
    <row r="76" spans="2:11">
      <c r="B76" s="555" t="s">
        <v>383</v>
      </c>
      <c r="C76" s="564"/>
      <c r="D76" s="386" t="s">
        <v>419</v>
      </c>
      <c r="E76" s="387" t="s">
        <v>420</v>
      </c>
      <c r="F76" s="386" t="str">
        <f>D76</f>
        <v>09/30/2018</v>
      </c>
      <c r="G76" s="387" t="str">
        <f>E76</f>
        <v>09/30/2017</v>
      </c>
      <c r="H76" s="386" t="str">
        <f>D76</f>
        <v>09/30/2018</v>
      </c>
      <c r="I76" s="387" t="str">
        <f>E76</f>
        <v>09/30/2017</v>
      </c>
      <c r="J76" s="386" t="str">
        <f>D76</f>
        <v>09/30/2018</v>
      </c>
      <c r="K76" s="387" t="str">
        <f>E76</f>
        <v>09/30/2017</v>
      </c>
    </row>
    <row r="77" spans="2:11">
      <c r="B77" s="565"/>
      <c r="C77" s="566"/>
      <c r="D77" s="388" t="s">
        <v>394</v>
      </c>
      <c r="E77" s="389" t="s">
        <v>394</v>
      </c>
      <c r="F77" s="388" t="s">
        <v>394</v>
      </c>
      <c r="G77" s="389" t="s">
        <v>394</v>
      </c>
      <c r="H77" s="388" t="s">
        <v>394</v>
      </c>
      <c r="I77" s="389" t="s">
        <v>394</v>
      </c>
      <c r="J77" s="388" t="s">
        <v>394</v>
      </c>
      <c r="K77" s="389" t="s">
        <v>394</v>
      </c>
    </row>
    <row r="78" spans="2:11">
      <c r="B78" s="379" t="s">
        <v>384</v>
      </c>
      <c r="C78" s="369"/>
      <c r="D78" s="398">
        <v>2374137</v>
      </c>
      <c r="E78" s="399">
        <v>2190120</v>
      </c>
      <c r="F78" s="398">
        <v>7554039</v>
      </c>
      <c r="G78" s="399">
        <v>6004208</v>
      </c>
      <c r="H78" s="398">
        <v>-585351</v>
      </c>
      <c r="I78" s="399">
        <v>-629837</v>
      </c>
      <c r="J78" s="398">
        <v>9342825</v>
      </c>
      <c r="K78" s="399">
        <v>7564491</v>
      </c>
    </row>
    <row r="79" spans="2:11">
      <c r="B79" s="382"/>
      <c r="C79" s="373" t="s">
        <v>131</v>
      </c>
      <c r="D79" s="394">
        <v>2326876</v>
      </c>
      <c r="E79" s="399">
        <v>2136751</v>
      </c>
      <c r="F79" s="394">
        <v>6878555</v>
      </c>
      <c r="G79" s="399">
        <v>5385846</v>
      </c>
      <c r="H79" s="394">
        <v>-585794</v>
      </c>
      <c r="I79" s="399">
        <v>-628404</v>
      </c>
      <c r="J79" s="394">
        <v>8619637</v>
      </c>
      <c r="K79" s="399">
        <v>6894193</v>
      </c>
    </row>
    <row r="80" spans="2:11">
      <c r="B80" s="382"/>
      <c r="C80" s="374" t="s">
        <v>62</v>
      </c>
      <c r="D80" s="400">
        <v>2070679</v>
      </c>
      <c r="E80" s="401">
        <v>1923737</v>
      </c>
      <c r="F80" s="400">
        <v>6018639</v>
      </c>
      <c r="G80" s="401">
        <v>4873238</v>
      </c>
      <c r="H80" s="400">
        <v>-513958</v>
      </c>
      <c r="I80" s="401">
        <v>-558820</v>
      </c>
      <c r="J80" s="400">
        <v>7575360</v>
      </c>
      <c r="K80" s="401">
        <v>6238155</v>
      </c>
    </row>
    <row r="81" spans="2:11">
      <c r="B81" s="382"/>
      <c r="C81" s="374" t="s">
        <v>345</v>
      </c>
      <c r="D81" s="400">
        <v>31902</v>
      </c>
      <c r="E81" s="401">
        <v>29851</v>
      </c>
      <c r="F81" s="400">
        <v>3318</v>
      </c>
      <c r="G81" s="401">
        <v>2330</v>
      </c>
      <c r="H81" s="400">
        <v>0</v>
      </c>
      <c r="I81" s="401">
        <v>0</v>
      </c>
      <c r="J81" s="400">
        <v>35220</v>
      </c>
      <c r="K81" s="401">
        <v>32181</v>
      </c>
    </row>
    <row r="82" spans="2:11">
      <c r="B82" s="382"/>
      <c r="C82" s="374" t="s">
        <v>346</v>
      </c>
      <c r="D82" s="400">
        <v>224295</v>
      </c>
      <c r="E82" s="401">
        <v>183163</v>
      </c>
      <c r="F82" s="400">
        <v>856598</v>
      </c>
      <c r="G82" s="401">
        <v>510278</v>
      </c>
      <c r="H82" s="400">
        <v>-71836</v>
      </c>
      <c r="I82" s="401">
        <v>-69584</v>
      </c>
      <c r="J82" s="400">
        <v>1009057</v>
      </c>
      <c r="K82" s="401">
        <v>623857</v>
      </c>
    </row>
    <row r="83" spans="2:11">
      <c r="B83" s="382"/>
      <c r="C83" s="374"/>
      <c r="D83" s="400"/>
      <c r="E83" s="401"/>
      <c r="F83" s="400"/>
      <c r="G83" s="401"/>
      <c r="H83" s="400"/>
      <c r="I83" s="401"/>
      <c r="J83" s="400"/>
      <c r="K83" s="401"/>
    </row>
    <row r="84" spans="2:11">
      <c r="B84" s="382"/>
      <c r="C84" s="373" t="s">
        <v>132</v>
      </c>
      <c r="D84" s="400">
        <v>47261</v>
      </c>
      <c r="E84" s="401">
        <v>53369</v>
      </c>
      <c r="F84" s="400">
        <v>675484</v>
      </c>
      <c r="G84" s="401">
        <v>618362</v>
      </c>
      <c r="H84" s="400">
        <v>443</v>
      </c>
      <c r="I84" s="401">
        <v>-1433</v>
      </c>
      <c r="J84" s="400">
        <v>723188</v>
      </c>
      <c r="K84" s="401">
        <v>670298</v>
      </c>
    </row>
    <row r="85" spans="2:11">
      <c r="C85" s="375"/>
      <c r="D85" s="375"/>
      <c r="E85" s="375"/>
      <c r="F85" s="375"/>
      <c r="G85" s="375"/>
      <c r="H85" s="375"/>
      <c r="I85" s="375"/>
      <c r="J85" s="375"/>
      <c r="K85" s="375"/>
    </row>
    <row r="86" spans="2:11">
      <c r="B86" s="381" t="s">
        <v>385</v>
      </c>
      <c r="C86" s="376"/>
      <c r="D86" s="398">
        <v>-1105777</v>
      </c>
      <c r="E86" s="399">
        <v>-892532</v>
      </c>
      <c r="F86" s="398">
        <v>-5298735</v>
      </c>
      <c r="G86" s="399">
        <v>-3959163</v>
      </c>
      <c r="H86" s="398">
        <v>588044</v>
      </c>
      <c r="I86" s="399">
        <v>629358</v>
      </c>
      <c r="J86" s="398">
        <v>-5816468</v>
      </c>
      <c r="K86" s="399">
        <v>-4222337</v>
      </c>
    </row>
    <row r="87" spans="2:11">
      <c r="B87" s="382"/>
      <c r="C87" s="374" t="s">
        <v>347</v>
      </c>
      <c r="D87" s="400">
        <v>-645197</v>
      </c>
      <c r="E87" s="401">
        <v>-434900</v>
      </c>
      <c r="F87" s="400">
        <v>-4032826</v>
      </c>
      <c r="G87" s="401">
        <v>-2988931</v>
      </c>
      <c r="H87" s="400">
        <v>551960</v>
      </c>
      <c r="I87" s="401">
        <v>598933</v>
      </c>
      <c r="J87" s="400">
        <v>-4126063</v>
      </c>
      <c r="K87" s="401">
        <v>-2824898</v>
      </c>
    </row>
    <row r="88" spans="2:11">
      <c r="B88" s="382"/>
      <c r="C88" s="374" t="s">
        <v>348</v>
      </c>
      <c r="D88" s="400">
        <v>-160471</v>
      </c>
      <c r="E88" s="401">
        <v>-178153</v>
      </c>
      <c r="F88" s="400">
        <v>0</v>
      </c>
      <c r="G88" s="401">
        <v>0</v>
      </c>
      <c r="H88" s="400">
        <v>0</v>
      </c>
      <c r="I88" s="401">
        <v>0</v>
      </c>
      <c r="J88" s="400">
        <v>-160471</v>
      </c>
      <c r="K88" s="401">
        <v>-178153</v>
      </c>
    </row>
    <row r="89" spans="2:11">
      <c r="B89" s="382"/>
      <c r="C89" s="374" t="s">
        <v>136</v>
      </c>
      <c r="D89" s="400">
        <v>-223588</v>
      </c>
      <c r="E89" s="401">
        <v>-188494</v>
      </c>
      <c r="F89" s="400">
        <v>-581548</v>
      </c>
      <c r="G89" s="401">
        <v>-283431</v>
      </c>
      <c r="H89" s="400">
        <v>41480</v>
      </c>
      <c r="I89" s="401">
        <v>36612</v>
      </c>
      <c r="J89" s="400">
        <v>-763656</v>
      </c>
      <c r="K89" s="401">
        <v>-435313</v>
      </c>
    </row>
    <row r="90" spans="2:11">
      <c r="B90" s="382"/>
      <c r="C90" s="374" t="s">
        <v>349</v>
      </c>
      <c r="D90" s="400">
        <v>-76521</v>
      </c>
      <c r="E90" s="401">
        <v>-90985</v>
      </c>
      <c r="F90" s="400">
        <v>-684361</v>
      </c>
      <c r="G90" s="401">
        <v>-686801</v>
      </c>
      <c r="H90" s="400">
        <v>-5396</v>
      </c>
      <c r="I90" s="401">
        <v>-6187</v>
      </c>
      <c r="J90" s="400">
        <v>-766278</v>
      </c>
      <c r="K90" s="401">
        <v>-783973</v>
      </c>
    </row>
    <row r="91" spans="2:11">
      <c r="C91" s="375"/>
      <c r="D91" s="375"/>
      <c r="E91" s="375"/>
      <c r="F91" s="375"/>
      <c r="G91" s="375"/>
      <c r="H91" s="375"/>
      <c r="I91" s="375"/>
      <c r="J91" s="375"/>
      <c r="K91" s="375"/>
    </row>
    <row r="92" spans="2:11">
      <c r="B92" s="381" t="s">
        <v>386</v>
      </c>
      <c r="C92" s="376"/>
      <c r="D92" s="394">
        <v>1268360</v>
      </c>
      <c r="E92" s="399">
        <v>1297588</v>
      </c>
      <c r="F92" s="394">
        <v>2255304</v>
      </c>
      <c r="G92" s="399">
        <v>2045045</v>
      </c>
      <c r="H92" s="394">
        <v>2693</v>
      </c>
      <c r="I92" s="399">
        <v>-479</v>
      </c>
      <c r="J92" s="394">
        <v>3526357</v>
      </c>
      <c r="K92" s="399">
        <v>3342154</v>
      </c>
    </row>
    <row r="93" spans="2:11">
      <c r="C93" s="375"/>
      <c r="D93" s="375"/>
      <c r="E93" s="375"/>
      <c r="F93" s="375"/>
      <c r="G93" s="375"/>
      <c r="H93" s="375"/>
      <c r="I93" s="375"/>
      <c r="J93" s="375"/>
      <c r="K93" s="375"/>
    </row>
    <row r="94" spans="2:11">
      <c r="B94" s="380"/>
      <c r="C94" s="373" t="s">
        <v>350</v>
      </c>
      <c r="D94" s="400">
        <v>5195</v>
      </c>
      <c r="E94" s="401">
        <v>2854</v>
      </c>
      <c r="F94" s="400">
        <v>112976</v>
      </c>
      <c r="G94" s="401">
        <v>109963</v>
      </c>
      <c r="H94" s="400">
        <v>0</v>
      </c>
      <c r="I94" s="401">
        <v>0</v>
      </c>
      <c r="J94" s="400">
        <v>118171</v>
      </c>
      <c r="K94" s="401">
        <v>112817</v>
      </c>
    </row>
    <row r="95" spans="2:11">
      <c r="B95" s="380"/>
      <c r="C95" s="373" t="s">
        <v>351</v>
      </c>
      <c r="D95" s="400">
        <v>-86431</v>
      </c>
      <c r="E95" s="401">
        <v>-108830</v>
      </c>
      <c r="F95" s="400">
        <v>-454209</v>
      </c>
      <c r="G95" s="401">
        <v>-499299</v>
      </c>
      <c r="H95" s="400">
        <v>-18808</v>
      </c>
      <c r="I95" s="401">
        <v>-19907</v>
      </c>
      <c r="J95" s="400">
        <v>-559448</v>
      </c>
      <c r="K95" s="401">
        <v>-628036</v>
      </c>
    </row>
    <row r="96" spans="2:11">
      <c r="B96" s="380"/>
      <c r="C96" s="373" t="s">
        <v>352</v>
      </c>
      <c r="D96" s="400">
        <v>-93179</v>
      </c>
      <c r="E96" s="401">
        <v>-105651</v>
      </c>
      <c r="F96" s="400">
        <v>-573061</v>
      </c>
      <c r="G96" s="401">
        <v>-555282</v>
      </c>
      <c r="H96" s="400">
        <v>-44356</v>
      </c>
      <c r="I96" s="401">
        <v>-31137</v>
      </c>
      <c r="J96" s="400">
        <v>-710596</v>
      </c>
      <c r="K96" s="401">
        <v>-692070</v>
      </c>
    </row>
    <row r="97" spans="2:11">
      <c r="C97" s="375"/>
      <c r="D97" s="375"/>
      <c r="E97" s="375"/>
      <c r="F97" s="375"/>
      <c r="G97" s="375"/>
      <c r="H97" s="375"/>
      <c r="I97" s="375"/>
      <c r="J97" s="375"/>
      <c r="K97" s="375"/>
    </row>
    <row r="98" spans="2:11">
      <c r="B98" s="381" t="s">
        <v>387</v>
      </c>
      <c r="C98" s="376"/>
      <c r="D98" s="394">
        <v>1093945</v>
      </c>
      <c r="E98" s="399">
        <v>1085961</v>
      </c>
      <c r="F98" s="394">
        <v>1341010</v>
      </c>
      <c r="G98" s="399">
        <v>1100427</v>
      </c>
      <c r="H98" s="394">
        <v>-60471</v>
      </c>
      <c r="I98" s="399">
        <v>-51523</v>
      </c>
      <c r="J98" s="394">
        <v>2374484</v>
      </c>
      <c r="K98" s="399">
        <v>2134865</v>
      </c>
    </row>
    <row r="99" spans="2:11">
      <c r="C99" s="375"/>
      <c r="D99" s="375"/>
      <c r="E99" s="375"/>
      <c r="F99" s="375"/>
      <c r="G99" s="375"/>
      <c r="H99" s="375"/>
      <c r="I99" s="375"/>
      <c r="J99" s="375"/>
      <c r="K99" s="375"/>
    </row>
    <row r="100" spans="2:11">
      <c r="B100" s="382"/>
      <c r="C100" s="373" t="s">
        <v>353</v>
      </c>
      <c r="D100" s="400">
        <v>-187841</v>
      </c>
      <c r="E100" s="401">
        <v>-180426</v>
      </c>
      <c r="F100" s="400">
        <v>-382937</v>
      </c>
      <c r="G100" s="401">
        <v>-301033</v>
      </c>
      <c r="H100" s="400">
        <v>597</v>
      </c>
      <c r="I100" s="401">
        <v>489</v>
      </c>
      <c r="J100" s="400">
        <v>-570181</v>
      </c>
      <c r="K100" s="401">
        <v>-480970</v>
      </c>
    </row>
    <row r="101" spans="2:11">
      <c r="B101" s="382"/>
      <c r="C101" s="373" t="s">
        <v>354</v>
      </c>
      <c r="D101" s="400">
        <v>3203</v>
      </c>
      <c r="E101" s="401">
        <v>-12069</v>
      </c>
      <c r="F101" s="400">
        <v>-97474</v>
      </c>
      <c r="G101" s="401">
        <v>-104820</v>
      </c>
      <c r="H101" s="400">
        <v>-888</v>
      </c>
      <c r="I101" s="401">
        <v>-4</v>
      </c>
      <c r="J101" s="400">
        <v>-95159</v>
      </c>
      <c r="K101" s="401">
        <v>-116893</v>
      </c>
    </row>
    <row r="102" spans="2:11">
      <c r="C102" s="375"/>
      <c r="D102" s="375"/>
      <c r="E102" s="375"/>
      <c r="F102" s="375"/>
      <c r="G102" s="375"/>
      <c r="H102" s="375"/>
      <c r="I102" s="375"/>
      <c r="J102" s="375"/>
      <c r="K102" s="375"/>
    </row>
    <row r="103" spans="2:11">
      <c r="B103" s="381" t="s">
        <v>388</v>
      </c>
      <c r="C103" s="376"/>
      <c r="D103" s="398">
        <v>909307</v>
      </c>
      <c r="E103" s="399">
        <v>893466</v>
      </c>
      <c r="F103" s="398">
        <v>860599</v>
      </c>
      <c r="G103" s="399">
        <v>694574</v>
      </c>
      <c r="H103" s="398">
        <v>-60762</v>
      </c>
      <c r="I103" s="399">
        <v>-51038</v>
      </c>
      <c r="J103" s="398">
        <v>1709144</v>
      </c>
      <c r="K103" s="399">
        <v>1537002</v>
      </c>
    </row>
    <row r="104" spans="2:11">
      <c r="B104" s="383"/>
      <c r="C104" s="377"/>
      <c r="D104" s="375"/>
      <c r="E104" s="375"/>
      <c r="F104" s="375"/>
      <c r="G104" s="375"/>
      <c r="H104" s="375"/>
      <c r="I104" s="375"/>
      <c r="J104" s="375"/>
      <c r="K104" s="375"/>
    </row>
    <row r="105" spans="2:11">
      <c r="B105" s="381" t="s">
        <v>389</v>
      </c>
      <c r="C105" s="376"/>
      <c r="D105" s="398">
        <v>31955</v>
      </c>
      <c r="E105" s="399">
        <v>-84311</v>
      </c>
      <c r="F105" s="398">
        <v>-185969</v>
      </c>
      <c r="G105" s="399">
        <v>-429785</v>
      </c>
      <c r="H105" s="398">
        <v>-133960</v>
      </c>
      <c r="I105" s="399">
        <v>20781</v>
      </c>
      <c r="J105" s="398">
        <v>-287974</v>
      </c>
      <c r="K105" s="399">
        <v>-493315</v>
      </c>
    </row>
    <row r="106" spans="2:11">
      <c r="B106" s="381"/>
      <c r="C106" s="376" t="s">
        <v>121</v>
      </c>
      <c r="D106" s="398">
        <v>52253</v>
      </c>
      <c r="E106" s="399">
        <v>48019</v>
      </c>
      <c r="F106" s="398">
        <v>162660</v>
      </c>
      <c r="G106" s="399">
        <v>102417</v>
      </c>
      <c r="H106" s="398">
        <v>11141</v>
      </c>
      <c r="I106" s="399">
        <v>23345</v>
      </c>
      <c r="J106" s="398">
        <v>226054</v>
      </c>
      <c r="K106" s="399">
        <v>173781</v>
      </c>
    </row>
    <row r="107" spans="2:11">
      <c r="B107" s="382"/>
      <c r="C107" s="374" t="s">
        <v>308</v>
      </c>
      <c r="D107" s="400">
        <v>34123</v>
      </c>
      <c r="E107" s="401">
        <v>42996.35</v>
      </c>
      <c r="F107" s="400">
        <v>19463</v>
      </c>
      <c r="G107" s="401">
        <v>23842</v>
      </c>
      <c r="H107" s="400">
        <v>20989</v>
      </c>
      <c r="I107" s="401">
        <v>23935.65</v>
      </c>
      <c r="J107" s="400">
        <v>74575</v>
      </c>
      <c r="K107" s="401">
        <v>90774</v>
      </c>
    </row>
    <row r="108" spans="2:11">
      <c r="B108" s="382"/>
      <c r="C108" s="374" t="s">
        <v>355</v>
      </c>
      <c r="D108" s="400">
        <v>18130</v>
      </c>
      <c r="E108" s="401">
        <v>5022.6500000000015</v>
      </c>
      <c r="F108" s="400">
        <v>143197</v>
      </c>
      <c r="G108" s="401">
        <v>78575</v>
      </c>
      <c r="H108" s="400">
        <v>-9848</v>
      </c>
      <c r="I108" s="401">
        <v>-590.65000000000146</v>
      </c>
      <c r="J108" s="400">
        <v>151479</v>
      </c>
      <c r="K108" s="401">
        <v>83007</v>
      </c>
    </row>
    <row r="109" spans="2:11">
      <c r="B109" s="381"/>
      <c r="C109" s="376" t="s">
        <v>145</v>
      </c>
      <c r="D109" s="398">
        <v>-138762</v>
      </c>
      <c r="E109" s="399">
        <v>-147761</v>
      </c>
      <c r="F109" s="398">
        <v>-483821</v>
      </c>
      <c r="G109" s="399">
        <v>-528318</v>
      </c>
      <c r="H109" s="398">
        <v>-101941</v>
      </c>
      <c r="I109" s="399">
        <v>14963</v>
      </c>
      <c r="J109" s="398">
        <v>-724524</v>
      </c>
      <c r="K109" s="399">
        <v>-661116</v>
      </c>
    </row>
    <row r="110" spans="2:11">
      <c r="B110" s="382"/>
      <c r="C110" s="374" t="s">
        <v>356</v>
      </c>
      <c r="D110" s="400">
        <v>-10739</v>
      </c>
      <c r="E110" s="401">
        <v>-9799</v>
      </c>
      <c r="F110" s="400">
        <v>-84831</v>
      </c>
      <c r="G110" s="401">
        <v>-59360</v>
      </c>
      <c r="H110" s="400">
        <v>-38539</v>
      </c>
      <c r="I110" s="401">
        <v>0</v>
      </c>
      <c r="J110" s="400">
        <v>-134109</v>
      </c>
      <c r="K110" s="401">
        <v>-69159</v>
      </c>
    </row>
    <row r="111" spans="2:11">
      <c r="B111" s="382"/>
      <c r="C111" s="374" t="s">
        <v>357</v>
      </c>
      <c r="D111" s="400">
        <v>-52315</v>
      </c>
      <c r="E111" s="401">
        <v>-81801</v>
      </c>
      <c r="F111" s="400">
        <v>-101469</v>
      </c>
      <c r="G111" s="401">
        <v>-68083</v>
      </c>
      <c r="H111" s="400">
        <v>-78353</v>
      </c>
      <c r="I111" s="401">
        <v>-19432</v>
      </c>
      <c r="J111" s="400">
        <v>-232137</v>
      </c>
      <c r="K111" s="401">
        <v>-169316</v>
      </c>
    </row>
    <row r="112" spans="2:11">
      <c r="B112" s="382"/>
      <c r="C112" s="374" t="s">
        <v>168</v>
      </c>
      <c r="D112" s="400">
        <v>-75708</v>
      </c>
      <c r="E112" s="401">
        <v>-56161</v>
      </c>
      <c r="F112" s="400">
        <v>-297521</v>
      </c>
      <c r="G112" s="401">
        <v>-400875</v>
      </c>
      <c r="H112" s="400">
        <v>14951</v>
      </c>
      <c r="I112" s="401">
        <v>34395</v>
      </c>
      <c r="J112" s="400">
        <v>-358278</v>
      </c>
      <c r="K112" s="401">
        <v>-422641</v>
      </c>
    </row>
    <row r="113" spans="2:11">
      <c r="B113" s="382"/>
      <c r="C113" s="373" t="s">
        <v>358</v>
      </c>
      <c r="D113" s="400">
        <v>-16749</v>
      </c>
      <c r="E113" s="401">
        <v>0</v>
      </c>
      <c r="F113" s="400">
        <v>139209</v>
      </c>
      <c r="G113" s="401">
        <v>0</v>
      </c>
      <c r="H113" s="400">
        <v>0</v>
      </c>
      <c r="I113" s="401">
        <v>0</v>
      </c>
      <c r="J113" s="400">
        <v>122460</v>
      </c>
      <c r="K113" s="401">
        <v>0</v>
      </c>
    </row>
    <row r="114" spans="2:11">
      <c r="B114" s="382"/>
      <c r="C114" s="373" t="s">
        <v>359</v>
      </c>
      <c r="D114" s="394">
        <v>135213</v>
      </c>
      <c r="E114" s="399">
        <v>15431</v>
      </c>
      <c r="F114" s="394">
        <v>-4017</v>
      </c>
      <c r="G114" s="399">
        <v>-3884</v>
      </c>
      <c r="H114" s="394">
        <v>-43160</v>
      </c>
      <c r="I114" s="399">
        <v>-17527</v>
      </c>
      <c r="J114" s="394">
        <v>88036</v>
      </c>
      <c r="K114" s="399">
        <v>-5980</v>
      </c>
    </row>
    <row r="115" spans="2:11">
      <c r="B115" s="382"/>
      <c r="C115" s="374" t="s">
        <v>360</v>
      </c>
      <c r="D115" s="400">
        <v>378193</v>
      </c>
      <c r="E115" s="401">
        <v>57051</v>
      </c>
      <c r="F115" s="400">
        <v>161698</v>
      </c>
      <c r="G115" s="401">
        <v>21881</v>
      </c>
      <c r="H115" s="400">
        <v>15995</v>
      </c>
      <c r="I115" s="401">
        <v>77005</v>
      </c>
      <c r="J115" s="400">
        <v>555886</v>
      </c>
      <c r="K115" s="401">
        <v>155937</v>
      </c>
    </row>
    <row r="116" spans="2:11">
      <c r="B116" s="382"/>
      <c r="C116" s="374" t="s">
        <v>361</v>
      </c>
      <c r="D116" s="400">
        <v>-242980</v>
      </c>
      <c r="E116" s="401">
        <v>-41620</v>
      </c>
      <c r="F116" s="400">
        <v>-165715</v>
      </c>
      <c r="G116" s="401">
        <v>-25765</v>
      </c>
      <c r="H116" s="400">
        <v>-59155</v>
      </c>
      <c r="I116" s="401">
        <v>-94532</v>
      </c>
      <c r="J116" s="400">
        <v>-467850</v>
      </c>
      <c r="K116" s="401">
        <v>-161917</v>
      </c>
    </row>
    <row r="117" spans="2:11">
      <c r="C117" s="375"/>
      <c r="D117" s="375"/>
      <c r="E117" s="375"/>
      <c r="F117" s="375"/>
      <c r="G117" s="375"/>
      <c r="H117" s="375"/>
      <c r="I117" s="375"/>
      <c r="J117" s="375"/>
      <c r="K117" s="375"/>
    </row>
    <row r="118" spans="2:11" ht="24">
      <c r="B118" s="384"/>
      <c r="C118" s="373" t="s">
        <v>362</v>
      </c>
      <c r="D118" s="400">
        <v>1123</v>
      </c>
      <c r="E118" s="401">
        <v>2678</v>
      </c>
      <c r="F118" s="400">
        <v>-9</v>
      </c>
      <c r="G118" s="401">
        <v>0</v>
      </c>
      <c r="H118" s="400">
        <v>318</v>
      </c>
      <c r="I118" s="401">
        <v>1264</v>
      </c>
      <c r="J118" s="400">
        <v>1432</v>
      </c>
      <c r="K118" s="401">
        <v>3942</v>
      </c>
    </row>
    <row r="119" spans="2:11">
      <c r="B119" s="385"/>
      <c r="C119" s="373" t="s">
        <v>363</v>
      </c>
      <c r="D119" s="398">
        <v>136</v>
      </c>
      <c r="E119" s="397">
        <v>416</v>
      </c>
      <c r="F119" s="398">
        <v>394</v>
      </c>
      <c r="G119" s="397">
        <v>849</v>
      </c>
      <c r="H119" s="398">
        <v>0</v>
      </c>
      <c r="I119" s="397">
        <v>0</v>
      </c>
      <c r="J119" s="398">
        <v>530</v>
      </c>
      <c r="K119" s="397">
        <v>1265</v>
      </c>
    </row>
    <row r="120" spans="2:11">
      <c r="B120" s="381"/>
      <c r="C120" s="374" t="s">
        <v>364</v>
      </c>
      <c r="D120" s="400">
        <v>61</v>
      </c>
      <c r="E120" s="401">
        <v>114</v>
      </c>
      <c r="F120" s="400">
        <v>9</v>
      </c>
      <c r="G120" s="401">
        <v>44</v>
      </c>
      <c r="H120" s="400">
        <v>0</v>
      </c>
      <c r="I120" s="401">
        <v>0</v>
      </c>
      <c r="J120" s="400">
        <v>70</v>
      </c>
      <c r="K120" s="401">
        <v>158</v>
      </c>
    </row>
    <row r="121" spans="2:11">
      <c r="B121" s="381"/>
      <c r="C121" s="374" t="s">
        <v>365</v>
      </c>
      <c r="D121" s="400">
        <v>75</v>
      </c>
      <c r="E121" s="401">
        <v>302</v>
      </c>
      <c r="F121" s="400">
        <v>385</v>
      </c>
      <c r="G121" s="401">
        <v>805</v>
      </c>
      <c r="H121" s="400">
        <v>0</v>
      </c>
      <c r="I121" s="401">
        <v>0</v>
      </c>
      <c r="J121" s="400">
        <v>460</v>
      </c>
      <c r="K121" s="401">
        <v>1107</v>
      </c>
    </row>
    <row r="122" spans="2:11">
      <c r="C122" s="375"/>
      <c r="D122" s="375"/>
      <c r="E122" s="375"/>
      <c r="F122" s="375"/>
      <c r="G122" s="375"/>
      <c r="H122" s="375"/>
      <c r="I122" s="375"/>
      <c r="J122" s="375"/>
      <c r="K122" s="375"/>
    </row>
    <row r="123" spans="2:11">
      <c r="B123" s="381" t="s">
        <v>390</v>
      </c>
      <c r="C123" s="376"/>
      <c r="D123" s="398">
        <v>942521</v>
      </c>
      <c r="E123" s="397">
        <v>812249</v>
      </c>
      <c r="F123" s="398">
        <v>675015</v>
      </c>
      <c r="G123" s="397">
        <v>265638</v>
      </c>
      <c r="H123" s="398">
        <v>-194404</v>
      </c>
      <c r="I123" s="397">
        <v>-28993</v>
      </c>
      <c r="J123" s="398">
        <v>1423132</v>
      </c>
      <c r="K123" s="397">
        <v>1048894</v>
      </c>
    </row>
    <row r="124" spans="2:11">
      <c r="C124" s="375"/>
      <c r="D124" s="375"/>
      <c r="E124" s="375"/>
      <c r="F124" s="375"/>
      <c r="G124" s="375"/>
      <c r="H124" s="375"/>
      <c r="I124" s="375"/>
      <c r="J124" s="375"/>
      <c r="K124" s="375"/>
    </row>
    <row r="125" spans="2:11">
      <c r="B125" s="382"/>
      <c r="C125" s="373" t="s">
        <v>366</v>
      </c>
      <c r="D125" s="400">
        <v>-349714</v>
      </c>
      <c r="E125" s="401">
        <v>-272391</v>
      </c>
      <c r="F125" s="400">
        <v>-238593</v>
      </c>
      <c r="G125" s="401">
        <v>-95283</v>
      </c>
      <c r="H125" s="400">
        <v>23750</v>
      </c>
      <c r="I125" s="401">
        <v>-24143</v>
      </c>
      <c r="J125" s="400">
        <v>-564557</v>
      </c>
      <c r="K125" s="401">
        <v>-391817</v>
      </c>
    </row>
    <row r="126" spans="2:11">
      <c r="C126" s="375"/>
      <c r="D126" s="375"/>
      <c r="E126" s="375"/>
      <c r="F126" s="375"/>
      <c r="G126" s="375"/>
      <c r="H126" s="375"/>
      <c r="I126" s="375"/>
      <c r="J126" s="375"/>
      <c r="K126" s="375"/>
    </row>
    <row r="127" spans="2:11">
      <c r="B127" s="381" t="s">
        <v>391</v>
      </c>
      <c r="C127" s="376"/>
      <c r="D127" s="394">
        <v>592807</v>
      </c>
      <c r="E127" s="399">
        <v>539858</v>
      </c>
      <c r="F127" s="394">
        <v>436422</v>
      </c>
      <c r="G127" s="399">
        <v>170355</v>
      </c>
      <c r="H127" s="394">
        <v>-170654</v>
      </c>
      <c r="I127" s="399">
        <v>-53136</v>
      </c>
      <c r="J127" s="394">
        <v>858575</v>
      </c>
      <c r="K127" s="399">
        <v>657077</v>
      </c>
    </row>
    <row r="128" spans="2:11">
      <c r="B128" s="382"/>
      <c r="C128" s="373" t="s">
        <v>367</v>
      </c>
      <c r="D128" s="400">
        <v>0</v>
      </c>
      <c r="E128" s="401">
        <v>0</v>
      </c>
      <c r="F128" s="400">
        <v>0</v>
      </c>
      <c r="G128" s="401">
        <v>0</v>
      </c>
      <c r="H128" s="400">
        <v>0</v>
      </c>
      <c r="I128" s="401">
        <v>0</v>
      </c>
      <c r="J128" s="400">
        <v>0</v>
      </c>
      <c r="K128" s="401">
        <v>0</v>
      </c>
    </row>
    <row r="129" spans="2:11">
      <c r="B129" s="381" t="s">
        <v>120</v>
      </c>
      <c r="C129" s="373"/>
      <c r="D129" s="394">
        <v>592807</v>
      </c>
      <c r="E129" s="399">
        <v>539858</v>
      </c>
      <c r="F129" s="394">
        <v>436422</v>
      </c>
      <c r="G129" s="399">
        <v>170355</v>
      </c>
      <c r="H129" s="394">
        <v>-170654</v>
      </c>
      <c r="I129" s="399">
        <v>-53136</v>
      </c>
      <c r="J129" s="394">
        <v>858575</v>
      </c>
      <c r="K129" s="399">
        <v>657077</v>
      </c>
    </row>
    <row r="130" spans="2:11">
      <c r="C130" s="375"/>
      <c r="D130" s="375"/>
      <c r="E130" s="375"/>
      <c r="F130" s="375"/>
      <c r="G130" s="375"/>
      <c r="H130" s="375"/>
      <c r="I130" s="375"/>
      <c r="J130" s="375"/>
      <c r="K130" s="375"/>
    </row>
    <row r="131" spans="2:11">
      <c r="B131" s="382"/>
      <c r="C131" s="373" t="s">
        <v>368</v>
      </c>
      <c r="D131" s="394">
        <v>592807</v>
      </c>
      <c r="E131" s="399">
        <v>539858</v>
      </c>
      <c r="F131" s="394">
        <v>436422</v>
      </c>
      <c r="G131" s="399">
        <v>170355</v>
      </c>
      <c r="H131" s="394">
        <v>-170654</v>
      </c>
      <c r="I131" s="399">
        <v>-53136</v>
      </c>
      <c r="J131" s="394">
        <v>858575</v>
      </c>
      <c r="K131" s="399">
        <v>657077</v>
      </c>
    </row>
    <row r="132" spans="2:11">
      <c r="B132" s="382"/>
      <c r="C132" s="376" t="s">
        <v>71</v>
      </c>
      <c r="D132" s="394"/>
      <c r="E132" s="401"/>
      <c r="F132" s="394"/>
      <c r="G132" s="401"/>
      <c r="H132" s="394"/>
      <c r="I132" s="401"/>
      <c r="J132" s="400">
        <v>512669</v>
      </c>
      <c r="K132" s="402">
        <v>383883</v>
      </c>
    </row>
    <row r="133" spans="2:11">
      <c r="B133" s="382"/>
      <c r="C133" s="376" t="s">
        <v>72</v>
      </c>
      <c r="D133" s="398"/>
      <c r="E133" s="401"/>
      <c r="F133" s="398"/>
      <c r="G133" s="401"/>
      <c r="H133" s="398"/>
      <c r="I133" s="401"/>
      <c r="J133" s="400">
        <v>345906</v>
      </c>
      <c r="K133" s="402">
        <v>273194</v>
      </c>
    </row>
    <row r="136" spans="2:11">
      <c r="D136" s="403"/>
    </row>
    <row r="138" spans="2:11" ht="12.75" customHeight="1">
      <c r="B138" s="553" t="s">
        <v>191</v>
      </c>
      <c r="C138" s="554"/>
      <c r="D138" s="547" t="s">
        <v>102</v>
      </c>
      <c r="E138" s="548"/>
      <c r="F138" s="547" t="s">
        <v>55</v>
      </c>
      <c r="G138" s="548"/>
      <c r="H138" s="547" t="s">
        <v>393</v>
      </c>
      <c r="I138" s="548"/>
      <c r="J138" s="547" t="s">
        <v>20</v>
      </c>
      <c r="K138" s="548"/>
    </row>
    <row r="139" spans="2:11" ht="12.75" customHeight="1">
      <c r="B139" s="555" t="s">
        <v>392</v>
      </c>
      <c r="C139" s="561"/>
      <c r="D139" s="386" t="str">
        <f>D76</f>
        <v>09/30/2018</v>
      </c>
      <c r="E139" s="387" t="str">
        <f>E76</f>
        <v>09/30/2017</v>
      </c>
      <c r="F139" s="386" t="str">
        <f>D139</f>
        <v>09/30/2018</v>
      </c>
      <c r="G139" s="387" t="str">
        <f>E139</f>
        <v>09/30/2017</v>
      </c>
      <c r="H139" s="386" t="str">
        <f>D139</f>
        <v>09/30/2018</v>
      </c>
      <c r="I139" s="387" t="str">
        <f>E139</f>
        <v>09/30/2017</v>
      </c>
      <c r="J139" s="386" t="str">
        <f>D139</f>
        <v>09/30/2018</v>
      </c>
      <c r="K139" s="387" t="str">
        <f>E139</f>
        <v>09/30/2017</v>
      </c>
    </row>
    <row r="140" spans="2:11">
      <c r="B140" s="562"/>
      <c r="C140" s="563"/>
      <c r="D140" s="388" t="s">
        <v>394</v>
      </c>
      <c r="E140" s="389" t="s">
        <v>394</v>
      </c>
      <c r="F140" s="388" t="s">
        <v>394</v>
      </c>
      <c r="G140" s="389" t="s">
        <v>394</v>
      </c>
      <c r="H140" s="388" t="s">
        <v>394</v>
      </c>
      <c r="I140" s="389" t="s">
        <v>394</v>
      </c>
      <c r="J140" s="388" t="s">
        <v>394</v>
      </c>
      <c r="K140" s="389" t="s">
        <v>394</v>
      </c>
    </row>
    <row r="142" spans="2:11">
      <c r="B142" s="381"/>
      <c r="C142" s="378" t="s">
        <v>369</v>
      </c>
      <c r="D142" s="400">
        <v>712866</v>
      </c>
      <c r="E142" s="401">
        <v>721814</v>
      </c>
      <c r="F142" s="400">
        <v>274667</v>
      </c>
      <c r="G142" s="401">
        <v>436245</v>
      </c>
      <c r="H142" s="400">
        <v>-106829</v>
      </c>
      <c r="I142" s="401">
        <v>12190</v>
      </c>
      <c r="J142" s="400">
        <v>880704</v>
      </c>
      <c r="K142" s="401">
        <v>1170249</v>
      </c>
    </row>
    <row r="143" spans="2:11">
      <c r="B143" s="381"/>
      <c r="C143" s="378" t="s">
        <v>370</v>
      </c>
      <c r="D143" s="400">
        <v>-32160</v>
      </c>
      <c r="E143" s="401">
        <v>-440306</v>
      </c>
      <c r="F143" s="400">
        <v>-640550</v>
      </c>
      <c r="G143" s="401">
        <v>-783219</v>
      </c>
      <c r="H143" s="400">
        <v>-1967198</v>
      </c>
      <c r="I143" s="401">
        <v>-354203</v>
      </c>
      <c r="J143" s="400">
        <v>-2639908</v>
      </c>
      <c r="K143" s="401">
        <v>-1577728</v>
      </c>
    </row>
    <row r="144" spans="2:11">
      <c r="B144" s="381"/>
      <c r="C144" s="378" t="s">
        <v>371</v>
      </c>
      <c r="D144" s="400">
        <v>-659807</v>
      </c>
      <c r="E144" s="401">
        <v>-593927</v>
      </c>
      <c r="F144" s="400">
        <v>505592</v>
      </c>
      <c r="G144" s="401">
        <v>162381</v>
      </c>
      <c r="H144" s="400">
        <v>2181144</v>
      </c>
      <c r="I144" s="401">
        <v>-438062</v>
      </c>
      <c r="J144" s="400">
        <v>2026929</v>
      </c>
      <c r="K144" s="401">
        <v>-869608</v>
      </c>
    </row>
  </sheetData>
  <mergeCells count="24">
    <mergeCell ref="H75:I75"/>
    <mergeCell ref="J75:K75"/>
    <mergeCell ref="B139:C140"/>
    <mergeCell ref="B75:C75"/>
    <mergeCell ref="B76:C77"/>
    <mergeCell ref="D138:E138"/>
    <mergeCell ref="F138:G138"/>
    <mergeCell ref="H138:I138"/>
    <mergeCell ref="H3:I3"/>
    <mergeCell ref="J3:K3"/>
    <mergeCell ref="J138:K138"/>
    <mergeCell ref="B138:C138"/>
    <mergeCell ref="D36:E36"/>
    <mergeCell ref="F36:G36"/>
    <mergeCell ref="H36:I36"/>
    <mergeCell ref="J36:K36"/>
    <mergeCell ref="D75:E75"/>
    <mergeCell ref="F75:G75"/>
    <mergeCell ref="B36:C36"/>
    <mergeCell ref="B37:C38"/>
    <mergeCell ref="B3:C3"/>
    <mergeCell ref="B4:C5"/>
    <mergeCell ref="D3:E3"/>
    <mergeCell ref="F3:G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48"/>
  <sheetViews>
    <sheetView workbookViewId="0"/>
  </sheetViews>
  <sheetFormatPr baseColWidth="10" defaultRowHeight="12.75"/>
  <cols>
    <col min="1" max="1" width="4" style="368" customWidth="1"/>
    <col min="2" max="2" width="2.85546875" style="371" customWidth="1"/>
    <col min="3" max="3" width="69.7109375" style="371" customWidth="1"/>
    <col min="4" max="4" width="16.7109375" style="371" customWidth="1"/>
    <col min="5" max="5" width="13.42578125" style="371" bestFit="1" customWidth="1"/>
    <col min="6" max="6" width="12" style="371" bestFit="1" customWidth="1"/>
    <col min="7" max="17" width="16.7109375" style="371" customWidth="1"/>
    <col min="18" max="16384" width="11.42578125" style="368"/>
  </cols>
  <sheetData>
    <row r="2" spans="2:17" ht="18">
      <c r="B2" s="570" t="s">
        <v>191</v>
      </c>
      <c r="C2" s="571"/>
      <c r="D2" s="572" t="s">
        <v>192</v>
      </c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4"/>
    </row>
    <row r="3" spans="2:17">
      <c r="B3" s="553" t="s">
        <v>103</v>
      </c>
      <c r="C3" s="554"/>
      <c r="D3" s="547" t="s">
        <v>23</v>
      </c>
      <c r="E3" s="548"/>
      <c r="F3" s="547" t="s">
        <v>10</v>
      </c>
      <c r="G3" s="548"/>
      <c r="H3" s="547" t="s">
        <v>36</v>
      </c>
      <c r="I3" s="575"/>
      <c r="J3" s="547" t="s">
        <v>14</v>
      </c>
      <c r="K3" s="575"/>
      <c r="L3" s="547" t="s">
        <v>12</v>
      </c>
      <c r="M3" s="575"/>
      <c r="N3" s="547" t="s">
        <v>395</v>
      </c>
      <c r="O3" s="575"/>
      <c r="P3" s="547" t="s">
        <v>20</v>
      </c>
      <c r="Q3" s="548"/>
    </row>
    <row r="4" spans="2:17">
      <c r="B4" s="549" t="s">
        <v>372</v>
      </c>
      <c r="C4" s="567"/>
      <c r="D4" s="386" t="s">
        <v>419</v>
      </c>
      <c r="E4" s="387" t="s">
        <v>271</v>
      </c>
      <c r="F4" s="386" t="str">
        <f>D4</f>
        <v>09/30/2018</v>
      </c>
      <c r="G4" s="387" t="str">
        <f>E4</f>
        <v>12/31/2017</v>
      </c>
      <c r="H4" s="386" t="str">
        <f>D4</f>
        <v>09/30/2018</v>
      </c>
      <c r="I4" s="387" t="str">
        <f>E4</f>
        <v>12/31/2017</v>
      </c>
      <c r="J4" s="386" t="str">
        <f>D4</f>
        <v>09/30/2018</v>
      </c>
      <c r="K4" s="387" t="str">
        <f>E4</f>
        <v>12/31/2017</v>
      </c>
      <c r="L4" s="386" t="str">
        <f>D4</f>
        <v>09/30/2018</v>
      </c>
      <c r="M4" s="387" t="str">
        <f>E4</f>
        <v>12/31/2017</v>
      </c>
      <c r="N4" s="386" t="str">
        <f>F4</f>
        <v>09/30/2018</v>
      </c>
      <c r="O4" s="387" t="str">
        <f>G4</f>
        <v>12/31/2017</v>
      </c>
      <c r="P4" s="386" t="str">
        <f>F4</f>
        <v>09/30/2018</v>
      </c>
      <c r="Q4" s="387" t="str">
        <f>G4</f>
        <v>12/31/2017</v>
      </c>
    </row>
    <row r="5" spans="2:17">
      <c r="B5" s="568"/>
      <c r="C5" s="569"/>
      <c r="D5" s="388" t="s">
        <v>394</v>
      </c>
      <c r="E5" s="389" t="s">
        <v>394</v>
      </c>
      <c r="F5" s="388" t="s">
        <v>394</v>
      </c>
      <c r="G5" s="389" t="s">
        <v>394</v>
      </c>
      <c r="H5" s="388" t="s">
        <v>394</v>
      </c>
      <c r="I5" s="389" t="s">
        <v>394</v>
      </c>
      <c r="J5" s="388" t="s">
        <v>394</v>
      </c>
      <c r="K5" s="389" t="s">
        <v>394</v>
      </c>
      <c r="L5" s="388" t="s">
        <v>394</v>
      </c>
      <c r="M5" s="389" t="s">
        <v>394</v>
      </c>
      <c r="N5" s="388" t="s">
        <v>394</v>
      </c>
      <c r="O5" s="389" t="s">
        <v>394</v>
      </c>
      <c r="P5" s="388" t="s">
        <v>394</v>
      </c>
      <c r="Q5" s="389" t="s">
        <v>394</v>
      </c>
    </row>
    <row r="6" spans="2:17">
      <c r="B6" s="381" t="s">
        <v>373</v>
      </c>
      <c r="C6" s="370"/>
      <c r="D6" s="390">
        <v>0</v>
      </c>
      <c r="E6" s="393">
        <v>0</v>
      </c>
      <c r="F6" s="390">
        <v>248271</v>
      </c>
      <c r="G6" s="393">
        <v>316209</v>
      </c>
      <c r="H6" s="390">
        <v>556195</v>
      </c>
      <c r="I6" s="393">
        <v>437446</v>
      </c>
      <c r="J6" s="390">
        <v>330184</v>
      </c>
      <c r="K6" s="393">
        <v>327200</v>
      </c>
      <c r="L6" s="390">
        <v>404930</v>
      </c>
      <c r="M6" s="393">
        <v>412379</v>
      </c>
      <c r="N6" s="390">
        <v>-91960</v>
      </c>
      <c r="O6" s="393">
        <v>-64820</v>
      </c>
      <c r="P6" s="394">
        <v>1447620</v>
      </c>
      <c r="Q6" s="397">
        <v>1428414</v>
      </c>
    </row>
    <row r="7" spans="2:17">
      <c r="B7" s="380"/>
      <c r="C7" s="370" t="s">
        <v>308</v>
      </c>
      <c r="D7" s="390">
        <v>0</v>
      </c>
      <c r="E7" s="392">
        <v>0</v>
      </c>
      <c r="F7" s="390">
        <v>114233</v>
      </c>
      <c r="G7" s="392">
        <v>140455</v>
      </c>
      <c r="H7" s="390">
        <v>121477</v>
      </c>
      <c r="I7" s="392">
        <v>136694</v>
      </c>
      <c r="J7" s="390">
        <v>123846</v>
      </c>
      <c r="K7" s="392">
        <v>179828</v>
      </c>
      <c r="L7" s="390">
        <v>199951</v>
      </c>
      <c r="M7" s="392">
        <v>141609</v>
      </c>
      <c r="N7" s="390">
        <v>0</v>
      </c>
      <c r="O7" s="392">
        <v>0</v>
      </c>
      <c r="P7" s="394">
        <v>559507</v>
      </c>
      <c r="Q7" s="397">
        <v>598586</v>
      </c>
    </row>
    <row r="8" spans="2:17">
      <c r="B8" s="380"/>
      <c r="C8" s="370" t="s">
        <v>309</v>
      </c>
      <c r="D8" s="390">
        <v>0</v>
      </c>
      <c r="E8" s="392">
        <v>0</v>
      </c>
      <c r="F8" s="390">
        <v>0</v>
      </c>
      <c r="G8" s="392">
        <v>0</v>
      </c>
      <c r="H8" s="390">
        <v>38616</v>
      </c>
      <c r="I8" s="392">
        <v>45592</v>
      </c>
      <c r="J8" s="390">
        <v>58125</v>
      </c>
      <c r="K8" s="392">
        <v>28657</v>
      </c>
      <c r="L8" s="390">
        <v>0</v>
      </c>
      <c r="M8" s="392">
        <v>0</v>
      </c>
      <c r="N8" s="390">
        <v>0</v>
      </c>
      <c r="O8" s="392">
        <v>0</v>
      </c>
      <c r="P8" s="394">
        <v>96741</v>
      </c>
      <c r="Q8" s="397">
        <v>74249</v>
      </c>
    </row>
    <row r="9" spans="2:17">
      <c r="B9" s="380"/>
      <c r="C9" s="370" t="s">
        <v>310</v>
      </c>
      <c r="D9" s="390">
        <v>0</v>
      </c>
      <c r="E9" s="392">
        <v>0</v>
      </c>
      <c r="F9" s="390">
        <v>2387</v>
      </c>
      <c r="G9" s="392">
        <v>9828</v>
      </c>
      <c r="H9" s="390">
        <v>13825</v>
      </c>
      <c r="I9" s="392">
        <v>13298</v>
      </c>
      <c r="J9" s="390">
        <v>2532</v>
      </c>
      <c r="K9" s="392">
        <v>4262</v>
      </c>
      <c r="L9" s="390">
        <v>5237</v>
      </c>
      <c r="M9" s="392">
        <v>10922</v>
      </c>
      <c r="N9" s="390">
        <v>0</v>
      </c>
      <c r="O9" s="392">
        <v>0</v>
      </c>
      <c r="P9" s="394">
        <v>23981</v>
      </c>
      <c r="Q9" s="397">
        <v>38310</v>
      </c>
    </row>
    <row r="10" spans="2:17">
      <c r="B10" s="380"/>
      <c r="C10" s="370" t="s">
        <v>311</v>
      </c>
      <c r="D10" s="390">
        <v>0</v>
      </c>
      <c r="E10" s="392">
        <v>0</v>
      </c>
      <c r="F10" s="390">
        <v>109765</v>
      </c>
      <c r="G10" s="392">
        <v>132918</v>
      </c>
      <c r="H10" s="390">
        <v>234535</v>
      </c>
      <c r="I10" s="392">
        <v>167176</v>
      </c>
      <c r="J10" s="390">
        <v>123435</v>
      </c>
      <c r="K10" s="392">
        <v>96775</v>
      </c>
      <c r="L10" s="390">
        <v>98553</v>
      </c>
      <c r="M10" s="392">
        <v>96881</v>
      </c>
      <c r="N10" s="390">
        <v>80</v>
      </c>
      <c r="O10" s="392">
        <v>-640</v>
      </c>
      <c r="P10" s="394">
        <v>566368</v>
      </c>
      <c r="Q10" s="397">
        <v>493110</v>
      </c>
    </row>
    <row r="11" spans="2:17">
      <c r="B11" s="380"/>
      <c r="C11" s="370" t="s">
        <v>312</v>
      </c>
      <c r="D11" s="390">
        <v>0</v>
      </c>
      <c r="E11" s="392">
        <v>0</v>
      </c>
      <c r="F11" s="390">
        <v>16628</v>
      </c>
      <c r="G11" s="392">
        <v>29225</v>
      </c>
      <c r="H11" s="390">
        <v>134383</v>
      </c>
      <c r="I11" s="392">
        <v>72251</v>
      </c>
      <c r="J11" s="390">
        <v>78</v>
      </c>
      <c r="K11" s="392">
        <v>668</v>
      </c>
      <c r="L11" s="390">
        <v>67487</v>
      </c>
      <c r="M11" s="392">
        <v>129279</v>
      </c>
      <c r="N11" s="390">
        <v>-92040</v>
      </c>
      <c r="O11" s="392">
        <v>-64180</v>
      </c>
      <c r="P11" s="394">
        <v>126536</v>
      </c>
      <c r="Q11" s="397">
        <v>167243</v>
      </c>
    </row>
    <row r="12" spans="2:17">
      <c r="B12" s="380"/>
      <c r="C12" s="370" t="s">
        <v>313</v>
      </c>
      <c r="D12" s="390">
        <v>0</v>
      </c>
      <c r="E12" s="392">
        <v>0</v>
      </c>
      <c r="F12" s="390">
        <v>5136</v>
      </c>
      <c r="G12" s="392">
        <v>3331</v>
      </c>
      <c r="H12" s="390">
        <v>389</v>
      </c>
      <c r="I12" s="392">
        <v>474</v>
      </c>
      <c r="J12" s="390">
        <v>22166</v>
      </c>
      <c r="K12" s="392">
        <v>17004</v>
      </c>
      <c r="L12" s="390">
        <v>31786</v>
      </c>
      <c r="M12" s="392">
        <v>31119</v>
      </c>
      <c r="N12" s="390">
        <v>0</v>
      </c>
      <c r="O12" s="392">
        <v>0</v>
      </c>
      <c r="P12" s="394">
        <v>59477</v>
      </c>
      <c r="Q12" s="397">
        <v>51928</v>
      </c>
    </row>
    <row r="13" spans="2:17">
      <c r="B13" s="380"/>
      <c r="C13" s="370"/>
      <c r="D13" s="390"/>
      <c r="E13" s="392"/>
      <c r="F13" s="390">
        <v>0</v>
      </c>
      <c r="G13" s="392">
        <v>0</v>
      </c>
      <c r="H13" s="390">
        <v>0</v>
      </c>
      <c r="I13" s="392">
        <v>0</v>
      </c>
      <c r="J13" s="390">
        <v>0</v>
      </c>
      <c r="K13" s="392">
        <v>0</v>
      </c>
      <c r="L13" s="390">
        <v>0</v>
      </c>
      <c r="M13" s="392">
        <v>0</v>
      </c>
      <c r="N13" s="390">
        <v>0</v>
      </c>
      <c r="O13" s="392">
        <v>0</v>
      </c>
      <c r="P13" s="394"/>
      <c r="Q13" s="397"/>
    </row>
    <row r="14" spans="2:17">
      <c r="B14" s="380"/>
      <c r="C14" s="370" t="s">
        <v>314</v>
      </c>
      <c r="D14" s="390">
        <v>0</v>
      </c>
      <c r="E14" s="392">
        <v>0</v>
      </c>
      <c r="F14" s="390">
        <v>122</v>
      </c>
      <c r="G14" s="392">
        <v>452</v>
      </c>
      <c r="H14" s="390">
        <v>12970</v>
      </c>
      <c r="I14" s="392">
        <v>1961</v>
      </c>
      <c r="J14" s="390">
        <v>2</v>
      </c>
      <c r="K14" s="392">
        <v>6</v>
      </c>
      <c r="L14" s="390">
        <v>1916</v>
      </c>
      <c r="M14" s="392">
        <v>2569</v>
      </c>
      <c r="N14" s="390">
        <v>0</v>
      </c>
      <c r="O14" s="392">
        <v>0</v>
      </c>
      <c r="P14" s="394">
        <v>15010</v>
      </c>
      <c r="Q14" s="397">
        <v>4988</v>
      </c>
    </row>
    <row r="15" spans="2:17">
      <c r="D15" s="375"/>
      <c r="E15" s="375"/>
      <c r="F15" s="375"/>
      <c r="G15" s="375"/>
      <c r="H15" s="375"/>
      <c r="I15" s="375"/>
      <c r="J15" s="375"/>
      <c r="K15" s="375"/>
      <c r="L15" s="375"/>
      <c r="M15" s="375"/>
      <c r="N15" s="375"/>
      <c r="O15" s="375"/>
      <c r="P15" s="375"/>
      <c r="Q15" s="404"/>
    </row>
    <row r="16" spans="2:17">
      <c r="B16" s="380"/>
      <c r="C16" s="372" t="s">
        <v>315</v>
      </c>
      <c r="D16" s="390">
        <v>0</v>
      </c>
      <c r="E16" s="392">
        <v>0</v>
      </c>
      <c r="F16" s="390">
        <v>0</v>
      </c>
      <c r="G16" s="392">
        <v>0</v>
      </c>
      <c r="H16" s="390">
        <v>0</v>
      </c>
      <c r="I16" s="392">
        <v>0</v>
      </c>
      <c r="J16" s="390">
        <v>0</v>
      </c>
      <c r="K16" s="392">
        <v>0</v>
      </c>
      <c r="L16" s="390">
        <v>0</v>
      </c>
      <c r="M16" s="392">
        <v>0</v>
      </c>
      <c r="N16" s="390">
        <v>0</v>
      </c>
      <c r="O16" s="392">
        <v>0</v>
      </c>
      <c r="P16" s="394">
        <v>0</v>
      </c>
      <c r="Q16" s="397">
        <v>0</v>
      </c>
    </row>
    <row r="17" spans="2:17">
      <c r="D17" s="375"/>
      <c r="E17" s="375"/>
      <c r="F17" s="375"/>
      <c r="G17" s="375"/>
      <c r="H17" s="375"/>
      <c r="I17" s="375"/>
      <c r="J17" s="375"/>
      <c r="K17" s="375"/>
      <c r="L17" s="375"/>
      <c r="M17" s="375"/>
      <c r="N17" s="375"/>
      <c r="O17" s="375"/>
      <c r="P17" s="375"/>
      <c r="Q17" s="404"/>
    </row>
    <row r="18" spans="2:17">
      <c r="B18" s="381" t="s">
        <v>374</v>
      </c>
      <c r="C18" s="370"/>
      <c r="D18" s="390">
        <v>0</v>
      </c>
      <c r="E18" s="393">
        <v>0</v>
      </c>
      <c r="F18" s="390">
        <v>967790</v>
      </c>
      <c r="G18" s="393">
        <v>656379</v>
      </c>
      <c r="H18" s="390">
        <v>848106</v>
      </c>
      <c r="I18" s="393">
        <v>1024938</v>
      </c>
      <c r="J18" s="390">
        <v>2700107</v>
      </c>
      <c r="K18" s="393">
        <v>2703618</v>
      </c>
      <c r="L18" s="390">
        <v>1240656</v>
      </c>
      <c r="M18" s="393">
        <v>1305808</v>
      </c>
      <c r="N18" s="390">
        <v>-970</v>
      </c>
      <c r="O18" s="393">
        <v>-33220</v>
      </c>
      <c r="P18" s="394">
        <v>5755689</v>
      </c>
      <c r="Q18" s="397">
        <v>5657523</v>
      </c>
    </row>
    <row r="19" spans="2:17">
      <c r="B19" s="380"/>
      <c r="C19" s="370" t="s">
        <v>316</v>
      </c>
      <c r="D19" s="390">
        <v>0</v>
      </c>
      <c r="E19" s="392">
        <v>0</v>
      </c>
      <c r="F19" s="390">
        <v>0</v>
      </c>
      <c r="G19" s="392">
        <v>0</v>
      </c>
      <c r="H19" s="390">
        <v>401158</v>
      </c>
      <c r="I19" s="392">
        <v>420794</v>
      </c>
      <c r="J19" s="390">
        <v>718</v>
      </c>
      <c r="K19" s="392">
        <v>1094</v>
      </c>
      <c r="L19" s="390">
        <v>0</v>
      </c>
      <c r="M19" s="392">
        <v>0</v>
      </c>
      <c r="N19" s="390">
        <v>0</v>
      </c>
      <c r="O19" s="392">
        <v>0</v>
      </c>
      <c r="P19" s="394">
        <v>401876</v>
      </c>
      <c r="Q19" s="397">
        <v>421888</v>
      </c>
    </row>
    <row r="20" spans="2:17">
      <c r="B20" s="380"/>
      <c r="C20" s="370" t="s">
        <v>317</v>
      </c>
      <c r="D20" s="390">
        <v>0</v>
      </c>
      <c r="E20" s="392">
        <v>0</v>
      </c>
      <c r="F20" s="390">
        <v>9</v>
      </c>
      <c r="G20" s="392">
        <v>4117</v>
      </c>
      <c r="H20" s="390">
        <v>6397</v>
      </c>
      <c r="I20" s="392">
        <v>8973</v>
      </c>
      <c r="J20" s="390">
        <v>3462</v>
      </c>
      <c r="K20" s="392">
        <v>2483</v>
      </c>
      <c r="L20" s="390">
        <v>0</v>
      </c>
      <c r="M20" s="392">
        <v>0</v>
      </c>
      <c r="N20" s="390">
        <v>0</v>
      </c>
      <c r="O20" s="392">
        <v>1625</v>
      </c>
      <c r="P20" s="394">
        <v>9868</v>
      </c>
      <c r="Q20" s="397">
        <v>17198</v>
      </c>
    </row>
    <row r="21" spans="2:17">
      <c r="B21" s="380"/>
      <c r="C21" s="370" t="s">
        <v>318</v>
      </c>
      <c r="D21" s="390">
        <v>0</v>
      </c>
      <c r="E21" s="392">
        <v>0</v>
      </c>
      <c r="F21" s="390">
        <v>406469</v>
      </c>
      <c r="G21" s="392">
        <v>391831</v>
      </c>
      <c r="H21" s="390">
        <v>9742</v>
      </c>
      <c r="I21" s="392">
        <v>13045</v>
      </c>
      <c r="J21" s="390">
        <v>5547</v>
      </c>
      <c r="K21" s="392">
        <v>5917</v>
      </c>
      <c r="L21" s="390">
        <v>0</v>
      </c>
      <c r="M21" s="392">
        <v>0</v>
      </c>
      <c r="N21" s="390">
        <v>0</v>
      </c>
      <c r="O21" s="392">
        <v>0</v>
      </c>
      <c r="P21" s="394">
        <v>421758</v>
      </c>
      <c r="Q21" s="397">
        <v>410793</v>
      </c>
    </row>
    <row r="22" spans="2:17">
      <c r="B22" s="380"/>
      <c r="C22" s="370" t="s">
        <v>319</v>
      </c>
      <c r="D22" s="390">
        <v>0</v>
      </c>
      <c r="E22" s="392">
        <v>0</v>
      </c>
      <c r="F22" s="390">
        <v>0</v>
      </c>
      <c r="G22" s="392">
        <v>0</v>
      </c>
      <c r="H22" s="390">
        <v>2592</v>
      </c>
      <c r="I22" s="392">
        <v>37486</v>
      </c>
      <c r="J22" s="390">
        <v>0</v>
      </c>
      <c r="K22" s="392">
        <v>0</v>
      </c>
      <c r="L22" s="390">
        <v>0</v>
      </c>
      <c r="M22" s="392">
        <v>0</v>
      </c>
      <c r="N22" s="390">
        <v>-970</v>
      </c>
      <c r="O22" s="392">
        <v>-34845</v>
      </c>
      <c r="P22" s="394">
        <v>1622</v>
      </c>
      <c r="Q22" s="397">
        <v>2641</v>
      </c>
    </row>
    <row r="23" spans="2:17">
      <c r="B23" s="380"/>
      <c r="C23" s="370" t="s">
        <v>320</v>
      </c>
      <c r="D23" s="390">
        <v>0</v>
      </c>
      <c r="E23" s="392">
        <v>0</v>
      </c>
      <c r="F23" s="390">
        <v>203235</v>
      </c>
      <c r="G23" s="392">
        <v>6426</v>
      </c>
      <c r="H23" s="390">
        <v>44942</v>
      </c>
      <c r="I23" s="392">
        <v>54794</v>
      </c>
      <c r="J23" s="390">
        <v>0</v>
      </c>
      <c r="K23" s="392">
        <v>0</v>
      </c>
      <c r="L23" s="390">
        <v>56913</v>
      </c>
      <c r="M23" s="392">
        <v>82512</v>
      </c>
      <c r="N23" s="390">
        <v>0</v>
      </c>
      <c r="O23" s="392">
        <v>0</v>
      </c>
      <c r="P23" s="394">
        <v>305090</v>
      </c>
      <c r="Q23" s="397">
        <v>143732</v>
      </c>
    </row>
    <row r="24" spans="2:17">
      <c r="B24" s="380"/>
      <c r="C24" s="370" t="s">
        <v>321</v>
      </c>
      <c r="D24" s="390">
        <v>0</v>
      </c>
      <c r="E24" s="392">
        <v>0</v>
      </c>
      <c r="F24" s="390">
        <v>233</v>
      </c>
      <c r="G24" s="392">
        <v>26</v>
      </c>
      <c r="H24" s="390">
        <v>4896</v>
      </c>
      <c r="I24" s="392">
        <v>5665</v>
      </c>
      <c r="J24" s="390">
        <v>25056</v>
      </c>
      <c r="K24" s="392">
        <v>24900</v>
      </c>
      <c r="L24" s="390">
        <v>17947</v>
      </c>
      <c r="M24" s="392">
        <v>17275</v>
      </c>
      <c r="N24" s="390">
        <v>0</v>
      </c>
      <c r="O24" s="392">
        <v>0</v>
      </c>
      <c r="P24" s="394">
        <v>48132</v>
      </c>
      <c r="Q24" s="397">
        <v>47866</v>
      </c>
    </row>
    <row r="25" spans="2:17">
      <c r="B25" s="380"/>
      <c r="C25" s="370" t="s">
        <v>322</v>
      </c>
      <c r="D25" s="390">
        <v>0</v>
      </c>
      <c r="E25" s="392">
        <v>0</v>
      </c>
      <c r="F25" s="390">
        <v>490</v>
      </c>
      <c r="G25" s="392">
        <v>1022</v>
      </c>
      <c r="H25" s="390">
        <v>0</v>
      </c>
      <c r="I25" s="392">
        <v>0</v>
      </c>
      <c r="J25" s="390">
        <v>6419</v>
      </c>
      <c r="K25" s="392">
        <v>6421</v>
      </c>
      <c r="L25" s="390">
        <v>0</v>
      </c>
      <c r="M25" s="392">
        <v>0</v>
      </c>
      <c r="N25" s="390">
        <v>0</v>
      </c>
      <c r="O25" s="392">
        <v>0</v>
      </c>
      <c r="P25" s="394">
        <v>6909</v>
      </c>
      <c r="Q25" s="397">
        <v>7443</v>
      </c>
    </row>
    <row r="26" spans="2:17">
      <c r="B26" s="380"/>
      <c r="C26" s="370" t="s">
        <v>323</v>
      </c>
      <c r="D26" s="390">
        <v>0</v>
      </c>
      <c r="E26" s="392">
        <v>0</v>
      </c>
      <c r="F26" s="390">
        <v>357344</v>
      </c>
      <c r="G26" s="392">
        <v>252934</v>
      </c>
      <c r="H26" s="390">
        <v>355063</v>
      </c>
      <c r="I26" s="392">
        <v>452757</v>
      </c>
      <c r="J26" s="390">
        <v>2658903</v>
      </c>
      <c r="K26" s="392">
        <v>2662801</v>
      </c>
      <c r="L26" s="390">
        <v>1165796</v>
      </c>
      <c r="M26" s="392">
        <v>1206021</v>
      </c>
      <c r="N26" s="390">
        <v>0</v>
      </c>
      <c r="O26" s="392">
        <v>0</v>
      </c>
      <c r="P26" s="394">
        <v>4537106</v>
      </c>
      <c r="Q26" s="397">
        <v>4574513</v>
      </c>
    </row>
    <row r="27" spans="2:17">
      <c r="B27" s="380"/>
      <c r="C27" s="370"/>
      <c r="D27" s="390"/>
      <c r="E27" s="392"/>
      <c r="F27" s="390">
        <v>0</v>
      </c>
      <c r="G27" s="392">
        <v>0</v>
      </c>
      <c r="H27" s="390">
        <v>0</v>
      </c>
      <c r="I27" s="392">
        <v>0</v>
      </c>
      <c r="J27" s="390">
        <v>0</v>
      </c>
      <c r="K27" s="392">
        <v>0</v>
      </c>
      <c r="L27" s="390">
        <v>0</v>
      </c>
      <c r="M27" s="392">
        <v>0</v>
      </c>
      <c r="N27" s="390">
        <v>0</v>
      </c>
      <c r="O27" s="392">
        <v>0</v>
      </c>
      <c r="P27" s="394"/>
      <c r="Q27" s="397"/>
    </row>
    <row r="28" spans="2:17">
      <c r="B28" s="380"/>
      <c r="C28" s="370" t="s">
        <v>324</v>
      </c>
      <c r="D28" s="390">
        <v>0</v>
      </c>
      <c r="E28" s="392">
        <v>0</v>
      </c>
      <c r="F28" s="390">
        <v>0</v>
      </c>
      <c r="G28" s="392">
        <v>0</v>
      </c>
      <c r="H28" s="390">
        <v>0</v>
      </c>
      <c r="I28" s="392">
        <v>0</v>
      </c>
      <c r="J28" s="390">
        <v>0</v>
      </c>
      <c r="K28" s="392">
        <v>0</v>
      </c>
      <c r="L28" s="390">
        <v>0</v>
      </c>
      <c r="M28" s="392">
        <v>0</v>
      </c>
      <c r="N28" s="390">
        <v>0</v>
      </c>
      <c r="O28" s="392">
        <v>0</v>
      </c>
      <c r="P28" s="394">
        <v>0</v>
      </c>
      <c r="Q28" s="397">
        <v>0</v>
      </c>
    </row>
    <row r="29" spans="2:17">
      <c r="B29" s="380"/>
      <c r="C29" s="370" t="s">
        <v>325</v>
      </c>
      <c r="D29" s="390">
        <v>0</v>
      </c>
      <c r="E29" s="392">
        <v>0</v>
      </c>
      <c r="F29" s="390">
        <v>10</v>
      </c>
      <c r="G29" s="392">
        <v>23</v>
      </c>
      <c r="H29" s="390">
        <v>23316</v>
      </c>
      <c r="I29" s="392">
        <v>31424</v>
      </c>
      <c r="J29" s="390">
        <v>2</v>
      </c>
      <c r="K29" s="392">
        <v>2</v>
      </c>
      <c r="L29" s="390">
        <v>0</v>
      </c>
      <c r="M29" s="392">
        <v>0</v>
      </c>
      <c r="N29" s="390">
        <v>0</v>
      </c>
      <c r="O29" s="392">
        <v>0</v>
      </c>
      <c r="P29" s="394">
        <v>23328</v>
      </c>
      <c r="Q29" s="397">
        <v>31449</v>
      </c>
    </row>
    <row r="30" spans="2:17">
      <c r="D30" s="375"/>
      <c r="E30" s="375"/>
      <c r="F30" s="375"/>
      <c r="G30" s="375"/>
      <c r="H30" s="375"/>
      <c r="I30" s="375"/>
      <c r="J30" s="375"/>
      <c r="K30" s="375"/>
      <c r="L30" s="375"/>
      <c r="M30" s="375"/>
      <c r="N30" s="375"/>
      <c r="O30" s="375"/>
      <c r="P30" s="375"/>
      <c r="Q30" s="404"/>
    </row>
    <row r="31" spans="2:17">
      <c r="B31" s="379" t="s">
        <v>375</v>
      </c>
      <c r="C31" s="369"/>
      <c r="D31" s="394">
        <v>0</v>
      </c>
      <c r="E31" s="405">
        <v>0</v>
      </c>
      <c r="F31" s="394">
        <v>1216061</v>
      </c>
      <c r="G31" s="405">
        <v>972588</v>
      </c>
      <c r="H31" s="394">
        <v>1404301</v>
      </c>
      <c r="I31" s="405">
        <v>1462384</v>
      </c>
      <c r="J31" s="394">
        <v>3030291</v>
      </c>
      <c r="K31" s="405">
        <v>3030818</v>
      </c>
      <c r="L31" s="394">
        <v>1645586</v>
      </c>
      <c r="M31" s="405">
        <v>1718187</v>
      </c>
      <c r="N31" s="394">
        <v>-92930</v>
      </c>
      <c r="O31" s="405">
        <v>-98040</v>
      </c>
      <c r="P31" s="394">
        <v>7203309</v>
      </c>
      <c r="Q31" s="405">
        <v>7085937</v>
      </c>
    </row>
    <row r="32" spans="2:17">
      <c r="D32" s="375"/>
      <c r="E32" s="375"/>
      <c r="F32" s="375"/>
      <c r="G32" s="375"/>
      <c r="H32" s="375"/>
      <c r="I32" s="375"/>
      <c r="J32" s="375"/>
      <c r="K32" s="375"/>
      <c r="L32" s="375"/>
      <c r="M32" s="375"/>
      <c r="N32" s="375"/>
      <c r="O32" s="375"/>
      <c r="P32" s="375"/>
      <c r="Q32" s="375"/>
    </row>
    <row r="33" spans="2:17">
      <c r="D33" s="375"/>
      <c r="E33" s="375"/>
      <c r="F33" s="375"/>
      <c r="G33" s="375"/>
      <c r="H33" s="375"/>
      <c r="I33" s="375"/>
      <c r="J33" s="375"/>
      <c r="K33" s="375"/>
      <c r="L33" s="375"/>
      <c r="M33" s="375"/>
      <c r="N33" s="375"/>
      <c r="O33" s="375"/>
      <c r="P33" s="375"/>
      <c r="Q33" s="375"/>
    </row>
    <row r="34" spans="2:17">
      <c r="D34" s="375"/>
      <c r="E34" s="375"/>
      <c r="F34" s="375"/>
      <c r="G34" s="375"/>
      <c r="H34" s="375"/>
      <c r="I34" s="375"/>
      <c r="J34" s="375"/>
      <c r="K34" s="375"/>
      <c r="L34" s="375"/>
      <c r="M34" s="375"/>
      <c r="N34" s="375"/>
      <c r="O34" s="375"/>
      <c r="P34" s="375"/>
      <c r="Q34" s="375"/>
    </row>
    <row r="35" spans="2:17" ht="18">
      <c r="B35" s="570" t="s">
        <v>191</v>
      </c>
      <c r="C35" s="571"/>
      <c r="D35" s="572" t="s">
        <v>192</v>
      </c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4"/>
    </row>
    <row r="36" spans="2:17">
      <c r="B36" s="553" t="s">
        <v>103</v>
      </c>
      <c r="C36" s="554"/>
      <c r="D36" s="547" t="s">
        <v>23</v>
      </c>
      <c r="E36" s="548"/>
      <c r="F36" s="547" t="s">
        <v>10</v>
      </c>
      <c r="G36" s="548"/>
      <c r="H36" s="547" t="s">
        <v>36</v>
      </c>
      <c r="I36" s="575"/>
      <c r="J36" s="547" t="s">
        <v>14</v>
      </c>
      <c r="K36" s="575"/>
      <c r="L36" s="547" t="s">
        <v>12</v>
      </c>
      <c r="M36" s="575"/>
      <c r="N36" s="547" t="s">
        <v>395</v>
      </c>
      <c r="O36" s="575"/>
      <c r="P36" s="547" t="s">
        <v>20</v>
      </c>
      <c r="Q36" s="548"/>
    </row>
    <row r="37" spans="2:17">
      <c r="B37" s="555" t="s">
        <v>376</v>
      </c>
      <c r="C37" s="556"/>
      <c r="D37" s="386" t="str">
        <f>D4</f>
        <v>09/30/2018</v>
      </c>
      <c r="E37" s="387" t="str">
        <f>E4</f>
        <v>12/31/2017</v>
      </c>
      <c r="F37" s="386" t="str">
        <f>D37</f>
        <v>09/30/2018</v>
      </c>
      <c r="G37" s="387" t="str">
        <f>E37</f>
        <v>12/31/2017</v>
      </c>
      <c r="H37" s="386" t="str">
        <f>D37</f>
        <v>09/30/2018</v>
      </c>
      <c r="I37" s="387" t="str">
        <f>E37</f>
        <v>12/31/2017</v>
      </c>
      <c r="J37" s="386" t="str">
        <f>D37</f>
        <v>09/30/2018</v>
      </c>
      <c r="K37" s="387" t="str">
        <f>E37</f>
        <v>12/31/2017</v>
      </c>
      <c r="L37" s="386" t="str">
        <f>D37</f>
        <v>09/30/2018</v>
      </c>
      <c r="M37" s="387" t="str">
        <f>E37</f>
        <v>12/31/2017</v>
      </c>
      <c r="N37" s="386" t="str">
        <f>F37</f>
        <v>09/30/2018</v>
      </c>
      <c r="O37" s="387" t="str">
        <f>G37</f>
        <v>12/31/2017</v>
      </c>
      <c r="P37" s="386" t="str">
        <f>F37</f>
        <v>09/30/2018</v>
      </c>
      <c r="Q37" s="387" t="str">
        <f>G37</f>
        <v>12/31/2017</v>
      </c>
    </row>
    <row r="38" spans="2:17">
      <c r="B38" s="557"/>
      <c r="C38" s="558"/>
      <c r="D38" s="388" t="s">
        <v>394</v>
      </c>
      <c r="E38" s="389" t="s">
        <v>394</v>
      </c>
      <c r="F38" s="388" t="s">
        <v>394</v>
      </c>
      <c r="G38" s="389" t="s">
        <v>394</v>
      </c>
      <c r="H38" s="388" t="s">
        <v>394</v>
      </c>
      <c r="I38" s="389" t="s">
        <v>394</v>
      </c>
      <c r="J38" s="388" t="s">
        <v>394</v>
      </c>
      <c r="K38" s="389" t="s">
        <v>394</v>
      </c>
      <c r="L38" s="388" t="s">
        <v>394</v>
      </c>
      <c r="M38" s="389" t="s">
        <v>394</v>
      </c>
      <c r="N38" s="388" t="s">
        <v>394</v>
      </c>
      <c r="O38" s="389" t="s">
        <v>394</v>
      </c>
      <c r="P38" s="388" t="s">
        <v>394</v>
      </c>
      <c r="Q38" s="389" t="s">
        <v>394</v>
      </c>
    </row>
    <row r="39" spans="2:17">
      <c r="B39" s="381" t="s">
        <v>377</v>
      </c>
      <c r="C39" s="370"/>
      <c r="D39" s="390">
        <v>0</v>
      </c>
      <c r="E39" s="406">
        <v>0</v>
      </c>
      <c r="F39" s="390">
        <v>289260</v>
      </c>
      <c r="G39" s="406">
        <v>293504</v>
      </c>
      <c r="H39" s="390">
        <v>359625</v>
      </c>
      <c r="I39" s="406">
        <v>308086</v>
      </c>
      <c r="J39" s="390">
        <v>556410</v>
      </c>
      <c r="K39" s="406">
        <v>399795</v>
      </c>
      <c r="L39" s="390">
        <v>225285</v>
      </c>
      <c r="M39" s="406">
        <v>247092</v>
      </c>
      <c r="N39" s="390">
        <v>-76960</v>
      </c>
      <c r="O39" s="406">
        <v>-35350</v>
      </c>
      <c r="P39" s="394">
        <v>1353620</v>
      </c>
      <c r="Q39" s="397">
        <v>1213127</v>
      </c>
    </row>
    <row r="40" spans="2:17">
      <c r="B40" s="380"/>
      <c r="C40" s="370" t="s">
        <v>326</v>
      </c>
      <c r="D40" s="390">
        <v>0</v>
      </c>
      <c r="E40" s="392">
        <v>0</v>
      </c>
      <c r="F40" s="390">
        <v>10383</v>
      </c>
      <c r="G40" s="392">
        <v>2938</v>
      </c>
      <c r="H40" s="390">
        <v>4231</v>
      </c>
      <c r="I40" s="392">
        <v>5336</v>
      </c>
      <c r="J40" s="390">
        <v>233856</v>
      </c>
      <c r="K40" s="392">
        <v>154957</v>
      </c>
      <c r="L40" s="390">
        <v>42672</v>
      </c>
      <c r="M40" s="392">
        <v>45176</v>
      </c>
      <c r="N40" s="390">
        <v>0</v>
      </c>
      <c r="O40" s="392">
        <v>0</v>
      </c>
      <c r="P40" s="394">
        <v>291142</v>
      </c>
      <c r="Q40" s="397">
        <v>208407</v>
      </c>
    </row>
    <row r="41" spans="2:17">
      <c r="B41" s="380"/>
      <c r="C41" s="370" t="s">
        <v>327</v>
      </c>
      <c r="D41" s="390">
        <v>0</v>
      </c>
      <c r="E41" s="392">
        <v>0</v>
      </c>
      <c r="F41" s="390">
        <v>118621</v>
      </c>
      <c r="G41" s="392">
        <v>201191</v>
      </c>
      <c r="H41" s="390">
        <v>329947</v>
      </c>
      <c r="I41" s="392">
        <v>248669</v>
      </c>
      <c r="J41" s="390">
        <v>161967</v>
      </c>
      <c r="K41" s="392">
        <v>129807</v>
      </c>
      <c r="L41" s="390">
        <v>94045</v>
      </c>
      <c r="M41" s="392">
        <v>125326</v>
      </c>
      <c r="N41" s="390">
        <v>3407</v>
      </c>
      <c r="O41" s="392">
        <v>130</v>
      </c>
      <c r="P41" s="394">
        <v>707987</v>
      </c>
      <c r="Q41" s="397">
        <v>705123</v>
      </c>
    </row>
    <row r="42" spans="2:17">
      <c r="B42" s="380"/>
      <c r="C42" s="370" t="s">
        <v>328</v>
      </c>
      <c r="D42" s="390">
        <v>0</v>
      </c>
      <c r="E42" s="392">
        <v>0</v>
      </c>
      <c r="F42" s="390">
        <v>108417</v>
      </c>
      <c r="G42" s="392">
        <v>48483</v>
      </c>
      <c r="H42" s="390">
        <v>13251</v>
      </c>
      <c r="I42" s="392">
        <v>18663</v>
      </c>
      <c r="J42" s="390">
        <v>71290</v>
      </c>
      <c r="K42" s="392">
        <v>30053</v>
      </c>
      <c r="L42" s="390">
        <v>33069</v>
      </c>
      <c r="M42" s="392">
        <v>14813</v>
      </c>
      <c r="N42" s="390">
        <v>-80367</v>
      </c>
      <c r="O42" s="392">
        <v>-35480</v>
      </c>
      <c r="P42" s="394">
        <v>145660</v>
      </c>
      <c r="Q42" s="397">
        <v>76532</v>
      </c>
    </row>
    <row r="43" spans="2:17">
      <c r="B43" s="380"/>
      <c r="C43" s="370" t="s">
        <v>329</v>
      </c>
      <c r="D43" s="390"/>
      <c r="E43" s="392"/>
      <c r="F43" s="390">
        <v>0</v>
      </c>
      <c r="G43" s="392">
        <v>0</v>
      </c>
      <c r="H43" s="390">
        <v>0</v>
      </c>
      <c r="I43" s="392">
        <v>0</v>
      </c>
      <c r="J43" s="390">
        <v>28027</v>
      </c>
      <c r="K43" s="392">
        <v>30940</v>
      </c>
      <c r="L43" s="390">
        <v>52027</v>
      </c>
      <c r="M43" s="392">
        <v>59003</v>
      </c>
      <c r="N43" s="390">
        <v>0</v>
      </c>
      <c r="O43" s="392">
        <v>0</v>
      </c>
      <c r="P43" s="394">
        <v>80054</v>
      </c>
      <c r="Q43" s="397">
        <v>89943</v>
      </c>
    </row>
    <row r="44" spans="2:17">
      <c r="B44" s="380"/>
      <c r="C44" s="370" t="s">
        <v>330</v>
      </c>
      <c r="D44" s="390"/>
      <c r="E44" s="392"/>
      <c r="F44" s="390">
        <v>51839</v>
      </c>
      <c r="G44" s="392">
        <v>40892</v>
      </c>
      <c r="H44" s="390">
        <v>12196</v>
      </c>
      <c r="I44" s="392">
        <v>32399</v>
      </c>
      <c r="J44" s="390">
        <v>40419</v>
      </c>
      <c r="K44" s="392">
        <v>54038</v>
      </c>
      <c r="L44" s="390">
        <v>2475</v>
      </c>
      <c r="M44" s="392">
        <v>1759</v>
      </c>
      <c r="N44" s="390">
        <v>0</v>
      </c>
      <c r="O44" s="392">
        <v>0</v>
      </c>
      <c r="P44" s="394">
        <v>106929</v>
      </c>
      <c r="Q44" s="397">
        <v>129088</v>
      </c>
    </row>
    <row r="45" spans="2:17">
      <c r="B45" s="380"/>
      <c r="C45" s="370" t="s">
        <v>331</v>
      </c>
      <c r="D45" s="390"/>
      <c r="E45" s="392"/>
      <c r="F45" s="390">
        <v>0</v>
      </c>
      <c r="G45" s="392">
        <v>0</v>
      </c>
      <c r="H45" s="390">
        <v>0</v>
      </c>
      <c r="I45" s="392">
        <v>0</v>
      </c>
      <c r="J45" s="390">
        <v>65</v>
      </c>
      <c r="K45" s="392">
        <v>0</v>
      </c>
      <c r="L45" s="390">
        <v>0</v>
      </c>
      <c r="M45" s="392">
        <v>0</v>
      </c>
      <c r="N45" s="390">
        <v>0</v>
      </c>
      <c r="O45" s="392">
        <v>0</v>
      </c>
      <c r="P45" s="394">
        <v>65</v>
      </c>
      <c r="Q45" s="397">
        <v>0</v>
      </c>
    </row>
    <row r="46" spans="2:17">
      <c r="B46" s="380"/>
      <c r="C46" s="370" t="s">
        <v>332</v>
      </c>
      <c r="D46" s="390"/>
      <c r="E46" s="392"/>
      <c r="F46" s="390">
        <v>0</v>
      </c>
      <c r="G46" s="392">
        <v>0</v>
      </c>
      <c r="H46" s="390">
        <v>0</v>
      </c>
      <c r="I46" s="392">
        <v>3019</v>
      </c>
      <c r="J46" s="390">
        <v>20786</v>
      </c>
      <c r="K46" s="392">
        <v>0</v>
      </c>
      <c r="L46" s="390">
        <v>997</v>
      </c>
      <c r="M46" s="392">
        <v>1015</v>
      </c>
      <c r="N46" s="390">
        <v>0</v>
      </c>
      <c r="O46" s="392">
        <v>0</v>
      </c>
      <c r="P46" s="394">
        <v>21783</v>
      </c>
      <c r="Q46" s="397">
        <v>4034</v>
      </c>
    </row>
    <row r="47" spans="2:17">
      <c r="D47" s="375"/>
      <c r="E47" s="375"/>
      <c r="F47" s="375"/>
      <c r="G47" s="375"/>
      <c r="H47" s="375"/>
      <c r="I47" s="375"/>
      <c r="J47" s="375"/>
      <c r="K47" s="375"/>
      <c r="L47" s="375"/>
      <c r="M47" s="375"/>
      <c r="N47" s="375"/>
      <c r="O47" s="375"/>
      <c r="P47" s="404"/>
      <c r="Q47" s="404"/>
    </row>
    <row r="48" spans="2:17" ht="24">
      <c r="B48" s="380"/>
      <c r="C48" s="372" t="s">
        <v>333</v>
      </c>
      <c r="D48" s="390">
        <v>0</v>
      </c>
      <c r="E48" s="392">
        <v>0</v>
      </c>
      <c r="F48" s="390">
        <v>0</v>
      </c>
      <c r="G48" s="391">
        <v>0</v>
      </c>
      <c r="H48" s="390">
        <v>0</v>
      </c>
      <c r="I48" s="391">
        <v>0</v>
      </c>
      <c r="J48" s="390">
        <v>0</v>
      </c>
      <c r="K48" s="391">
        <v>0</v>
      </c>
      <c r="L48" s="390">
        <v>0</v>
      </c>
      <c r="M48" s="391">
        <v>0</v>
      </c>
      <c r="N48" s="390">
        <v>0</v>
      </c>
      <c r="O48" s="392">
        <v>0</v>
      </c>
      <c r="P48" s="394">
        <v>0</v>
      </c>
      <c r="Q48" s="397">
        <v>0</v>
      </c>
    </row>
    <row r="49" spans="2:17"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404"/>
      <c r="Q49" s="404"/>
    </row>
    <row r="50" spans="2:17">
      <c r="B50" s="381" t="s">
        <v>378</v>
      </c>
      <c r="C50" s="370"/>
      <c r="D50" s="390">
        <v>0</v>
      </c>
      <c r="E50" s="393">
        <v>0</v>
      </c>
      <c r="F50" s="390">
        <v>266929</v>
      </c>
      <c r="G50" s="406">
        <v>312456</v>
      </c>
      <c r="H50" s="390">
        <v>348048</v>
      </c>
      <c r="I50" s="406">
        <v>385093</v>
      </c>
      <c r="J50" s="390">
        <v>1122637</v>
      </c>
      <c r="K50" s="406">
        <v>1335486</v>
      </c>
      <c r="L50" s="390">
        <v>322517</v>
      </c>
      <c r="M50" s="406">
        <v>361261</v>
      </c>
      <c r="N50" s="390">
        <v>-15970</v>
      </c>
      <c r="O50" s="406">
        <v>-62690</v>
      </c>
      <c r="P50" s="394">
        <v>2044161</v>
      </c>
      <c r="Q50" s="397">
        <v>2331606</v>
      </c>
    </row>
    <row r="51" spans="2:17">
      <c r="B51" s="380"/>
      <c r="C51" s="370" t="s">
        <v>326</v>
      </c>
      <c r="D51" s="390">
        <v>0</v>
      </c>
      <c r="E51" s="392">
        <v>0</v>
      </c>
      <c r="F51" s="390">
        <v>48039</v>
      </c>
      <c r="G51" s="392">
        <v>48913</v>
      </c>
      <c r="H51" s="390">
        <v>324258</v>
      </c>
      <c r="I51" s="392">
        <v>324117</v>
      </c>
      <c r="J51" s="390">
        <v>1023828</v>
      </c>
      <c r="K51" s="392">
        <v>1247200</v>
      </c>
      <c r="L51" s="390">
        <v>83730</v>
      </c>
      <c r="M51" s="392">
        <v>117758</v>
      </c>
      <c r="N51" s="390">
        <v>0</v>
      </c>
      <c r="O51" s="392">
        <v>0</v>
      </c>
      <c r="P51" s="394">
        <v>1479855</v>
      </c>
      <c r="Q51" s="397">
        <v>1737988</v>
      </c>
    </row>
    <row r="52" spans="2:17">
      <c r="B52" s="380"/>
      <c r="C52" s="370" t="s">
        <v>327</v>
      </c>
      <c r="D52" s="390">
        <v>0</v>
      </c>
      <c r="E52" s="392">
        <v>0</v>
      </c>
      <c r="F52" s="390">
        <v>115711</v>
      </c>
      <c r="G52" s="392">
        <v>165993</v>
      </c>
      <c r="H52" s="390">
        <v>354</v>
      </c>
      <c r="I52" s="392">
        <v>621</v>
      </c>
      <c r="J52" s="390">
        <v>0</v>
      </c>
      <c r="K52" s="392">
        <v>0</v>
      </c>
      <c r="L52" s="390">
        <v>0</v>
      </c>
      <c r="M52" s="392">
        <v>0</v>
      </c>
      <c r="N52" s="390">
        <v>0</v>
      </c>
      <c r="O52" s="392">
        <v>0</v>
      </c>
      <c r="P52" s="394">
        <v>116065</v>
      </c>
      <c r="Q52" s="397">
        <v>166614</v>
      </c>
    </row>
    <row r="53" spans="2:17">
      <c r="B53" s="380"/>
      <c r="C53" s="370" t="s">
        <v>334</v>
      </c>
      <c r="D53" s="390">
        <v>0</v>
      </c>
      <c r="E53" s="392">
        <v>0</v>
      </c>
      <c r="F53" s="390">
        <v>7928</v>
      </c>
      <c r="G53" s="392">
        <v>53642</v>
      </c>
      <c r="H53" s="390">
        <v>14957</v>
      </c>
      <c r="I53" s="392">
        <v>53011</v>
      </c>
      <c r="J53" s="390">
        <v>0</v>
      </c>
      <c r="K53" s="392">
        <v>0</v>
      </c>
      <c r="L53" s="390">
        <v>0</v>
      </c>
      <c r="M53" s="392">
        <v>0</v>
      </c>
      <c r="N53" s="390">
        <v>-15970</v>
      </c>
      <c r="O53" s="392">
        <v>-62690</v>
      </c>
      <c r="P53" s="394">
        <v>6915</v>
      </c>
      <c r="Q53" s="397">
        <v>43963</v>
      </c>
    </row>
    <row r="54" spans="2:17">
      <c r="B54" s="380"/>
      <c r="C54" s="370" t="s">
        <v>335</v>
      </c>
      <c r="D54" s="390">
        <v>0</v>
      </c>
      <c r="E54" s="392">
        <v>0</v>
      </c>
      <c r="F54" s="390">
        <v>0</v>
      </c>
      <c r="G54" s="392">
        <v>0</v>
      </c>
      <c r="H54" s="390">
        <v>6003</v>
      </c>
      <c r="I54" s="392">
        <v>6817</v>
      </c>
      <c r="J54" s="390">
        <v>41818</v>
      </c>
      <c r="K54" s="392">
        <v>48136</v>
      </c>
      <c r="L54" s="390">
        <v>7647</v>
      </c>
      <c r="M54" s="392">
        <v>7521</v>
      </c>
      <c r="N54" s="390">
        <v>0</v>
      </c>
      <c r="O54" s="392">
        <v>0</v>
      </c>
      <c r="P54" s="394">
        <v>55468</v>
      </c>
      <c r="Q54" s="397">
        <v>62474</v>
      </c>
    </row>
    <row r="55" spans="2:17">
      <c r="B55" s="380"/>
      <c r="C55" s="370" t="s">
        <v>336</v>
      </c>
      <c r="D55" s="390">
        <v>0</v>
      </c>
      <c r="E55" s="392">
        <v>0</v>
      </c>
      <c r="F55" s="390">
        <v>92195</v>
      </c>
      <c r="G55" s="392">
        <v>37724</v>
      </c>
      <c r="H55" s="390">
        <v>0</v>
      </c>
      <c r="I55" s="392">
        <v>527</v>
      </c>
      <c r="J55" s="390">
        <v>29170</v>
      </c>
      <c r="K55" s="392">
        <v>11428</v>
      </c>
      <c r="L55" s="390">
        <v>205198</v>
      </c>
      <c r="M55" s="392">
        <v>208793</v>
      </c>
      <c r="N55" s="390">
        <v>0</v>
      </c>
      <c r="O55" s="392">
        <v>0</v>
      </c>
      <c r="P55" s="394">
        <v>326563</v>
      </c>
      <c r="Q55" s="397">
        <v>258472</v>
      </c>
    </row>
    <row r="56" spans="2:17">
      <c r="B56" s="380"/>
      <c r="C56" s="370" t="s">
        <v>337</v>
      </c>
      <c r="D56" s="390">
        <v>0</v>
      </c>
      <c r="E56" s="392">
        <v>0</v>
      </c>
      <c r="F56" s="390">
        <v>3056</v>
      </c>
      <c r="G56" s="392">
        <v>6184</v>
      </c>
      <c r="H56" s="390">
        <v>0</v>
      </c>
      <c r="I56" s="392">
        <v>0</v>
      </c>
      <c r="J56" s="390">
        <v>27821</v>
      </c>
      <c r="K56" s="392">
        <v>28722</v>
      </c>
      <c r="L56" s="390">
        <v>1478</v>
      </c>
      <c r="M56" s="392">
        <v>1521</v>
      </c>
      <c r="N56" s="390">
        <v>0</v>
      </c>
      <c r="O56" s="392">
        <v>0</v>
      </c>
      <c r="P56" s="394">
        <v>32355</v>
      </c>
      <c r="Q56" s="397">
        <v>36427</v>
      </c>
    </row>
    <row r="57" spans="2:17">
      <c r="B57" s="380"/>
      <c r="C57" s="370" t="s">
        <v>338</v>
      </c>
      <c r="D57" s="390">
        <v>0</v>
      </c>
      <c r="E57" s="392">
        <v>0</v>
      </c>
      <c r="F57" s="390">
        <v>0</v>
      </c>
      <c r="G57" s="392">
        <v>0</v>
      </c>
      <c r="H57" s="390">
        <v>2476</v>
      </c>
      <c r="I57" s="392">
        <v>0</v>
      </c>
      <c r="J57" s="390">
        <v>0</v>
      </c>
      <c r="K57" s="392">
        <v>0</v>
      </c>
      <c r="L57" s="390">
        <v>24464</v>
      </c>
      <c r="M57" s="392">
        <v>25668</v>
      </c>
      <c r="N57" s="390">
        <v>0</v>
      </c>
      <c r="O57" s="392">
        <v>0</v>
      </c>
      <c r="P57" s="394">
        <v>26940</v>
      </c>
      <c r="Q57" s="397">
        <v>25668</v>
      </c>
    </row>
    <row r="58" spans="2:17"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375"/>
      <c r="P58" s="404"/>
      <c r="Q58" s="404"/>
    </row>
    <row r="59" spans="2:17">
      <c r="B59" s="381" t="s">
        <v>379</v>
      </c>
      <c r="C59" s="370"/>
      <c r="D59" s="390">
        <v>0</v>
      </c>
      <c r="E59" s="393">
        <v>0</v>
      </c>
      <c r="F59" s="390">
        <v>659872</v>
      </c>
      <c r="G59" s="406">
        <v>366628</v>
      </c>
      <c r="H59" s="390">
        <v>696628</v>
      </c>
      <c r="I59" s="406">
        <v>769205</v>
      </c>
      <c r="J59" s="390">
        <v>1351244</v>
      </c>
      <c r="K59" s="406">
        <v>1295537</v>
      </c>
      <c r="L59" s="390">
        <v>1097784</v>
      </c>
      <c r="M59" s="406">
        <v>1109834</v>
      </c>
      <c r="N59" s="390">
        <v>0</v>
      </c>
      <c r="O59" s="406">
        <v>0</v>
      </c>
      <c r="P59" s="394">
        <v>3805528</v>
      </c>
      <c r="Q59" s="397">
        <v>3541204</v>
      </c>
    </row>
    <row r="60" spans="2:17">
      <c r="B60" s="380" t="s">
        <v>380</v>
      </c>
      <c r="C60" s="370"/>
      <c r="D60" s="390">
        <v>0</v>
      </c>
      <c r="E60" s="406">
        <v>0</v>
      </c>
      <c r="F60" s="390">
        <v>659872</v>
      </c>
      <c r="G60" s="406">
        <v>366628</v>
      </c>
      <c r="H60" s="390">
        <v>696628</v>
      </c>
      <c r="I60" s="406">
        <v>769205</v>
      </c>
      <c r="J60" s="390">
        <v>1351244</v>
      </c>
      <c r="K60" s="406">
        <v>1295537</v>
      </c>
      <c r="L60" s="390">
        <v>1097784</v>
      </c>
      <c r="M60" s="406">
        <v>1109834</v>
      </c>
      <c r="N60" s="390">
        <v>0</v>
      </c>
      <c r="O60" s="406">
        <v>0</v>
      </c>
      <c r="P60" s="394">
        <v>3805528</v>
      </c>
      <c r="Q60" s="397">
        <v>3541204</v>
      </c>
    </row>
    <row r="61" spans="2:17">
      <c r="B61" s="380"/>
      <c r="C61" s="370" t="s">
        <v>339</v>
      </c>
      <c r="D61" s="390">
        <v>0</v>
      </c>
      <c r="E61" s="392">
        <v>0</v>
      </c>
      <c r="F61" s="390">
        <v>92424</v>
      </c>
      <c r="G61" s="392">
        <v>162708</v>
      </c>
      <c r="H61" s="390">
        <v>264197</v>
      </c>
      <c r="I61" s="392">
        <v>322118</v>
      </c>
      <c r="J61" s="390">
        <v>219428</v>
      </c>
      <c r="K61" s="392">
        <v>219488</v>
      </c>
      <c r="L61" s="390">
        <v>935797</v>
      </c>
      <c r="M61" s="392">
        <v>891</v>
      </c>
      <c r="N61" s="390">
        <v>0</v>
      </c>
      <c r="O61" s="392">
        <v>0</v>
      </c>
      <c r="P61" s="394">
        <v>1511846</v>
      </c>
      <c r="Q61" s="397">
        <v>705205</v>
      </c>
    </row>
    <row r="62" spans="2:17">
      <c r="B62" s="380"/>
      <c r="C62" s="370" t="s">
        <v>340</v>
      </c>
      <c r="D62" s="390">
        <v>0</v>
      </c>
      <c r="E62" s="392">
        <v>0</v>
      </c>
      <c r="F62" s="390">
        <v>169765</v>
      </c>
      <c r="G62" s="392">
        <v>315019</v>
      </c>
      <c r="H62" s="390">
        <v>248952</v>
      </c>
      <c r="I62" s="392">
        <v>322261</v>
      </c>
      <c r="J62" s="390">
        <v>386159</v>
      </c>
      <c r="K62" s="392">
        <v>323370</v>
      </c>
      <c r="L62" s="390">
        <v>333846</v>
      </c>
      <c r="M62" s="392">
        <v>229920</v>
      </c>
      <c r="N62" s="390">
        <v>0</v>
      </c>
      <c r="O62" s="392">
        <v>0</v>
      </c>
      <c r="P62" s="394">
        <v>1138722</v>
      </c>
      <c r="Q62" s="397">
        <v>1190570</v>
      </c>
    </row>
    <row r="63" spans="2:17">
      <c r="B63" s="380"/>
      <c r="C63" s="370" t="s">
        <v>341</v>
      </c>
      <c r="D63" s="390">
        <v>0</v>
      </c>
      <c r="E63" s="392">
        <v>0</v>
      </c>
      <c r="F63" s="390">
        <v>0</v>
      </c>
      <c r="G63" s="392">
        <v>0</v>
      </c>
      <c r="H63" s="390">
        <v>0</v>
      </c>
      <c r="I63" s="392">
        <v>0</v>
      </c>
      <c r="J63" s="390">
        <v>37928</v>
      </c>
      <c r="K63" s="392">
        <v>37939</v>
      </c>
      <c r="L63" s="390">
        <v>4433</v>
      </c>
      <c r="M63" s="392">
        <v>74</v>
      </c>
      <c r="N63" s="390">
        <v>0</v>
      </c>
      <c r="O63" s="392">
        <v>0</v>
      </c>
      <c r="P63" s="394">
        <v>42361</v>
      </c>
      <c r="Q63" s="397">
        <v>38013</v>
      </c>
    </row>
    <row r="64" spans="2:17">
      <c r="B64" s="380"/>
      <c r="C64" s="370" t="s">
        <v>342</v>
      </c>
      <c r="D64" s="390">
        <v>0</v>
      </c>
      <c r="E64" s="392">
        <v>0</v>
      </c>
      <c r="F64" s="390">
        <v>0</v>
      </c>
      <c r="G64" s="392">
        <v>0</v>
      </c>
      <c r="H64" s="390">
        <v>0</v>
      </c>
      <c r="I64" s="392">
        <v>0</v>
      </c>
      <c r="J64" s="390">
        <v>0</v>
      </c>
      <c r="K64" s="392">
        <v>0</v>
      </c>
      <c r="L64" s="390">
        <v>0</v>
      </c>
      <c r="M64" s="392">
        <v>0</v>
      </c>
      <c r="N64" s="390">
        <v>0</v>
      </c>
      <c r="O64" s="392">
        <v>0</v>
      </c>
      <c r="P64" s="394">
        <v>0</v>
      </c>
      <c r="Q64" s="397">
        <v>0</v>
      </c>
    </row>
    <row r="65" spans="2:17">
      <c r="B65" s="380"/>
      <c r="C65" s="370" t="s">
        <v>343</v>
      </c>
      <c r="D65" s="390">
        <v>0</v>
      </c>
      <c r="E65" s="392">
        <v>0</v>
      </c>
      <c r="F65" s="390">
        <v>0</v>
      </c>
      <c r="G65" s="392">
        <v>0</v>
      </c>
      <c r="H65" s="390">
        <v>0</v>
      </c>
      <c r="I65" s="392">
        <v>0</v>
      </c>
      <c r="J65" s="390">
        <v>0</v>
      </c>
      <c r="K65" s="392">
        <v>0</v>
      </c>
      <c r="L65" s="390">
        <v>0</v>
      </c>
      <c r="M65" s="392">
        <v>0</v>
      </c>
      <c r="N65" s="390">
        <v>0</v>
      </c>
      <c r="O65" s="392">
        <v>0</v>
      </c>
      <c r="P65" s="394">
        <v>0</v>
      </c>
      <c r="Q65" s="397">
        <v>0</v>
      </c>
    </row>
    <row r="66" spans="2:17">
      <c r="B66" s="380"/>
      <c r="C66" s="370" t="s">
        <v>344</v>
      </c>
      <c r="D66" s="390">
        <v>0</v>
      </c>
      <c r="E66" s="392">
        <v>0</v>
      </c>
      <c r="F66" s="390">
        <v>397683</v>
      </c>
      <c r="G66" s="392">
        <v>-111099</v>
      </c>
      <c r="H66" s="390">
        <v>183479</v>
      </c>
      <c r="I66" s="392">
        <v>124826</v>
      </c>
      <c r="J66" s="390">
        <v>707729</v>
      </c>
      <c r="K66" s="392">
        <v>714740</v>
      </c>
      <c r="L66" s="390">
        <v>-176292</v>
      </c>
      <c r="M66" s="392">
        <v>878949</v>
      </c>
      <c r="N66" s="390">
        <v>0</v>
      </c>
      <c r="O66" s="392">
        <v>0</v>
      </c>
      <c r="P66" s="394">
        <v>1112599</v>
      </c>
      <c r="Q66" s="397">
        <v>1607416</v>
      </c>
    </row>
    <row r="67" spans="2:17">
      <c r="D67" s="375"/>
      <c r="E67" s="375"/>
      <c r="F67" s="375"/>
      <c r="G67" s="375"/>
      <c r="H67" s="375"/>
      <c r="I67" s="375"/>
      <c r="J67" s="375"/>
      <c r="K67" s="375"/>
      <c r="L67" s="375"/>
      <c r="M67" s="375"/>
      <c r="N67" s="375"/>
      <c r="O67" s="375"/>
      <c r="P67" s="375"/>
      <c r="Q67" s="375"/>
    </row>
    <row r="68" spans="2:17">
      <c r="B68" s="379" t="s">
        <v>381</v>
      </c>
      <c r="C68" s="370"/>
      <c r="D68" s="390">
        <v>0</v>
      </c>
      <c r="E68" s="391">
        <v>0</v>
      </c>
      <c r="F68" s="390">
        <v>0</v>
      </c>
      <c r="G68" s="391">
        <v>0</v>
      </c>
      <c r="H68" s="390">
        <v>0</v>
      </c>
      <c r="I68" s="391">
        <v>0</v>
      </c>
      <c r="J68" s="390">
        <v>0</v>
      </c>
      <c r="K68" s="391">
        <v>0</v>
      </c>
      <c r="L68" s="390">
        <v>0</v>
      </c>
      <c r="M68" s="391">
        <v>0</v>
      </c>
      <c r="N68" s="390">
        <v>0</v>
      </c>
      <c r="O68" s="391">
        <v>0</v>
      </c>
      <c r="P68" s="394">
        <v>0</v>
      </c>
      <c r="Q68" s="397">
        <v>0</v>
      </c>
    </row>
    <row r="69" spans="2:17">
      <c r="D69" s="375"/>
      <c r="E69" s="375"/>
      <c r="F69" s="375"/>
      <c r="G69" s="375"/>
      <c r="H69" s="375"/>
      <c r="I69" s="375"/>
      <c r="J69" s="375"/>
      <c r="K69" s="375"/>
      <c r="L69" s="375"/>
      <c r="M69" s="375"/>
      <c r="N69" s="375"/>
      <c r="O69" s="375"/>
      <c r="P69" s="404"/>
      <c r="Q69" s="404"/>
    </row>
    <row r="70" spans="2:17">
      <c r="B70" s="381" t="s">
        <v>382</v>
      </c>
      <c r="C70" s="369"/>
      <c r="D70" s="394">
        <v>0</v>
      </c>
      <c r="E70" s="397">
        <v>0</v>
      </c>
      <c r="F70" s="394">
        <v>1216061</v>
      </c>
      <c r="G70" s="397">
        <v>972588</v>
      </c>
      <c r="H70" s="394">
        <v>1404301</v>
      </c>
      <c r="I70" s="397">
        <v>1462384</v>
      </c>
      <c r="J70" s="394">
        <v>3030291</v>
      </c>
      <c r="K70" s="397">
        <v>3030818</v>
      </c>
      <c r="L70" s="394">
        <v>1645586</v>
      </c>
      <c r="M70" s="397">
        <v>1718187</v>
      </c>
      <c r="N70" s="394">
        <v>-92930</v>
      </c>
      <c r="O70" s="397">
        <v>-98040</v>
      </c>
      <c r="P70" s="394">
        <v>7203309</v>
      </c>
      <c r="Q70" s="397">
        <v>7085937</v>
      </c>
    </row>
    <row r="71" spans="2:17">
      <c r="D71" s="375"/>
      <c r="E71" s="375"/>
      <c r="F71" s="375"/>
      <c r="G71" s="375"/>
      <c r="H71" s="375"/>
      <c r="I71" s="375"/>
      <c r="J71" s="375"/>
      <c r="K71" s="375"/>
      <c r="L71" s="375"/>
      <c r="M71" s="375"/>
      <c r="N71" s="375"/>
      <c r="O71" s="375"/>
      <c r="P71" s="375"/>
      <c r="Q71" s="375"/>
    </row>
    <row r="72" spans="2:17">
      <c r="G72" s="407"/>
      <c r="H72" s="375"/>
      <c r="I72" s="375"/>
      <c r="J72" s="375"/>
      <c r="K72" s="375"/>
      <c r="L72" s="375"/>
      <c r="M72" s="375"/>
      <c r="N72" s="375"/>
      <c r="O72" s="375"/>
      <c r="P72" s="375"/>
      <c r="Q72" s="375"/>
    </row>
    <row r="73" spans="2:17" ht="18">
      <c r="D73" s="572" t="s">
        <v>192</v>
      </c>
      <c r="E73" s="573"/>
      <c r="F73" s="573"/>
      <c r="G73" s="573"/>
      <c r="H73" s="573"/>
      <c r="I73" s="573"/>
      <c r="J73" s="573"/>
      <c r="K73" s="573"/>
      <c r="L73" s="573"/>
      <c r="M73" s="573"/>
      <c r="N73" s="573"/>
      <c r="O73" s="573"/>
      <c r="P73" s="573"/>
      <c r="Q73" s="574"/>
    </row>
    <row r="74" spans="2:17">
      <c r="B74" s="553" t="s">
        <v>103</v>
      </c>
      <c r="C74" s="554"/>
      <c r="D74" s="547" t="s">
        <v>23</v>
      </c>
      <c r="E74" s="548"/>
      <c r="F74" s="547" t="s">
        <v>10</v>
      </c>
      <c r="G74" s="548"/>
      <c r="H74" s="547" t="s">
        <v>36</v>
      </c>
      <c r="I74" s="548"/>
      <c r="J74" s="547" t="s">
        <v>14</v>
      </c>
      <c r="K74" s="548"/>
      <c r="L74" s="547" t="s">
        <v>12</v>
      </c>
      <c r="M74" s="548"/>
      <c r="N74" s="547" t="s">
        <v>395</v>
      </c>
      <c r="O74" s="548"/>
      <c r="P74" s="547" t="s">
        <v>20</v>
      </c>
      <c r="Q74" s="548"/>
    </row>
    <row r="75" spans="2:17">
      <c r="B75" s="555" t="s">
        <v>383</v>
      </c>
      <c r="C75" s="556"/>
      <c r="D75" s="386" t="s">
        <v>419</v>
      </c>
      <c r="E75" s="387" t="s">
        <v>420</v>
      </c>
      <c r="F75" s="386" t="str">
        <f>D75</f>
        <v>09/30/2018</v>
      </c>
      <c r="G75" s="387" t="str">
        <f>E75</f>
        <v>09/30/2017</v>
      </c>
      <c r="H75" s="386" t="str">
        <f>D75</f>
        <v>09/30/2018</v>
      </c>
      <c r="I75" s="387" t="str">
        <f>E75</f>
        <v>09/30/2017</v>
      </c>
      <c r="J75" s="386" t="str">
        <f>D75</f>
        <v>09/30/2018</v>
      </c>
      <c r="K75" s="387" t="str">
        <f>E75</f>
        <v>09/30/2017</v>
      </c>
      <c r="L75" s="386" t="str">
        <f>D75</f>
        <v>09/30/2018</v>
      </c>
      <c r="M75" s="387" t="str">
        <f>E75</f>
        <v>09/30/2017</v>
      </c>
      <c r="N75" s="386" t="str">
        <f>H75</f>
        <v>09/30/2018</v>
      </c>
      <c r="O75" s="387" t="str">
        <f>I75</f>
        <v>09/30/2017</v>
      </c>
      <c r="P75" s="386" t="str">
        <f>J75</f>
        <v>09/30/2018</v>
      </c>
      <c r="Q75" s="387" t="str">
        <f>K75</f>
        <v>09/30/2017</v>
      </c>
    </row>
    <row r="76" spans="2:17">
      <c r="B76" s="557"/>
      <c r="C76" s="558"/>
      <c r="D76" s="388" t="s">
        <v>394</v>
      </c>
      <c r="E76" s="389" t="s">
        <v>394</v>
      </c>
      <c r="F76" s="388" t="s">
        <v>394</v>
      </c>
      <c r="G76" s="389" t="s">
        <v>394</v>
      </c>
      <c r="H76" s="388" t="s">
        <v>394</v>
      </c>
      <c r="I76" s="389" t="s">
        <v>394</v>
      </c>
      <c r="J76" s="388" t="s">
        <v>394</v>
      </c>
      <c r="K76" s="389" t="s">
        <v>394</v>
      </c>
      <c r="L76" s="388" t="s">
        <v>394</v>
      </c>
      <c r="M76" s="389" t="s">
        <v>394</v>
      </c>
      <c r="N76" s="388" t="s">
        <v>394</v>
      </c>
      <c r="O76" s="389" t="s">
        <v>394</v>
      </c>
      <c r="P76" s="388" t="s">
        <v>394</v>
      </c>
      <c r="Q76" s="389" t="s">
        <v>394</v>
      </c>
    </row>
    <row r="77" spans="2:17">
      <c r="B77" s="381" t="s">
        <v>384</v>
      </c>
      <c r="C77" s="408"/>
      <c r="D77" s="409">
        <v>0</v>
      </c>
      <c r="E77" s="410">
        <v>0</v>
      </c>
      <c r="F77" s="398">
        <v>166336</v>
      </c>
      <c r="G77" s="399">
        <v>209168</v>
      </c>
      <c r="H77" s="398">
        <v>672628</v>
      </c>
      <c r="I77" s="399">
        <v>603190</v>
      </c>
      <c r="J77" s="398">
        <v>953211</v>
      </c>
      <c r="K77" s="399">
        <v>861697</v>
      </c>
      <c r="L77" s="398">
        <v>582182</v>
      </c>
      <c r="M77" s="399">
        <v>516065</v>
      </c>
      <c r="N77" s="398">
        <v>-220</v>
      </c>
      <c r="O77" s="399">
        <v>0</v>
      </c>
      <c r="P77" s="398">
        <v>2374137</v>
      </c>
      <c r="Q77" s="399">
        <v>2190120</v>
      </c>
    </row>
    <row r="78" spans="2:17">
      <c r="B78" s="382"/>
      <c r="C78" s="372" t="s">
        <v>131</v>
      </c>
      <c r="D78" s="409">
        <v>0</v>
      </c>
      <c r="E78" s="410">
        <v>0</v>
      </c>
      <c r="F78" s="398">
        <v>164812</v>
      </c>
      <c r="G78" s="399">
        <v>205880</v>
      </c>
      <c r="H78" s="398">
        <v>660633</v>
      </c>
      <c r="I78" s="399">
        <v>575129</v>
      </c>
      <c r="J78" s="398">
        <v>936687</v>
      </c>
      <c r="K78" s="399">
        <v>854913</v>
      </c>
      <c r="L78" s="398">
        <v>564744</v>
      </c>
      <c r="M78" s="399">
        <v>500829</v>
      </c>
      <c r="N78" s="398">
        <v>0</v>
      </c>
      <c r="O78" s="399">
        <v>0</v>
      </c>
      <c r="P78" s="398">
        <v>2326876</v>
      </c>
      <c r="Q78" s="399">
        <v>2136751</v>
      </c>
    </row>
    <row r="79" spans="2:17">
      <c r="B79" s="382"/>
      <c r="C79" s="378" t="s">
        <v>396</v>
      </c>
      <c r="D79" s="400">
        <v>0</v>
      </c>
      <c r="E79" s="401">
        <v>0</v>
      </c>
      <c r="F79" s="400">
        <v>164303</v>
      </c>
      <c r="G79" s="401">
        <v>205695</v>
      </c>
      <c r="H79" s="400">
        <v>597884</v>
      </c>
      <c r="I79" s="401">
        <v>508978</v>
      </c>
      <c r="J79" s="400">
        <v>920677</v>
      </c>
      <c r="K79" s="401">
        <v>840093</v>
      </c>
      <c r="L79" s="400">
        <v>387815</v>
      </c>
      <c r="M79" s="401">
        <v>368971</v>
      </c>
      <c r="N79" s="400">
        <v>0</v>
      </c>
      <c r="O79" s="401">
        <v>0</v>
      </c>
      <c r="P79" s="400">
        <v>2070679</v>
      </c>
      <c r="Q79" s="401">
        <v>1923737</v>
      </c>
    </row>
    <row r="80" spans="2:17">
      <c r="B80" s="382"/>
      <c r="C80" s="378" t="s">
        <v>397</v>
      </c>
      <c r="D80" s="400">
        <v>0</v>
      </c>
      <c r="E80" s="401">
        <v>0</v>
      </c>
      <c r="F80" s="400">
        <v>15</v>
      </c>
      <c r="G80" s="401">
        <v>0</v>
      </c>
      <c r="H80" s="400">
        <v>0</v>
      </c>
      <c r="I80" s="401">
        <v>0</v>
      </c>
      <c r="J80" s="400">
        <v>15898</v>
      </c>
      <c r="K80" s="401">
        <v>14698</v>
      </c>
      <c r="L80" s="400">
        <v>15989</v>
      </c>
      <c r="M80" s="401">
        <v>15153</v>
      </c>
      <c r="N80" s="400">
        <v>0</v>
      </c>
      <c r="O80" s="401">
        <v>0</v>
      </c>
      <c r="P80" s="400">
        <v>31902</v>
      </c>
      <c r="Q80" s="401">
        <v>29851</v>
      </c>
    </row>
    <row r="81" spans="2:17">
      <c r="B81" s="382"/>
      <c r="C81" s="378" t="s">
        <v>398</v>
      </c>
      <c r="D81" s="400">
        <v>0</v>
      </c>
      <c r="E81" s="401">
        <v>0</v>
      </c>
      <c r="F81" s="400">
        <v>494</v>
      </c>
      <c r="G81" s="401">
        <v>185</v>
      </c>
      <c r="H81" s="400">
        <v>62749</v>
      </c>
      <c r="I81" s="401">
        <v>66151</v>
      </c>
      <c r="J81" s="400">
        <v>112</v>
      </c>
      <c r="K81" s="401">
        <v>122</v>
      </c>
      <c r="L81" s="400">
        <v>160940</v>
      </c>
      <c r="M81" s="401">
        <v>116705</v>
      </c>
      <c r="N81" s="400">
        <v>0</v>
      </c>
      <c r="O81" s="401">
        <v>0</v>
      </c>
      <c r="P81" s="400">
        <v>224295</v>
      </c>
      <c r="Q81" s="401">
        <v>183163</v>
      </c>
    </row>
    <row r="82" spans="2:17">
      <c r="B82" s="382"/>
      <c r="C82" s="378"/>
      <c r="D82" s="400"/>
      <c r="E82" s="401"/>
      <c r="F82" s="400"/>
      <c r="G82" s="401"/>
      <c r="H82" s="400"/>
      <c r="I82" s="401"/>
      <c r="J82" s="400"/>
      <c r="K82" s="401"/>
      <c r="L82" s="400"/>
      <c r="M82" s="401"/>
      <c r="N82" s="400"/>
      <c r="O82" s="401"/>
      <c r="P82" s="400"/>
      <c r="Q82" s="401"/>
    </row>
    <row r="83" spans="2:17">
      <c r="B83" s="382"/>
      <c r="C83" s="372" t="s">
        <v>132</v>
      </c>
      <c r="D83" s="400">
        <v>0</v>
      </c>
      <c r="E83" s="401">
        <v>0</v>
      </c>
      <c r="F83" s="400">
        <v>1524</v>
      </c>
      <c r="G83" s="401">
        <v>3288</v>
      </c>
      <c r="H83" s="400">
        <v>11995</v>
      </c>
      <c r="I83" s="401">
        <v>28061</v>
      </c>
      <c r="J83" s="400">
        <v>16524</v>
      </c>
      <c r="K83" s="401">
        <v>6784</v>
      </c>
      <c r="L83" s="400">
        <v>17438</v>
      </c>
      <c r="M83" s="401">
        <v>15236</v>
      </c>
      <c r="N83" s="400">
        <v>-220</v>
      </c>
      <c r="O83" s="401">
        <v>0</v>
      </c>
      <c r="P83" s="400">
        <v>47261</v>
      </c>
      <c r="Q83" s="401">
        <v>53369</v>
      </c>
    </row>
    <row r="84" spans="2:17">
      <c r="D84" s="375"/>
      <c r="E84" s="375"/>
      <c r="F84" s="375"/>
      <c r="G84" s="375"/>
      <c r="H84" s="375"/>
      <c r="I84" s="375"/>
      <c r="J84" s="375"/>
      <c r="K84" s="375"/>
      <c r="L84" s="375"/>
      <c r="M84" s="375"/>
      <c r="N84" s="375"/>
      <c r="O84" s="375"/>
      <c r="P84" s="375"/>
      <c r="Q84" s="375"/>
    </row>
    <row r="85" spans="2:17">
      <c r="B85" s="381" t="s">
        <v>385</v>
      </c>
      <c r="C85" s="411"/>
      <c r="D85" s="409">
        <v>0</v>
      </c>
      <c r="E85" s="410">
        <v>0</v>
      </c>
      <c r="F85" s="398">
        <v>-13005</v>
      </c>
      <c r="G85" s="399">
        <v>-17923</v>
      </c>
      <c r="H85" s="398">
        <v>-458345</v>
      </c>
      <c r="I85" s="399">
        <v>-337367</v>
      </c>
      <c r="J85" s="398">
        <v>-339746</v>
      </c>
      <c r="K85" s="399">
        <v>-287421</v>
      </c>
      <c r="L85" s="398">
        <v>-295142</v>
      </c>
      <c r="M85" s="399">
        <v>-249821</v>
      </c>
      <c r="N85" s="398">
        <v>461</v>
      </c>
      <c r="O85" s="399">
        <v>0</v>
      </c>
      <c r="P85" s="398">
        <v>-1105777</v>
      </c>
      <c r="Q85" s="399">
        <v>-892532</v>
      </c>
    </row>
    <row r="86" spans="2:17">
      <c r="B86" s="382"/>
      <c r="C86" s="378" t="s">
        <v>347</v>
      </c>
      <c r="D86" s="400">
        <v>0</v>
      </c>
      <c r="E86" s="412">
        <v>0</v>
      </c>
      <c r="F86" s="400">
        <v>-929</v>
      </c>
      <c r="G86" s="401">
        <v>-1008</v>
      </c>
      <c r="H86" s="400">
        <v>-417305</v>
      </c>
      <c r="I86" s="401">
        <v>-255174</v>
      </c>
      <c r="J86" s="400">
        <v>-129062</v>
      </c>
      <c r="K86" s="401">
        <v>-112635</v>
      </c>
      <c r="L86" s="400">
        <v>-99211</v>
      </c>
      <c r="M86" s="401">
        <v>-68113</v>
      </c>
      <c r="N86" s="400">
        <v>1310</v>
      </c>
      <c r="O86" s="401">
        <v>2030</v>
      </c>
      <c r="P86" s="400">
        <v>-645197</v>
      </c>
      <c r="Q86" s="401">
        <v>-434900</v>
      </c>
    </row>
    <row r="87" spans="2:17">
      <c r="B87" s="382"/>
      <c r="C87" s="378" t="s">
        <v>348</v>
      </c>
      <c r="D87" s="400">
        <v>0</v>
      </c>
      <c r="E87" s="412">
        <v>0</v>
      </c>
      <c r="F87" s="400">
        <v>-1308</v>
      </c>
      <c r="G87" s="401">
        <v>-3546</v>
      </c>
      <c r="H87" s="400">
        <v>-18408</v>
      </c>
      <c r="I87" s="401">
        <v>-62691</v>
      </c>
      <c r="J87" s="400">
        <v>-38354</v>
      </c>
      <c r="K87" s="401">
        <v>-23717</v>
      </c>
      <c r="L87" s="400">
        <v>-102401</v>
      </c>
      <c r="M87" s="401">
        <v>-88199</v>
      </c>
      <c r="N87" s="400">
        <v>0</v>
      </c>
      <c r="O87" s="401">
        <v>0</v>
      </c>
      <c r="P87" s="400">
        <v>-160471</v>
      </c>
      <c r="Q87" s="401">
        <v>-178153</v>
      </c>
    </row>
    <row r="88" spans="2:17">
      <c r="B88" s="382"/>
      <c r="C88" s="378" t="s">
        <v>136</v>
      </c>
      <c r="D88" s="400">
        <v>0</v>
      </c>
      <c r="E88" s="412">
        <v>0</v>
      </c>
      <c r="F88" s="400">
        <v>-3999</v>
      </c>
      <c r="G88" s="401">
        <v>-4732</v>
      </c>
      <c r="H88" s="400">
        <v>-22478</v>
      </c>
      <c r="I88" s="401">
        <v>-19322</v>
      </c>
      <c r="J88" s="400">
        <v>-108340</v>
      </c>
      <c r="K88" s="401">
        <v>-95833</v>
      </c>
      <c r="L88" s="400">
        <v>-87922</v>
      </c>
      <c r="M88" s="401">
        <v>-66577</v>
      </c>
      <c r="N88" s="400">
        <v>-849</v>
      </c>
      <c r="O88" s="401">
        <v>-2030</v>
      </c>
      <c r="P88" s="400">
        <v>-223588</v>
      </c>
      <c r="Q88" s="401">
        <v>-188494</v>
      </c>
    </row>
    <row r="89" spans="2:17">
      <c r="B89" s="382"/>
      <c r="C89" s="378" t="s">
        <v>349</v>
      </c>
      <c r="D89" s="400">
        <v>0</v>
      </c>
      <c r="E89" s="412">
        <v>0</v>
      </c>
      <c r="F89" s="400">
        <v>-6769</v>
      </c>
      <c r="G89" s="401">
        <v>-8637</v>
      </c>
      <c r="H89" s="400">
        <v>-154</v>
      </c>
      <c r="I89" s="401">
        <v>-180</v>
      </c>
      <c r="J89" s="400">
        <v>-63990</v>
      </c>
      <c r="K89" s="401">
        <v>-55236</v>
      </c>
      <c r="L89" s="400">
        <v>-5608</v>
      </c>
      <c r="M89" s="401">
        <v>-26932</v>
      </c>
      <c r="N89" s="400">
        <v>0</v>
      </c>
      <c r="O89" s="401">
        <v>0</v>
      </c>
      <c r="P89" s="400">
        <v>-76521</v>
      </c>
      <c r="Q89" s="401">
        <v>-90985</v>
      </c>
    </row>
    <row r="90" spans="2:17">
      <c r="D90" s="375"/>
      <c r="E90" s="375"/>
      <c r="F90" s="375"/>
      <c r="G90" s="375"/>
      <c r="H90" s="375"/>
      <c r="I90" s="375"/>
      <c r="J90" s="375"/>
      <c r="K90" s="375"/>
      <c r="L90" s="375"/>
      <c r="M90" s="375"/>
      <c r="N90" s="375"/>
      <c r="O90" s="375"/>
      <c r="P90" s="375"/>
      <c r="Q90" s="375"/>
    </row>
    <row r="91" spans="2:17">
      <c r="B91" s="381" t="s">
        <v>386</v>
      </c>
      <c r="C91" s="408"/>
      <c r="D91" s="409">
        <v>0</v>
      </c>
      <c r="E91" s="410">
        <v>0</v>
      </c>
      <c r="F91" s="398">
        <v>153331</v>
      </c>
      <c r="G91" s="399">
        <v>191245</v>
      </c>
      <c r="H91" s="398">
        <v>214283</v>
      </c>
      <c r="I91" s="399">
        <v>265823</v>
      </c>
      <c r="J91" s="398">
        <v>613465</v>
      </c>
      <c r="K91" s="399">
        <v>574276</v>
      </c>
      <c r="L91" s="398">
        <v>287040</v>
      </c>
      <c r="M91" s="399">
        <v>266244</v>
      </c>
      <c r="N91" s="398">
        <v>241</v>
      </c>
      <c r="O91" s="399">
        <v>0</v>
      </c>
      <c r="P91" s="398">
        <v>1268360</v>
      </c>
      <c r="Q91" s="399">
        <v>1297588</v>
      </c>
    </row>
    <row r="92" spans="2:17">
      <c r="D92" s="375"/>
      <c r="E92" s="375"/>
      <c r="F92" s="375"/>
      <c r="G92" s="375"/>
      <c r="H92" s="375"/>
      <c r="I92" s="375"/>
      <c r="J92" s="375"/>
      <c r="K92" s="375"/>
      <c r="L92" s="375"/>
      <c r="M92" s="375"/>
      <c r="N92" s="375"/>
      <c r="O92" s="375"/>
      <c r="P92" s="375"/>
      <c r="Q92" s="375"/>
    </row>
    <row r="93" spans="2:17">
      <c r="B93" s="380"/>
      <c r="C93" s="372" t="s">
        <v>350</v>
      </c>
      <c r="D93" s="400">
        <v>0</v>
      </c>
      <c r="E93" s="401">
        <v>0</v>
      </c>
      <c r="F93" s="400">
        <v>2362</v>
      </c>
      <c r="G93" s="401">
        <v>1364</v>
      </c>
      <c r="H93" s="400">
        <v>327</v>
      </c>
      <c r="I93" s="401">
        <v>717</v>
      </c>
      <c r="J93" s="400">
        <v>1730</v>
      </c>
      <c r="K93" s="401">
        <v>487</v>
      </c>
      <c r="L93" s="400">
        <v>776</v>
      </c>
      <c r="M93" s="401">
        <v>286</v>
      </c>
      <c r="N93" s="400">
        <v>0</v>
      </c>
      <c r="O93" s="401">
        <v>0</v>
      </c>
      <c r="P93" s="400">
        <v>5195</v>
      </c>
      <c r="Q93" s="401">
        <v>2854</v>
      </c>
    </row>
    <row r="94" spans="2:17">
      <c r="B94" s="380"/>
      <c r="C94" s="372" t="s">
        <v>351</v>
      </c>
      <c r="D94" s="400">
        <v>0</v>
      </c>
      <c r="E94" s="401">
        <v>0</v>
      </c>
      <c r="F94" s="400">
        <v>-27848</v>
      </c>
      <c r="G94" s="401">
        <v>-52616</v>
      </c>
      <c r="H94" s="400">
        <v>-12761</v>
      </c>
      <c r="I94" s="401">
        <v>-13525</v>
      </c>
      <c r="J94" s="400">
        <v>-23463</v>
      </c>
      <c r="K94" s="401">
        <v>-20408</v>
      </c>
      <c r="L94" s="400">
        <v>-22359</v>
      </c>
      <c r="M94" s="401">
        <v>-22281</v>
      </c>
      <c r="N94" s="400">
        <v>0</v>
      </c>
      <c r="O94" s="401">
        <v>0</v>
      </c>
      <c r="P94" s="400">
        <v>-86431</v>
      </c>
      <c r="Q94" s="401">
        <v>-108830</v>
      </c>
    </row>
    <row r="95" spans="2:17">
      <c r="B95" s="380"/>
      <c r="C95" s="372" t="s">
        <v>352</v>
      </c>
      <c r="D95" s="400">
        <v>0</v>
      </c>
      <c r="E95" s="401">
        <v>0</v>
      </c>
      <c r="F95" s="400">
        <v>-16183</v>
      </c>
      <c r="G95" s="401">
        <v>-26038</v>
      </c>
      <c r="H95" s="400">
        <v>-15755</v>
      </c>
      <c r="I95" s="401">
        <v>-13287</v>
      </c>
      <c r="J95" s="400">
        <v>-29345</v>
      </c>
      <c r="K95" s="401">
        <v>-32976</v>
      </c>
      <c r="L95" s="400">
        <v>-31845</v>
      </c>
      <c r="M95" s="401">
        <v>-33350</v>
      </c>
      <c r="N95" s="400">
        <v>-51</v>
      </c>
      <c r="O95" s="401">
        <v>0</v>
      </c>
      <c r="P95" s="400">
        <v>-93179</v>
      </c>
      <c r="Q95" s="401">
        <v>-105651</v>
      </c>
    </row>
    <row r="96" spans="2:17">
      <c r="D96" s="375"/>
      <c r="E96" s="375"/>
      <c r="F96" s="375"/>
      <c r="G96" s="375"/>
      <c r="H96" s="375"/>
      <c r="I96" s="375"/>
      <c r="J96" s="375"/>
      <c r="K96" s="375"/>
      <c r="L96" s="375"/>
      <c r="M96" s="375"/>
      <c r="N96" s="375"/>
      <c r="O96" s="375"/>
      <c r="P96" s="375"/>
      <c r="Q96" s="375"/>
    </row>
    <row r="97" spans="2:17">
      <c r="B97" s="381" t="s">
        <v>387</v>
      </c>
      <c r="C97" s="408"/>
      <c r="D97" s="409">
        <v>0</v>
      </c>
      <c r="E97" s="410">
        <v>0</v>
      </c>
      <c r="F97" s="398">
        <v>111662</v>
      </c>
      <c r="G97" s="399">
        <v>113955</v>
      </c>
      <c r="H97" s="398">
        <v>186094</v>
      </c>
      <c r="I97" s="399">
        <v>239728</v>
      </c>
      <c r="J97" s="398">
        <v>562387</v>
      </c>
      <c r="K97" s="399">
        <v>521379</v>
      </c>
      <c r="L97" s="398">
        <v>233612</v>
      </c>
      <c r="M97" s="399">
        <v>210899</v>
      </c>
      <c r="N97" s="398">
        <v>190</v>
      </c>
      <c r="O97" s="399">
        <v>0</v>
      </c>
      <c r="P97" s="398">
        <v>1093945</v>
      </c>
      <c r="Q97" s="399">
        <v>1085961</v>
      </c>
    </row>
    <row r="98" spans="2:17">
      <c r="D98" s="375"/>
      <c r="E98" s="375"/>
      <c r="F98" s="375"/>
      <c r="G98" s="375"/>
      <c r="H98" s="375"/>
      <c r="I98" s="375"/>
      <c r="J98" s="375"/>
      <c r="K98" s="375"/>
      <c r="L98" s="375"/>
      <c r="M98" s="375"/>
      <c r="N98" s="375"/>
      <c r="O98" s="375"/>
      <c r="P98" s="375"/>
      <c r="Q98" s="375"/>
    </row>
    <row r="99" spans="2:17">
      <c r="B99" s="382"/>
      <c r="C99" s="372" t="s">
        <v>353</v>
      </c>
      <c r="D99" s="400">
        <v>0</v>
      </c>
      <c r="E99" s="401">
        <v>0</v>
      </c>
      <c r="F99" s="400">
        <v>-55671</v>
      </c>
      <c r="G99" s="401">
        <v>-42887</v>
      </c>
      <c r="H99" s="400">
        <v>-24637</v>
      </c>
      <c r="I99" s="401">
        <v>-29986</v>
      </c>
      <c r="J99" s="400">
        <v>-55719</v>
      </c>
      <c r="K99" s="401">
        <v>-54428</v>
      </c>
      <c r="L99" s="400">
        <v>-51814</v>
      </c>
      <c r="M99" s="401">
        <v>-53125</v>
      </c>
      <c r="N99" s="400">
        <v>0</v>
      </c>
      <c r="O99" s="401">
        <v>0</v>
      </c>
      <c r="P99" s="400">
        <v>-187841</v>
      </c>
      <c r="Q99" s="401">
        <v>-180426</v>
      </c>
    </row>
    <row r="100" spans="2:17">
      <c r="B100" s="382"/>
      <c r="C100" s="372" t="s">
        <v>354</v>
      </c>
      <c r="D100" s="400">
        <v>0</v>
      </c>
      <c r="E100" s="401">
        <v>0</v>
      </c>
      <c r="F100" s="400">
        <v>-60</v>
      </c>
      <c r="G100" s="401">
        <v>0</v>
      </c>
      <c r="H100" s="400">
        <v>250</v>
      </c>
      <c r="I100" s="401">
        <v>-1707</v>
      </c>
      <c r="J100" s="400">
        <v>-841</v>
      </c>
      <c r="K100" s="401">
        <v>263</v>
      </c>
      <c r="L100" s="400">
        <v>3854</v>
      </c>
      <c r="M100" s="401">
        <v>-10625</v>
      </c>
      <c r="N100" s="400">
        <v>0</v>
      </c>
      <c r="O100" s="401">
        <v>0</v>
      </c>
      <c r="P100" s="400">
        <v>3203</v>
      </c>
      <c r="Q100" s="401">
        <v>-12069</v>
      </c>
    </row>
    <row r="101" spans="2:17">
      <c r="D101" s="375"/>
      <c r="E101" s="375"/>
      <c r="F101" s="375"/>
      <c r="G101" s="375"/>
      <c r="H101" s="375"/>
      <c r="I101" s="375"/>
      <c r="J101" s="375"/>
      <c r="K101" s="375"/>
      <c r="L101" s="375"/>
      <c r="M101" s="375"/>
      <c r="N101" s="375"/>
      <c r="O101" s="375"/>
      <c r="P101" s="375"/>
      <c r="Q101" s="375"/>
    </row>
    <row r="102" spans="2:17">
      <c r="B102" s="381" t="s">
        <v>388</v>
      </c>
      <c r="C102" s="408"/>
      <c r="D102" s="409">
        <v>0</v>
      </c>
      <c r="E102" s="410">
        <v>0</v>
      </c>
      <c r="F102" s="398">
        <v>55931</v>
      </c>
      <c r="G102" s="399">
        <v>71068</v>
      </c>
      <c r="H102" s="398">
        <v>161707</v>
      </c>
      <c r="I102" s="399">
        <v>208035</v>
      </c>
      <c r="J102" s="398">
        <v>505827</v>
      </c>
      <c r="K102" s="399">
        <v>467214</v>
      </c>
      <c r="L102" s="398">
        <v>185652</v>
      </c>
      <c r="M102" s="399">
        <v>147149</v>
      </c>
      <c r="N102" s="398">
        <v>190</v>
      </c>
      <c r="O102" s="399">
        <v>0</v>
      </c>
      <c r="P102" s="398">
        <v>909307</v>
      </c>
      <c r="Q102" s="399">
        <v>893466</v>
      </c>
    </row>
    <row r="103" spans="2:17">
      <c r="B103" s="383"/>
      <c r="C103" s="413"/>
      <c r="D103" s="375"/>
      <c r="E103" s="375"/>
      <c r="F103" s="375"/>
      <c r="G103" s="375"/>
      <c r="H103" s="375"/>
      <c r="I103" s="375"/>
      <c r="J103" s="375"/>
      <c r="K103" s="375"/>
      <c r="L103" s="375"/>
      <c r="M103" s="375"/>
      <c r="N103" s="375"/>
      <c r="O103" s="375"/>
      <c r="P103" s="375"/>
      <c r="Q103" s="375"/>
    </row>
    <row r="104" spans="2:17">
      <c r="B104" s="381" t="s">
        <v>389</v>
      </c>
      <c r="C104" s="408"/>
      <c r="D104" s="409">
        <v>0</v>
      </c>
      <c r="E104" s="410">
        <v>0</v>
      </c>
      <c r="F104" s="398">
        <v>85845</v>
      </c>
      <c r="G104" s="399">
        <v>4542</v>
      </c>
      <c r="H104" s="398">
        <v>21608</v>
      </c>
      <c r="I104" s="399">
        <v>7275</v>
      </c>
      <c r="J104" s="398">
        <v>-78543</v>
      </c>
      <c r="K104" s="399">
        <v>-87653</v>
      </c>
      <c r="L104" s="398">
        <v>3050</v>
      </c>
      <c r="M104" s="399">
        <v>-8485</v>
      </c>
      <c r="N104" s="398">
        <v>-5</v>
      </c>
      <c r="O104" s="399">
        <v>10</v>
      </c>
      <c r="P104" s="398">
        <v>31955</v>
      </c>
      <c r="Q104" s="399">
        <v>-84311</v>
      </c>
    </row>
    <row r="105" spans="2:17">
      <c r="B105" s="381"/>
      <c r="C105" s="408" t="s">
        <v>121</v>
      </c>
      <c r="D105" s="409">
        <v>0</v>
      </c>
      <c r="E105" s="410">
        <v>0</v>
      </c>
      <c r="F105" s="398">
        <v>27884</v>
      </c>
      <c r="G105" s="399">
        <v>26365</v>
      </c>
      <c r="H105" s="398">
        <v>21032</v>
      </c>
      <c r="I105" s="399">
        <v>16801</v>
      </c>
      <c r="J105" s="398">
        <v>6008</v>
      </c>
      <c r="K105" s="399">
        <v>6870</v>
      </c>
      <c r="L105" s="398">
        <v>4709</v>
      </c>
      <c r="M105" s="399">
        <v>4483</v>
      </c>
      <c r="N105" s="398">
        <v>-7380</v>
      </c>
      <c r="O105" s="399">
        <v>-6500</v>
      </c>
      <c r="P105" s="398">
        <v>52253</v>
      </c>
      <c r="Q105" s="399">
        <v>48019</v>
      </c>
    </row>
    <row r="106" spans="2:17">
      <c r="B106" s="382"/>
      <c r="C106" s="378" t="s">
        <v>308</v>
      </c>
      <c r="D106" s="400">
        <v>0</v>
      </c>
      <c r="E106" s="401"/>
      <c r="F106" s="400">
        <v>24303</v>
      </c>
      <c r="G106" s="401">
        <v>25805</v>
      </c>
      <c r="H106" s="400">
        <v>4282</v>
      </c>
      <c r="I106" s="401">
        <v>8923</v>
      </c>
      <c r="J106" s="400">
        <v>3821</v>
      </c>
      <c r="K106" s="401">
        <v>5466</v>
      </c>
      <c r="L106" s="400">
        <v>1717</v>
      </c>
      <c r="M106" s="401">
        <v>2802.35</v>
      </c>
      <c r="N106" s="400">
        <v>0</v>
      </c>
      <c r="O106" s="401">
        <v>0</v>
      </c>
      <c r="P106" s="400">
        <v>34123</v>
      </c>
      <c r="Q106" s="401">
        <v>42996.35</v>
      </c>
    </row>
    <row r="107" spans="2:17">
      <c r="B107" s="382"/>
      <c r="C107" s="378" t="s">
        <v>355</v>
      </c>
      <c r="D107" s="400">
        <v>0</v>
      </c>
      <c r="E107" s="401">
        <v>0</v>
      </c>
      <c r="F107" s="400">
        <v>3581</v>
      </c>
      <c r="G107" s="401">
        <v>560</v>
      </c>
      <c r="H107" s="400">
        <v>16750</v>
      </c>
      <c r="I107" s="401">
        <v>7878</v>
      </c>
      <c r="J107" s="400">
        <v>2187</v>
      </c>
      <c r="K107" s="401">
        <v>1404</v>
      </c>
      <c r="L107" s="400">
        <v>2992</v>
      </c>
      <c r="M107" s="401">
        <v>1680.65</v>
      </c>
      <c r="N107" s="400">
        <v>-7380</v>
      </c>
      <c r="O107" s="401">
        <v>-6500</v>
      </c>
      <c r="P107" s="400">
        <v>18130</v>
      </c>
      <c r="Q107" s="401">
        <v>5022.6499999999996</v>
      </c>
    </row>
    <row r="108" spans="2:17">
      <c r="B108" s="381"/>
      <c r="C108" s="411" t="s">
        <v>145</v>
      </c>
      <c r="D108" s="398">
        <v>0</v>
      </c>
      <c r="E108" s="399">
        <v>0</v>
      </c>
      <c r="F108" s="398">
        <v>-32282</v>
      </c>
      <c r="G108" s="399">
        <v>-37523</v>
      </c>
      <c r="H108" s="398">
        <v>-24618</v>
      </c>
      <c r="I108" s="399">
        <v>-10519</v>
      </c>
      <c r="J108" s="398">
        <v>-84509</v>
      </c>
      <c r="K108" s="399">
        <v>-94666</v>
      </c>
      <c r="L108" s="398">
        <v>-4733</v>
      </c>
      <c r="M108" s="399">
        <v>-11563</v>
      </c>
      <c r="N108" s="398">
        <v>7380</v>
      </c>
      <c r="O108" s="399">
        <v>6510</v>
      </c>
      <c r="P108" s="398">
        <v>-138762</v>
      </c>
      <c r="Q108" s="399">
        <v>-147761</v>
      </c>
    </row>
    <row r="109" spans="2:17">
      <c r="B109" s="382"/>
      <c r="C109" s="378" t="s">
        <v>356</v>
      </c>
      <c r="D109" s="400">
        <v>0</v>
      </c>
      <c r="E109" s="401"/>
      <c r="F109" s="400">
        <v>-27</v>
      </c>
      <c r="G109" s="401">
        <v>-82</v>
      </c>
      <c r="H109" s="400">
        <v>-5618</v>
      </c>
      <c r="I109" s="401">
        <v>-1195</v>
      </c>
      <c r="J109" s="400">
        <v>-4957</v>
      </c>
      <c r="K109" s="401">
        <v>-7926</v>
      </c>
      <c r="L109" s="400">
        <v>-137</v>
      </c>
      <c r="M109" s="401">
        <v>-596</v>
      </c>
      <c r="N109" s="400">
        <v>0</v>
      </c>
      <c r="O109" s="401">
        <v>0</v>
      </c>
      <c r="P109" s="400">
        <v>-10739</v>
      </c>
      <c r="Q109" s="401">
        <v>-9799</v>
      </c>
    </row>
    <row r="110" spans="2:17">
      <c r="B110" s="382"/>
      <c r="C110" s="378" t="s">
        <v>357</v>
      </c>
      <c r="D110" s="400">
        <v>0</v>
      </c>
      <c r="E110" s="401"/>
      <c r="F110" s="400">
        <v>0</v>
      </c>
      <c r="G110" s="401">
        <v>0</v>
      </c>
      <c r="H110" s="400">
        <v>0</v>
      </c>
      <c r="I110" s="401">
        <v>0</v>
      </c>
      <c r="J110" s="400">
        <v>-50857</v>
      </c>
      <c r="K110" s="401">
        <v>-79212</v>
      </c>
      <c r="L110" s="400">
        <v>-1458</v>
      </c>
      <c r="M110" s="401">
        <v>-2589</v>
      </c>
      <c r="N110" s="400">
        <v>0</v>
      </c>
      <c r="O110" s="401">
        <v>0</v>
      </c>
      <c r="P110" s="400">
        <v>-52315</v>
      </c>
      <c r="Q110" s="401">
        <v>-81801</v>
      </c>
    </row>
    <row r="111" spans="2:17">
      <c r="B111" s="382"/>
      <c r="C111" s="378" t="s">
        <v>168</v>
      </c>
      <c r="D111" s="400">
        <v>0</v>
      </c>
      <c r="E111" s="401">
        <v>0</v>
      </c>
      <c r="F111" s="400">
        <v>-32255</v>
      </c>
      <c r="G111" s="401">
        <v>-37441</v>
      </c>
      <c r="H111" s="400">
        <v>-19000</v>
      </c>
      <c r="I111" s="401">
        <v>-9324</v>
      </c>
      <c r="J111" s="400">
        <v>-28695</v>
      </c>
      <c r="K111" s="401">
        <v>-7528</v>
      </c>
      <c r="L111" s="400">
        <v>-3138</v>
      </c>
      <c r="M111" s="401">
        <v>-8378</v>
      </c>
      <c r="N111" s="400">
        <v>7380</v>
      </c>
      <c r="O111" s="401">
        <v>6510</v>
      </c>
      <c r="P111" s="400">
        <v>-75708</v>
      </c>
      <c r="Q111" s="401">
        <v>-56161</v>
      </c>
    </row>
    <row r="112" spans="2:17">
      <c r="B112" s="382"/>
      <c r="C112" s="372" t="s">
        <v>358</v>
      </c>
      <c r="D112" s="400">
        <v>0</v>
      </c>
      <c r="E112" s="401">
        <v>0</v>
      </c>
      <c r="F112" s="400">
        <v>-16749</v>
      </c>
      <c r="G112" s="401">
        <v>0</v>
      </c>
      <c r="H112" s="400">
        <v>0</v>
      </c>
      <c r="I112" s="401">
        <v>0</v>
      </c>
      <c r="J112" s="400">
        <v>0</v>
      </c>
      <c r="K112" s="401">
        <v>0</v>
      </c>
      <c r="L112" s="400">
        <v>0</v>
      </c>
      <c r="M112" s="401">
        <v>0</v>
      </c>
      <c r="N112" s="400">
        <v>0</v>
      </c>
      <c r="O112" s="401">
        <v>0</v>
      </c>
      <c r="P112" s="400">
        <v>-16749</v>
      </c>
      <c r="Q112" s="401">
        <v>0</v>
      </c>
    </row>
    <row r="113" spans="2:18">
      <c r="B113" s="381"/>
      <c r="C113" s="408" t="s">
        <v>359</v>
      </c>
      <c r="D113" s="409">
        <v>0</v>
      </c>
      <c r="E113" s="410">
        <v>0</v>
      </c>
      <c r="F113" s="398">
        <v>106992</v>
      </c>
      <c r="G113" s="399">
        <v>15700</v>
      </c>
      <c r="H113" s="398">
        <v>25194</v>
      </c>
      <c r="I113" s="399">
        <v>993</v>
      </c>
      <c r="J113" s="398">
        <v>-42</v>
      </c>
      <c r="K113" s="399">
        <v>143</v>
      </c>
      <c r="L113" s="398">
        <v>3074</v>
      </c>
      <c r="M113" s="399">
        <v>-1405</v>
      </c>
      <c r="N113" s="398">
        <v>-5</v>
      </c>
      <c r="O113" s="399">
        <v>0</v>
      </c>
      <c r="P113" s="398">
        <v>135213</v>
      </c>
      <c r="Q113" s="399">
        <v>15431</v>
      </c>
    </row>
    <row r="114" spans="2:18">
      <c r="B114" s="382"/>
      <c r="C114" s="378" t="s">
        <v>360</v>
      </c>
      <c r="D114" s="400">
        <v>0</v>
      </c>
      <c r="E114" s="401">
        <v>0</v>
      </c>
      <c r="F114" s="400">
        <v>257168</v>
      </c>
      <c r="G114" s="401">
        <v>35668</v>
      </c>
      <c r="H114" s="400">
        <v>128997</v>
      </c>
      <c r="I114" s="401">
        <v>14814</v>
      </c>
      <c r="J114" s="400">
        <v>6059</v>
      </c>
      <c r="K114" s="401">
        <v>2971</v>
      </c>
      <c r="L114" s="400">
        <v>11519</v>
      </c>
      <c r="M114" s="401">
        <v>11388</v>
      </c>
      <c r="N114" s="400">
        <v>-25550</v>
      </c>
      <c r="O114" s="401">
        <v>-7790</v>
      </c>
      <c r="P114" s="400">
        <v>378193</v>
      </c>
      <c r="Q114" s="401">
        <v>57051</v>
      </c>
    </row>
    <row r="115" spans="2:18">
      <c r="B115" s="382"/>
      <c r="C115" s="378" t="s">
        <v>361</v>
      </c>
      <c r="D115" s="400">
        <v>0</v>
      </c>
      <c r="E115" s="401">
        <v>0</v>
      </c>
      <c r="F115" s="400">
        <v>-150176</v>
      </c>
      <c r="G115" s="401">
        <v>-19968</v>
      </c>
      <c r="H115" s="400">
        <v>-103803</v>
      </c>
      <c r="I115" s="401">
        <v>-13821</v>
      </c>
      <c r="J115" s="400">
        <v>-6101</v>
      </c>
      <c r="K115" s="401">
        <v>-2828</v>
      </c>
      <c r="L115" s="400">
        <v>-8445</v>
      </c>
      <c r="M115" s="401">
        <v>-12793</v>
      </c>
      <c r="N115" s="400">
        <v>25545</v>
      </c>
      <c r="O115" s="401">
        <v>7790</v>
      </c>
      <c r="P115" s="400">
        <v>-242980</v>
      </c>
      <c r="Q115" s="401">
        <v>-41620</v>
      </c>
    </row>
    <row r="116" spans="2:18">
      <c r="D116" s="375"/>
      <c r="E116" s="375"/>
      <c r="F116" s="375"/>
      <c r="G116" s="375"/>
      <c r="H116" s="375"/>
      <c r="I116" s="375"/>
      <c r="J116" s="375"/>
      <c r="K116" s="375"/>
      <c r="L116" s="375"/>
      <c r="M116" s="375"/>
      <c r="N116" s="375"/>
      <c r="O116" s="375"/>
      <c r="P116" s="375"/>
      <c r="Q116" s="375"/>
      <c r="R116" s="375"/>
    </row>
    <row r="117" spans="2:18" ht="24">
      <c r="B117" s="384"/>
      <c r="C117" s="372" t="s">
        <v>362</v>
      </c>
      <c r="D117" s="400">
        <v>0</v>
      </c>
      <c r="E117" s="401">
        <v>0</v>
      </c>
      <c r="F117" s="400">
        <v>1123</v>
      </c>
      <c r="G117" s="401">
        <v>2678</v>
      </c>
      <c r="H117" s="400">
        <v>0</v>
      </c>
      <c r="I117" s="401">
        <v>0</v>
      </c>
      <c r="J117" s="400">
        <v>0</v>
      </c>
      <c r="K117" s="401">
        <v>0</v>
      </c>
      <c r="L117" s="400">
        <v>0</v>
      </c>
      <c r="M117" s="401">
        <v>0</v>
      </c>
      <c r="N117" s="400">
        <v>0</v>
      </c>
      <c r="O117" s="401">
        <v>0</v>
      </c>
      <c r="P117" s="400">
        <v>1123</v>
      </c>
      <c r="Q117" s="401">
        <v>2678</v>
      </c>
    </row>
    <row r="118" spans="2:18">
      <c r="B118" s="381"/>
      <c r="C118" s="408" t="s">
        <v>363</v>
      </c>
      <c r="D118" s="409">
        <v>0</v>
      </c>
      <c r="E118" s="410">
        <v>0</v>
      </c>
      <c r="F118" s="398">
        <v>74</v>
      </c>
      <c r="G118" s="399">
        <v>97</v>
      </c>
      <c r="H118" s="398">
        <v>0</v>
      </c>
      <c r="I118" s="399">
        <v>3</v>
      </c>
      <c r="J118" s="398">
        <v>25</v>
      </c>
      <c r="K118" s="399">
        <v>266</v>
      </c>
      <c r="L118" s="398">
        <v>37</v>
      </c>
      <c r="M118" s="399">
        <v>50</v>
      </c>
      <c r="N118" s="398">
        <v>0</v>
      </c>
      <c r="O118" s="399">
        <v>0</v>
      </c>
      <c r="P118" s="398">
        <v>136</v>
      </c>
      <c r="Q118" s="399">
        <v>416</v>
      </c>
    </row>
    <row r="119" spans="2:18">
      <c r="B119" s="381"/>
      <c r="C119" s="378" t="s">
        <v>364</v>
      </c>
      <c r="D119" s="400"/>
      <c r="E119" s="401"/>
      <c r="F119" s="400">
        <v>61</v>
      </c>
      <c r="G119" s="401">
        <v>97</v>
      </c>
      <c r="H119" s="400">
        <v>0</v>
      </c>
      <c r="I119" s="401">
        <v>0</v>
      </c>
      <c r="J119" s="400">
        <v>0</v>
      </c>
      <c r="K119" s="401">
        <v>0</v>
      </c>
      <c r="L119" s="400">
        <v>0</v>
      </c>
      <c r="M119" s="401">
        <v>17</v>
      </c>
      <c r="N119" s="400">
        <v>0</v>
      </c>
      <c r="O119" s="401">
        <v>0</v>
      </c>
      <c r="P119" s="400">
        <v>61</v>
      </c>
      <c r="Q119" s="401">
        <v>114</v>
      </c>
    </row>
    <row r="120" spans="2:18">
      <c r="B120" s="381"/>
      <c r="C120" s="378" t="s">
        <v>365</v>
      </c>
      <c r="D120" s="400">
        <v>0</v>
      </c>
      <c r="E120" s="401">
        <v>0</v>
      </c>
      <c r="F120" s="400">
        <v>13</v>
      </c>
      <c r="G120" s="401">
        <v>0</v>
      </c>
      <c r="H120" s="400">
        <v>0</v>
      </c>
      <c r="I120" s="401">
        <v>3</v>
      </c>
      <c r="J120" s="400">
        <v>25</v>
      </c>
      <c r="K120" s="401">
        <v>266</v>
      </c>
      <c r="L120" s="400">
        <v>37</v>
      </c>
      <c r="M120" s="401">
        <v>33</v>
      </c>
      <c r="N120" s="400">
        <v>0</v>
      </c>
      <c r="O120" s="401">
        <v>0</v>
      </c>
      <c r="P120" s="400">
        <v>75</v>
      </c>
      <c r="Q120" s="401">
        <v>302</v>
      </c>
    </row>
    <row r="121" spans="2:18">
      <c r="D121" s="375"/>
      <c r="E121" s="375"/>
      <c r="F121" s="375"/>
      <c r="G121" s="375"/>
      <c r="H121" s="375"/>
      <c r="I121" s="375"/>
      <c r="J121" s="375"/>
      <c r="K121" s="375"/>
      <c r="L121" s="375"/>
      <c r="M121" s="375"/>
      <c r="N121" s="375"/>
      <c r="O121" s="375"/>
      <c r="P121" s="375"/>
      <c r="Q121" s="375"/>
    </row>
    <row r="122" spans="2:18">
      <c r="B122" s="381" t="s">
        <v>399</v>
      </c>
      <c r="C122" s="408"/>
      <c r="D122" s="409">
        <v>0</v>
      </c>
      <c r="E122" s="410">
        <v>0</v>
      </c>
      <c r="F122" s="398">
        <v>142973</v>
      </c>
      <c r="G122" s="399">
        <v>78385</v>
      </c>
      <c r="H122" s="398">
        <v>183315</v>
      </c>
      <c r="I122" s="399">
        <v>215313</v>
      </c>
      <c r="J122" s="398">
        <v>427309</v>
      </c>
      <c r="K122" s="399">
        <v>379827</v>
      </c>
      <c r="L122" s="398">
        <v>188739</v>
      </c>
      <c r="M122" s="399">
        <v>138714</v>
      </c>
      <c r="N122" s="398">
        <v>185</v>
      </c>
      <c r="O122" s="399">
        <v>10</v>
      </c>
      <c r="P122" s="398">
        <v>942521</v>
      </c>
      <c r="Q122" s="399">
        <v>812249</v>
      </c>
    </row>
    <row r="123" spans="2:18">
      <c r="D123" s="375"/>
      <c r="E123" s="375"/>
      <c r="F123" s="375"/>
      <c r="G123" s="375"/>
      <c r="H123" s="375"/>
      <c r="I123" s="375"/>
      <c r="J123" s="375"/>
      <c r="K123" s="375"/>
      <c r="L123" s="375"/>
      <c r="M123" s="375"/>
      <c r="N123" s="375"/>
      <c r="O123" s="375"/>
      <c r="P123" s="375"/>
      <c r="Q123" s="375"/>
    </row>
    <row r="124" spans="2:18">
      <c r="B124" s="382"/>
      <c r="C124" s="372" t="s">
        <v>366</v>
      </c>
      <c r="D124" s="400">
        <v>0</v>
      </c>
      <c r="E124" s="401">
        <v>0</v>
      </c>
      <c r="F124" s="400">
        <v>-74740</v>
      </c>
      <c r="G124" s="401">
        <v>-8867</v>
      </c>
      <c r="H124" s="400">
        <v>-62855</v>
      </c>
      <c r="I124" s="401">
        <v>-73122</v>
      </c>
      <c r="J124" s="400">
        <v>-153178</v>
      </c>
      <c r="K124" s="401">
        <v>-147857</v>
      </c>
      <c r="L124" s="400">
        <v>-58941</v>
      </c>
      <c r="M124" s="401">
        <v>-42545</v>
      </c>
      <c r="N124" s="400">
        <v>0</v>
      </c>
      <c r="O124" s="401">
        <v>0</v>
      </c>
      <c r="P124" s="400">
        <v>-349714</v>
      </c>
      <c r="Q124" s="401">
        <v>-272391</v>
      </c>
    </row>
    <row r="125" spans="2:18">
      <c r="D125" s="375"/>
      <c r="E125" s="375"/>
      <c r="F125" s="375"/>
      <c r="G125" s="375"/>
      <c r="H125" s="375"/>
      <c r="I125" s="375"/>
      <c r="J125" s="375"/>
      <c r="K125" s="375"/>
      <c r="L125" s="375"/>
      <c r="M125" s="375"/>
      <c r="N125" s="375"/>
      <c r="O125" s="375"/>
      <c r="P125" s="375"/>
      <c r="Q125" s="375"/>
    </row>
    <row r="126" spans="2:18">
      <c r="B126" s="381" t="s">
        <v>391</v>
      </c>
      <c r="C126" s="408"/>
      <c r="D126" s="409">
        <v>0</v>
      </c>
      <c r="E126" s="410">
        <v>0</v>
      </c>
      <c r="F126" s="398">
        <v>68233</v>
      </c>
      <c r="G126" s="399">
        <v>69518</v>
      </c>
      <c r="H126" s="398">
        <v>120460</v>
      </c>
      <c r="I126" s="399">
        <v>142191</v>
      </c>
      <c r="J126" s="398">
        <v>274131</v>
      </c>
      <c r="K126" s="399">
        <v>231970</v>
      </c>
      <c r="L126" s="398">
        <v>129798</v>
      </c>
      <c r="M126" s="399">
        <v>96169</v>
      </c>
      <c r="N126" s="398">
        <v>185</v>
      </c>
      <c r="O126" s="399">
        <v>10</v>
      </c>
      <c r="P126" s="398">
        <v>592807</v>
      </c>
      <c r="Q126" s="399">
        <v>539858</v>
      </c>
    </row>
    <row r="127" spans="2:18">
      <c r="B127" s="382"/>
      <c r="C127" s="372" t="s">
        <v>367</v>
      </c>
      <c r="D127" s="400">
        <v>0</v>
      </c>
      <c r="E127" s="401">
        <v>0</v>
      </c>
      <c r="F127" s="400">
        <v>0</v>
      </c>
      <c r="G127" s="401">
        <v>0</v>
      </c>
      <c r="H127" s="400">
        <v>0</v>
      </c>
      <c r="I127" s="401">
        <v>0</v>
      </c>
      <c r="J127" s="400">
        <v>0</v>
      </c>
      <c r="K127" s="401">
        <v>0</v>
      </c>
      <c r="L127" s="400">
        <v>0</v>
      </c>
      <c r="M127" s="401">
        <v>0</v>
      </c>
      <c r="N127" s="400">
        <v>0</v>
      </c>
      <c r="O127" s="401">
        <v>0</v>
      </c>
      <c r="P127" s="400">
        <v>0</v>
      </c>
      <c r="Q127" s="401">
        <v>0</v>
      </c>
    </row>
    <row r="128" spans="2:18">
      <c r="B128" s="379" t="s">
        <v>120</v>
      </c>
      <c r="C128" s="369"/>
      <c r="D128" s="409">
        <v>0</v>
      </c>
      <c r="E128" s="410">
        <v>0</v>
      </c>
      <c r="F128" s="398">
        <v>68233</v>
      </c>
      <c r="G128" s="399">
        <v>69518</v>
      </c>
      <c r="H128" s="398">
        <v>120460</v>
      </c>
      <c r="I128" s="399">
        <v>142191</v>
      </c>
      <c r="J128" s="398">
        <v>274131</v>
      </c>
      <c r="K128" s="399">
        <v>231970</v>
      </c>
      <c r="L128" s="398">
        <v>129798</v>
      </c>
      <c r="M128" s="399">
        <v>96169</v>
      </c>
      <c r="N128" s="398">
        <v>185</v>
      </c>
      <c r="O128" s="399">
        <v>10</v>
      </c>
      <c r="P128" s="398">
        <v>592807</v>
      </c>
      <c r="Q128" s="399">
        <v>539858</v>
      </c>
    </row>
    <row r="129" spans="2:17">
      <c r="D129" s="375"/>
      <c r="E129" s="375"/>
      <c r="F129" s="375"/>
      <c r="G129" s="375"/>
      <c r="H129" s="375"/>
      <c r="I129" s="375"/>
      <c r="J129" s="375"/>
      <c r="K129" s="375"/>
      <c r="L129" s="375"/>
      <c r="M129" s="375"/>
      <c r="N129" s="375"/>
      <c r="O129" s="375"/>
      <c r="P129" s="375"/>
      <c r="Q129" s="375"/>
    </row>
    <row r="130" spans="2:17"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>
      <c r="P132" s="375"/>
      <c r="Q132" s="375"/>
    </row>
    <row r="133" spans="2:17">
      <c r="D133" s="403"/>
      <c r="P133" s="375"/>
      <c r="Q133" s="375"/>
    </row>
    <row r="134" spans="2:17">
      <c r="B134" s="553" t="s">
        <v>103</v>
      </c>
      <c r="C134" s="554"/>
      <c r="D134" s="547" t="s">
        <v>23</v>
      </c>
      <c r="E134" s="548"/>
      <c r="F134" s="547" t="s">
        <v>10</v>
      </c>
      <c r="G134" s="548"/>
      <c r="H134" s="547" t="s">
        <v>36</v>
      </c>
      <c r="I134" s="548"/>
      <c r="J134" s="547" t="s">
        <v>14</v>
      </c>
      <c r="K134" s="548"/>
      <c r="L134" s="547" t="s">
        <v>12</v>
      </c>
      <c r="M134" s="548"/>
      <c r="N134" s="547" t="s">
        <v>395</v>
      </c>
      <c r="O134" s="548"/>
      <c r="P134" s="547" t="s">
        <v>20</v>
      </c>
      <c r="Q134" s="548"/>
    </row>
    <row r="135" spans="2:17">
      <c r="B135" s="555" t="s">
        <v>392</v>
      </c>
      <c r="C135" s="561"/>
      <c r="D135" s="386" t="s">
        <v>419</v>
      </c>
      <c r="E135" s="387" t="s">
        <v>420</v>
      </c>
      <c r="F135" s="386" t="str">
        <f>D135</f>
        <v>09/30/2018</v>
      </c>
      <c r="G135" s="387" t="str">
        <f>E135</f>
        <v>09/30/2017</v>
      </c>
      <c r="H135" s="386" t="str">
        <f>D135</f>
        <v>09/30/2018</v>
      </c>
      <c r="I135" s="387" t="str">
        <f>E135</f>
        <v>09/30/2017</v>
      </c>
      <c r="J135" s="386" t="str">
        <f>D135</f>
        <v>09/30/2018</v>
      </c>
      <c r="K135" s="387" t="str">
        <f>E135</f>
        <v>09/30/2017</v>
      </c>
      <c r="L135" s="386" t="str">
        <f>D135</f>
        <v>09/30/2018</v>
      </c>
      <c r="M135" s="387" t="str">
        <f>E135</f>
        <v>09/30/2017</v>
      </c>
      <c r="N135" s="386" t="str">
        <f>L135</f>
        <v>09/30/2018</v>
      </c>
      <c r="O135" s="387" t="str">
        <f>M135</f>
        <v>09/30/2017</v>
      </c>
      <c r="P135" s="386" t="str">
        <f>L135</f>
        <v>09/30/2018</v>
      </c>
      <c r="Q135" s="387" t="str">
        <f>M135</f>
        <v>09/30/2017</v>
      </c>
    </row>
    <row r="136" spans="2:17">
      <c r="B136" s="562"/>
      <c r="C136" s="563"/>
      <c r="D136" s="388" t="s">
        <v>394</v>
      </c>
      <c r="E136" s="389" t="s">
        <v>394</v>
      </c>
      <c r="F136" s="388" t="s">
        <v>394</v>
      </c>
      <c r="G136" s="389" t="s">
        <v>394</v>
      </c>
      <c r="H136" s="388" t="s">
        <v>394</v>
      </c>
      <c r="I136" s="389" t="s">
        <v>394</v>
      </c>
      <c r="J136" s="388" t="s">
        <v>394</v>
      </c>
      <c r="K136" s="389" t="s">
        <v>394</v>
      </c>
      <c r="L136" s="388" t="s">
        <v>394</v>
      </c>
      <c r="M136" s="389" t="s">
        <v>394</v>
      </c>
      <c r="N136" s="388" t="s">
        <v>394</v>
      </c>
      <c r="O136" s="389" t="s">
        <v>394</v>
      </c>
      <c r="P136" s="388" t="s">
        <v>394</v>
      </c>
      <c r="Q136" s="389" t="s">
        <v>394</v>
      </c>
    </row>
    <row r="137" spans="2:17">
      <c r="M137" s="391"/>
    </row>
    <row r="138" spans="2:17">
      <c r="B138" s="381"/>
      <c r="C138" s="378" t="s">
        <v>369</v>
      </c>
      <c r="D138" s="489"/>
      <c r="E138" s="490"/>
      <c r="F138" s="400">
        <v>26397</v>
      </c>
      <c r="G138" s="401">
        <v>81202</v>
      </c>
      <c r="H138" s="400">
        <v>125011</v>
      </c>
      <c r="I138" s="401">
        <v>143750</v>
      </c>
      <c r="J138" s="400">
        <v>395046</v>
      </c>
      <c r="K138" s="401">
        <v>354501</v>
      </c>
      <c r="L138" s="400">
        <v>166412</v>
      </c>
      <c r="M138" s="401">
        <v>142361</v>
      </c>
      <c r="N138" s="400">
        <v>0</v>
      </c>
      <c r="O138" s="401">
        <v>0</v>
      </c>
      <c r="P138" s="400">
        <v>712866</v>
      </c>
      <c r="Q138" s="391">
        <v>721814</v>
      </c>
    </row>
    <row r="139" spans="2:17">
      <c r="B139" s="381"/>
      <c r="C139" s="378" t="s">
        <v>370</v>
      </c>
      <c r="D139" s="489"/>
      <c r="E139" s="490"/>
      <c r="F139" s="400">
        <v>117</v>
      </c>
      <c r="G139" s="401">
        <v>-6135</v>
      </c>
      <c r="H139" s="400">
        <v>-32860</v>
      </c>
      <c r="I139" s="401">
        <v>-17335</v>
      </c>
      <c r="J139" s="400">
        <v>-100590</v>
      </c>
      <c r="K139" s="401">
        <v>-109674</v>
      </c>
      <c r="L139" s="400">
        <v>101173</v>
      </c>
      <c r="M139" s="401">
        <v>-307162</v>
      </c>
      <c r="N139" s="400">
        <v>0</v>
      </c>
      <c r="O139" s="401">
        <v>0</v>
      </c>
      <c r="P139" s="400">
        <v>-32160</v>
      </c>
      <c r="Q139" s="391">
        <v>-440306</v>
      </c>
    </row>
    <row r="140" spans="2:17">
      <c r="B140" s="381"/>
      <c r="C140" s="378" t="s">
        <v>371</v>
      </c>
      <c r="D140" s="489"/>
      <c r="E140" s="490"/>
      <c r="F140" s="400">
        <v>-11929</v>
      </c>
      <c r="G140" s="401">
        <v>-14784</v>
      </c>
      <c r="H140" s="400">
        <v>-83670</v>
      </c>
      <c r="I140" s="401">
        <v>-134796</v>
      </c>
      <c r="J140" s="400">
        <v>-358330</v>
      </c>
      <c r="K140" s="401">
        <v>-315784</v>
      </c>
      <c r="L140" s="400">
        <v>-205878</v>
      </c>
      <c r="M140" s="401">
        <v>-128563</v>
      </c>
      <c r="N140" s="400">
        <v>0</v>
      </c>
      <c r="O140" s="401">
        <v>0</v>
      </c>
      <c r="P140" s="400">
        <v>-659807</v>
      </c>
      <c r="Q140" s="391">
        <v>-593927</v>
      </c>
    </row>
    <row r="148" spans="4:12">
      <c r="D148" s="375">
        <v>0</v>
      </c>
      <c r="E148" s="375">
        <v>0</v>
      </c>
      <c r="F148" s="375"/>
      <c r="G148" s="375"/>
      <c r="H148" s="375"/>
      <c r="I148" s="375"/>
      <c r="J148" s="375"/>
      <c r="K148" s="375"/>
      <c r="L148" s="375"/>
    </row>
  </sheetData>
  <mergeCells count="41">
    <mergeCell ref="P134:Q134"/>
    <mergeCell ref="D74:E74"/>
    <mergeCell ref="F74:G74"/>
    <mergeCell ref="J134:K134"/>
    <mergeCell ref="H74:I74"/>
    <mergeCell ref="N134:O134"/>
    <mergeCell ref="L74:M74"/>
    <mergeCell ref="L134:M134"/>
    <mergeCell ref="B75:C76"/>
    <mergeCell ref="B134:C134"/>
    <mergeCell ref="D134:E134"/>
    <mergeCell ref="F134:G134"/>
    <mergeCell ref="H134:I134"/>
    <mergeCell ref="L36:M36"/>
    <mergeCell ref="J74:K74"/>
    <mergeCell ref="N74:O74"/>
    <mergeCell ref="B135:C136"/>
    <mergeCell ref="D35:Q35"/>
    <mergeCell ref="B36:C36"/>
    <mergeCell ref="D36:E36"/>
    <mergeCell ref="F36:G36"/>
    <mergeCell ref="J36:K36"/>
    <mergeCell ref="N36:O36"/>
    <mergeCell ref="H36:I36"/>
    <mergeCell ref="B37:C38"/>
    <mergeCell ref="D73:Q73"/>
    <mergeCell ref="B74:C74"/>
    <mergeCell ref="P36:Q36"/>
    <mergeCell ref="P74:Q74"/>
    <mergeCell ref="B4:C5"/>
    <mergeCell ref="B35:C35"/>
    <mergeCell ref="B2:C2"/>
    <mergeCell ref="D2:Q2"/>
    <mergeCell ref="B3:C3"/>
    <mergeCell ref="D3:E3"/>
    <mergeCell ref="F3:G3"/>
    <mergeCell ref="H3:I3"/>
    <mergeCell ref="J3:K3"/>
    <mergeCell ref="N3:O3"/>
    <mergeCell ref="L3:M3"/>
    <mergeCell ref="P3:Q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47"/>
  <sheetViews>
    <sheetView workbookViewId="0"/>
  </sheetViews>
  <sheetFormatPr baseColWidth="10" defaultRowHeight="12.75"/>
  <cols>
    <col min="1" max="1" width="5.5703125" style="368" customWidth="1"/>
    <col min="2" max="2" width="6" style="371" customWidth="1"/>
    <col min="3" max="3" width="70.140625" style="371" customWidth="1"/>
    <col min="4" max="17" width="14.85546875" style="371" customWidth="1"/>
    <col min="18" max="16384" width="11.42578125" style="368"/>
  </cols>
  <sheetData>
    <row r="2" spans="2:17" ht="18">
      <c r="B2" s="570" t="s">
        <v>191</v>
      </c>
      <c r="C2" s="571"/>
      <c r="D2" s="572" t="s">
        <v>55</v>
      </c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4"/>
    </row>
    <row r="3" spans="2:17">
      <c r="B3" s="553" t="s">
        <v>103</v>
      </c>
      <c r="C3" s="554"/>
      <c r="D3" s="547" t="s">
        <v>23</v>
      </c>
      <c r="E3" s="548"/>
      <c r="F3" s="547" t="s">
        <v>10</v>
      </c>
      <c r="G3" s="548"/>
      <c r="H3" s="547" t="s">
        <v>36</v>
      </c>
      <c r="I3" s="548"/>
      <c r="J3" s="547" t="s">
        <v>14</v>
      </c>
      <c r="K3" s="548"/>
      <c r="L3" s="547" t="s">
        <v>12</v>
      </c>
      <c r="M3" s="548"/>
      <c r="N3" s="547" t="s">
        <v>395</v>
      </c>
      <c r="O3" s="548"/>
      <c r="P3" s="547" t="s">
        <v>20</v>
      </c>
      <c r="Q3" s="548"/>
    </row>
    <row r="4" spans="2:17">
      <c r="B4" s="549" t="s">
        <v>372</v>
      </c>
      <c r="C4" s="550"/>
      <c r="D4" s="386" t="s">
        <v>419</v>
      </c>
      <c r="E4" s="387" t="s">
        <v>271</v>
      </c>
      <c r="F4" s="386" t="str">
        <f>D4</f>
        <v>09/30/2018</v>
      </c>
      <c r="G4" s="387" t="str">
        <f>E4</f>
        <v>12/31/2017</v>
      </c>
      <c r="H4" s="386" t="str">
        <f>D4</f>
        <v>09/30/2018</v>
      </c>
      <c r="I4" s="387" t="str">
        <f>E4</f>
        <v>12/31/2017</v>
      </c>
      <c r="J4" s="386" t="str">
        <f>D4</f>
        <v>09/30/2018</v>
      </c>
      <c r="K4" s="387" t="str">
        <f>E4</f>
        <v>12/31/2017</v>
      </c>
      <c r="L4" s="386" t="str">
        <f>D4</f>
        <v>09/30/2018</v>
      </c>
      <c r="M4" s="387" t="str">
        <f>E4</f>
        <v>12/31/2017</v>
      </c>
      <c r="N4" s="386" t="str">
        <f>L4</f>
        <v>09/30/2018</v>
      </c>
      <c r="O4" s="387" t="str">
        <f>M4</f>
        <v>12/31/2017</v>
      </c>
      <c r="P4" s="386" t="str">
        <f>L4</f>
        <v>09/30/2018</v>
      </c>
      <c r="Q4" s="387" t="str">
        <f>M4</f>
        <v>12/31/2017</v>
      </c>
    </row>
    <row r="5" spans="2:17">
      <c r="B5" s="551"/>
      <c r="C5" s="552"/>
      <c r="D5" s="388" t="s">
        <v>394</v>
      </c>
      <c r="E5" s="389" t="s">
        <v>394</v>
      </c>
      <c r="F5" s="388" t="s">
        <v>394</v>
      </c>
      <c r="G5" s="389" t="s">
        <v>394</v>
      </c>
      <c r="H5" s="388" t="s">
        <v>394</v>
      </c>
      <c r="I5" s="389" t="s">
        <v>394</v>
      </c>
      <c r="J5" s="388" t="s">
        <v>394</v>
      </c>
      <c r="K5" s="389" t="s">
        <v>394</v>
      </c>
      <c r="L5" s="388" t="s">
        <v>394</v>
      </c>
      <c r="M5" s="389" t="s">
        <v>394</v>
      </c>
      <c r="N5" s="388" t="s">
        <v>394</v>
      </c>
      <c r="O5" s="389" t="s">
        <v>394</v>
      </c>
      <c r="P5" s="388" t="s">
        <v>394</v>
      </c>
      <c r="Q5" s="389" t="s">
        <v>394</v>
      </c>
    </row>
    <row r="6" spans="2:17">
      <c r="B6" s="381" t="s">
        <v>373</v>
      </c>
      <c r="C6" s="370"/>
      <c r="D6" s="390">
        <v>0</v>
      </c>
      <c r="E6" s="396">
        <v>0</v>
      </c>
      <c r="F6" s="390">
        <v>319427</v>
      </c>
      <c r="G6" s="392">
        <v>396740</v>
      </c>
      <c r="H6" s="390">
        <v>3807551</v>
      </c>
      <c r="I6" s="392">
        <v>1958520</v>
      </c>
      <c r="J6" s="390">
        <v>409008</v>
      </c>
      <c r="K6" s="392">
        <v>402852</v>
      </c>
      <c r="L6" s="390">
        <v>112564</v>
      </c>
      <c r="M6" s="392">
        <v>169383</v>
      </c>
      <c r="N6" s="390">
        <v>0</v>
      </c>
      <c r="O6" s="392">
        <v>0</v>
      </c>
      <c r="P6" s="394">
        <v>4648550</v>
      </c>
      <c r="Q6" s="404">
        <v>2927495</v>
      </c>
    </row>
    <row r="7" spans="2:17">
      <c r="B7" s="380"/>
      <c r="C7" s="370" t="s">
        <v>308</v>
      </c>
      <c r="D7" s="390">
        <v>0</v>
      </c>
      <c r="E7" s="396">
        <v>0</v>
      </c>
      <c r="F7" s="390">
        <v>38497</v>
      </c>
      <c r="G7" s="392">
        <v>101615</v>
      </c>
      <c r="H7" s="390">
        <v>396050</v>
      </c>
      <c r="I7" s="392">
        <v>220764</v>
      </c>
      <c r="J7" s="390">
        <v>138659</v>
      </c>
      <c r="K7" s="392">
        <v>174282</v>
      </c>
      <c r="L7" s="390">
        <v>35140</v>
      </c>
      <c r="M7" s="392">
        <v>79953</v>
      </c>
      <c r="N7" s="390">
        <v>0</v>
      </c>
      <c r="O7" s="392">
        <v>0</v>
      </c>
      <c r="P7" s="394">
        <v>608346</v>
      </c>
      <c r="Q7" s="397">
        <v>576614</v>
      </c>
    </row>
    <row r="8" spans="2:17">
      <c r="B8" s="380"/>
      <c r="C8" s="370" t="s">
        <v>309</v>
      </c>
      <c r="D8" s="390">
        <v>0</v>
      </c>
      <c r="E8" s="396">
        <v>0</v>
      </c>
      <c r="F8" s="390">
        <v>0</v>
      </c>
      <c r="G8" s="392">
        <v>412</v>
      </c>
      <c r="H8" s="390">
        <v>56560</v>
      </c>
      <c r="I8" s="392">
        <v>9531</v>
      </c>
      <c r="J8" s="390">
        <v>27196</v>
      </c>
      <c r="K8" s="392">
        <v>16232</v>
      </c>
      <c r="L8" s="390">
        <v>0</v>
      </c>
      <c r="M8" s="392">
        <v>0</v>
      </c>
      <c r="N8" s="390">
        <v>0</v>
      </c>
      <c r="O8" s="392">
        <v>0</v>
      </c>
      <c r="P8" s="394">
        <v>83756</v>
      </c>
      <c r="Q8" s="397">
        <v>26175</v>
      </c>
    </row>
    <row r="9" spans="2:17">
      <c r="B9" s="380"/>
      <c r="C9" s="370" t="s">
        <v>310</v>
      </c>
      <c r="D9" s="390">
        <v>0</v>
      </c>
      <c r="E9" s="396">
        <v>0</v>
      </c>
      <c r="F9" s="390">
        <v>4427</v>
      </c>
      <c r="G9" s="392">
        <v>7365</v>
      </c>
      <c r="H9" s="390">
        <v>193809</v>
      </c>
      <c r="I9" s="392">
        <v>139197</v>
      </c>
      <c r="J9" s="390">
        <v>7506</v>
      </c>
      <c r="K9" s="392">
        <v>3488</v>
      </c>
      <c r="L9" s="390">
        <v>4226</v>
      </c>
      <c r="M9" s="392">
        <v>3882</v>
      </c>
      <c r="N9" s="390">
        <v>0</v>
      </c>
      <c r="O9" s="392">
        <v>0</v>
      </c>
      <c r="P9" s="394">
        <v>209968</v>
      </c>
      <c r="Q9" s="397">
        <v>153932</v>
      </c>
    </row>
    <row r="10" spans="2:17">
      <c r="B10" s="380"/>
      <c r="C10" s="370" t="s">
        <v>311</v>
      </c>
      <c r="D10" s="390">
        <v>0</v>
      </c>
      <c r="E10" s="396">
        <v>0</v>
      </c>
      <c r="F10" s="390">
        <v>257011</v>
      </c>
      <c r="G10" s="392">
        <v>268542</v>
      </c>
      <c r="H10" s="390">
        <v>2925675</v>
      </c>
      <c r="I10" s="392">
        <v>1443683</v>
      </c>
      <c r="J10" s="390">
        <v>183941</v>
      </c>
      <c r="K10" s="392">
        <v>171876</v>
      </c>
      <c r="L10" s="390">
        <v>49704</v>
      </c>
      <c r="M10" s="392">
        <v>73132</v>
      </c>
      <c r="N10" s="390">
        <v>0</v>
      </c>
      <c r="O10" s="392">
        <v>0</v>
      </c>
      <c r="P10" s="394">
        <v>3416331</v>
      </c>
      <c r="Q10" s="397">
        <v>1957233</v>
      </c>
    </row>
    <row r="11" spans="2:17">
      <c r="B11" s="380"/>
      <c r="C11" s="370" t="s">
        <v>312</v>
      </c>
      <c r="D11" s="390">
        <v>0</v>
      </c>
      <c r="E11" s="396">
        <v>0</v>
      </c>
      <c r="F11" s="390">
        <v>898</v>
      </c>
      <c r="G11" s="392">
        <v>1324</v>
      </c>
      <c r="H11" s="390">
        <v>1235</v>
      </c>
      <c r="I11" s="392">
        <v>990</v>
      </c>
      <c r="J11" s="390">
        <v>5425</v>
      </c>
      <c r="K11" s="392">
        <v>5554</v>
      </c>
      <c r="L11" s="390">
        <v>3938</v>
      </c>
      <c r="M11" s="392">
        <v>1674</v>
      </c>
      <c r="N11" s="390">
        <v>0</v>
      </c>
      <c r="O11" s="392">
        <v>0</v>
      </c>
      <c r="P11" s="394">
        <v>11496</v>
      </c>
      <c r="Q11" s="397">
        <v>9542</v>
      </c>
    </row>
    <row r="12" spans="2:17">
      <c r="B12" s="380"/>
      <c r="C12" s="370" t="s">
        <v>313</v>
      </c>
      <c r="D12" s="390">
        <v>0</v>
      </c>
      <c r="E12" s="396">
        <v>0</v>
      </c>
      <c r="F12" s="390">
        <v>18594</v>
      </c>
      <c r="G12" s="392">
        <v>17482</v>
      </c>
      <c r="H12" s="390">
        <v>223462</v>
      </c>
      <c r="I12" s="392">
        <v>134064</v>
      </c>
      <c r="J12" s="390">
        <v>46281</v>
      </c>
      <c r="K12" s="392">
        <v>31420</v>
      </c>
      <c r="L12" s="390">
        <v>19556</v>
      </c>
      <c r="M12" s="392">
        <v>10742</v>
      </c>
      <c r="N12" s="390">
        <v>0</v>
      </c>
      <c r="O12" s="392">
        <v>0</v>
      </c>
      <c r="P12" s="394">
        <v>307893</v>
      </c>
      <c r="Q12" s="397">
        <v>193708</v>
      </c>
    </row>
    <row r="13" spans="2:17">
      <c r="B13" s="380"/>
      <c r="C13" s="370"/>
      <c r="D13" s="390"/>
      <c r="E13" s="396"/>
      <c r="F13" s="390">
        <v>0</v>
      </c>
      <c r="G13" s="392">
        <v>0</v>
      </c>
      <c r="H13" s="390">
        <v>0</v>
      </c>
      <c r="I13" s="392">
        <v>0</v>
      </c>
      <c r="J13" s="390">
        <v>0</v>
      </c>
      <c r="K13" s="392">
        <v>0</v>
      </c>
      <c r="L13" s="390">
        <v>0</v>
      </c>
      <c r="M13" s="392">
        <v>0</v>
      </c>
      <c r="N13" s="390">
        <v>0</v>
      </c>
      <c r="O13" s="392">
        <v>0</v>
      </c>
      <c r="P13" s="394"/>
      <c r="Q13" s="397">
        <v>0</v>
      </c>
    </row>
    <row r="14" spans="2:17">
      <c r="B14" s="380"/>
      <c r="C14" s="370" t="s">
        <v>314</v>
      </c>
      <c r="D14" s="390">
        <v>0</v>
      </c>
      <c r="E14" s="396">
        <v>0</v>
      </c>
      <c r="F14" s="390">
        <v>0</v>
      </c>
      <c r="G14" s="392">
        <v>0</v>
      </c>
      <c r="H14" s="390">
        <v>10760</v>
      </c>
      <c r="I14" s="392">
        <v>10291</v>
      </c>
      <c r="J14" s="390">
        <v>0</v>
      </c>
      <c r="K14" s="392">
        <v>0</v>
      </c>
      <c r="L14" s="390">
        <v>0</v>
      </c>
      <c r="M14" s="392">
        <v>0</v>
      </c>
      <c r="N14" s="390">
        <v>0</v>
      </c>
      <c r="O14" s="392">
        <v>0</v>
      </c>
      <c r="P14" s="394">
        <v>10760</v>
      </c>
      <c r="Q14" s="397">
        <v>10291</v>
      </c>
    </row>
    <row r="15" spans="2:17">
      <c r="F15" s="375"/>
      <c r="G15" s="375"/>
      <c r="H15" s="375"/>
      <c r="I15" s="375"/>
      <c r="J15" s="375"/>
      <c r="K15" s="375"/>
      <c r="L15" s="375"/>
      <c r="M15" s="375"/>
      <c r="N15" s="375"/>
      <c r="O15" s="375"/>
      <c r="P15" s="375"/>
      <c r="Q15" s="404"/>
    </row>
    <row r="16" spans="2:17">
      <c r="B16" s="380"/>
      <c r="C16" s="372" t="s">
        <v>315</v>
      </c>
      <c r="D16" s="390">
        <v>0</v>
      </c>
      <c r="E16" s="396">
        <v>0</v>
      </c>
      <c r="F16" s="390">
        <v>0</v>
      </c>
      <c r="G16" s="392">
        <v>0</v>
      </c>
      <c r="H16" s="390">
        <v>0</v>
      </c>
      <c r="I16" s="392">
        <v>0</v>
      </c>
      <c r="J16" s="390">
        <v>0</v>
      </c>
      <c r="K16" s="392">
        <v>0</v>
      </c>
      <c r="L16" s="390">
        <v>0</v>
      </c>
      <c r="M16" s="392">
        <v>0</v>
      </c>
      <c r="N16" s="390">
        <v>0</v>
      </c>
      <c r="O16" s="392">
        <v>0</v>
      </c>
      <c r="P16" s="394">
        <v>0</v>
      </c>
      <c r="Q16" s="397">
        <v>0</v>
      </c>
    </row>
    <row r="17" spans="2:17">
      <c r="F17" s="375"/>
      <c r="G17" s="375"/>
      <c r="H17" s="375"/>
      <c r="I17" s="375"/>
      <c r="J17" s="375"/>
      <c r="K17" s="375"/>
      <c r="L17" s="375"/>
      <c r="M17" s="375"/>
      <c r="N17" s="375"/>
      <c r="O17" s="375"/>
      <c r="P17" s="375"/>
      <c r="Q17" s="404"/>
    </row>
    <row r="18" spans="2:17">
      <c r="B18" s="379" t="s">
        <v>374</v>
      </c>
      <c r="C18" s="369"/>
      <c r="D18" s="390">
        <v>0</v>
      </c>
      <c r="E18" s="396">
        <v>0</v>
      </c>
      <c r="F18" s="390">
        <v>1098221</v>
      </c>
      <c r="G18" s="392">
        <v>830423</v>
      </c>
      <c r="H18" s="390">
        <v>9656887</v>
      </c>
      <c r="I18" s="392">
        <v>5849860</v>
      </c>
      <c r="J18" s="390">
        <v>1778252</v>
      </c>
      <c r="K18" s="392">
        <v>1668748</v>
      </c>
      <c r="L18" s="390">
        <v>1190486</v>
      </c>
      <c r="M18" s="392">
        <v>1156085</v>
      </c>
      <c r="N18" s="390">
        <v>0</v>
      </c>
      <c r="O18" s="392">
        <v>0</v>
      </c>
      <c r="P18" s="394">
        <v>13723846</v>
      </c>
      <c r="Q18" s="405">
        <v>9505116</v>
      </c>
    </row>
    <row r="19" spans="2:17">
      <c r="B19" s="380"/>
      <c r="C19" s="370" t="s">
        <v>316</v>
      </c>
      <c r="D19" s="390">
        <v>0</v>
      </c>
      <c r="E19" s="396">
        <v>0</v>
      </c>
      <c r="F19" s="390">
        <v>13</v>
      </c>
      <c r="G19" s="392">
        <v>27</v>
      </c>
      <c r="H19" s="390">
        <v>2189270</v>
      </c>
      <c r="I19" s="392">
        <v>1325445</v>
      </c>
      <c r="J19" s="390">
        <v>7</v>
      </c>
      <c r="K19" s="392">
        <v>9</v>
      </c>
      <c r="L19" s="390">
        <v>0</v>
      </c>
      <c r="M19" s="392">
        <v>0</v>
      </c>
      <c r="N19" s="390">
        <v>0</v>
      </c>
      <c r="O19" s="392">
        <v>0</v>
      </c>
      <c r="P19" s="394">
        <v>2189290</v>
      </c>
      <c r="Q19" s="397">
        <v>1325481</v>
      </c>
    </row>
    <row r="20" spans="2:17">
      <c r="B20" s="380"/>
      <c r="C20" s="370" t="s">
        <v>317</v>
      </c>
      <c r="D20" s="390">
        <v>0</v>
      </c>
      <c r="E20" s="396">
        <v>0</v>
      </c>
      <c r="F20" s="390">
        <v>150</v>
      </c>
      <c r="G20" s="392">
        <v>312</v>
      </c>
      <c r="H20" s="390">
        <v>612868</v>
      </c>
      <c r="I20" s="392">
        <v>439271</v>
      </c>
      <c r="J20" s="390">
        <v>5054</v>
      </c>
      <c r="K20" s="392">
        <v>4675</v>
      </c>
      <c r="L20" s="390">
        <v>0</v>
      </c>
      <c r="M20" s="392">
        <v>0</v>
      </c>
      <c r="N20" s="390">
        <v>0</v>
      </c>
      <c r="O20" s="392">
        <v>0</v>
      </c>
      <c r="P20" s="394">
        <v>618072</v>
      </c>
      <c r="Q20" s="397">
        <v>444258</v>
      </c>
    </row>
    <row r="21" spans="2:17">
      <c r="B21" s="380"/>
      <c r="C21" s="370" t="s">
        <v>318</v>
      </c>
      <c r="D21" s="390">
        <v>0</v>
      </c>
      <c r="E21" s="396">
        <v>0</v>
      </c>
      <c r="F21" s="390">
        <v>4637</v>
      </c>
      <c r="G21" s="392">
        <v>9894</v>
      </c>
      <c r="H21" s="390">
        <v>565814</v>
      </c>
      <c r="I21" s="392">
        <v>260691</v>
      </c>
      <c r="J21" s="390">
        <v>37487</v>
      </c>
      <c r="K21" s="392">
        <v>31183</v>
      </c>
      <c r="L21" s="390">
        <v>0</v>
      </c>
      <c r="M21" s="392">
        <v>0</v>
      </c>
      <c r="N21" s="390">
        <v>0</v>
      </c>
      <c r="O21" s="392">
        <v>0</v>
      </c>
      <c r="P21" s="394">
        <v>607938</v>
      </c>
      <c r="Q21" s="397">
        <v>301768</v>
      </c>
    </row>
    <row r="22" spans="2:17">
      <c r="B22" s="380"/>
      <c r="C22" s="370" t="s">
        <v>319</v>
      </c>
      <c r="D22" s="390">
        <v>0</v>
      </c>
      <c r="E22" s="396">
        <v>0</v>
      </c>
      <c r="F22" s="390">
        <v>112</v>
      </c>
      <c r="G22" s="392">
        <v>255</v>
      </c>
      <c r="H22" s="390">
        <v>0</v>
      </c>
      <c r="I22" s="392">
        <v>0</v>
      </c>
      <c r="J22" s="390">
        <v>0</v>
      </c>
      <c r="K22" s="392">
        <v>0</v>
      </c>
      <c r="L22" s="390">
        <v>0</v>
      </c>
      <c r="M22" s="392">
        <v>0</v>
      </c>
      <c r="N22" s="390">
        <v>0</v>
      </c>
      <c r="O22" s="392">
        <v>0</v>
      </c>
      <c r="P22" s="394">
        <v>112</v>
      </c>
      <c r="Q22" s="397">
        <v>255</v>
      </c>
    </row>
    <row r="23" spans="2:17">
      <c r="B23" s="380"/>
      <c r="C23" s="370" t="s">
        <v>320</v>
      </c>
      <c r="D23" s="390">
        <v>0</v>
      </c>
      <c r="E23" s="396">
        <v>0</v>
      </c>
      <c r="F23" s="390">
        <v>7</v>
      </c>
      <c r="G23" s="392">
        <v>14</v>
      </c>
      <c r="H23" s="390">
        <v>0</v>
      </c>
      <c r="I23" s="392">
        <v>0</v>
      </c>
      <c r="J23" s="390">
        <v>11</v>
      </c>
      <c r="K23" s="392">
        <v>10</v>
      </c>
      <c r="L23" s="390">
        <v>0</v>
      </c>
      <c r="M23" s="392">
        <v>0</v>
      </c>
      <c r="N23" s="390">
        <v>0</v>
      </c>
      <c r="O23" s="392">
        <v>0</v>
      </c>
      <c r="P23" s="394">
        <v>18</v>
      </c>
      <c r="Q23" s="397">
        <v>24</v>
      </c>
    </row>
    <row r="24" spans="2:17">
      <c r="B24" s="380"/>
      <c r="C24" s="370" t="s">
        <v>321</v>
      </c>
      <c r="D24" s="390">
        <v>0</v>
      </c>
      <c r="E24" s="396">
        <v>0</v>
      </c>
      <c r="F24" s="390">
        <v>15998</v>
      </c>
      <c r="G24" s="392">
        <v>17602</v>
      </c>
      <c r="H24" s="390">
        <v>4149949</v>
      </c>
      <c r="I24" s="392">
        <v>3533935</v>
      </c>
      <c r="J24" s="390">
        <v>66360</v>
      </c>
      <c r="K24" s="392">
        <v>52986</v>
      </c>
      <c r="L24" s="390">
        <v>23306</v>
      </c>
      <c r="M24" s="392">
        <v>20270</v>
      </c>
      <c r="N24" s="390">
        <v>0</v>
      </c>
      <c r="O24" s="392">
        <v>0</v>
      </c>
      <c r="P24" s="394">
        <v>4255613</v>
      </c>
      <c r="Q24" s="397">
        <v>3624793</v>
      </c>
    </row>
    <row r="25" spans="2:17">
      <c r="B25" s="380"/>
      <c r="C25" s="370" t="s">
        <v>322</v>
      </c>
      <c r="D25" s="390">
        <v>0</v>
      </c>
      <c r="E25" s="396">
        <v>0</v>
      </c>
      <c r="F25" s="390">
        <v>0</v>
      </c>
      <c r="G25" s="392">
        <v>0</v>
      </c>
      <c r="H25" s="390">
        <v>1476129</v>
      </c>
      <c r="I25" s="392">
        <v>129200</v>
      </c>
      <c r="J25" s="390">
        <v>0</v>
      </c>
      <c r="K25" s="392">
        <v>0</v>
      </c>
      <c r="L25" s="390">
        <v>0</v>
      </c>
      <c r="M25" s="392">
        <v>0</v>
      </c>
      <c r="N25" s="390">
        <v>0</v>
      </c>
      <c r="O25" s="392">
        <v>0</v>
      </c>
      <c r="P25" s="394">
        <v>1476129</v>
      </c>
      <c r="Q25" s="397">
        <v>129200</v>
      </c>
    </row>
    <row r="26" spans="2:17">
      <c r="B26" s="380"/>
      <c r="C26" s="370" t="s">
        <v>323</v>
      </c>
      <c r="D26" s="390">
        <v>0</v>
      </c>
      <c r="E26" s="396">
        <v>0</v>
      </c>
      <c r="F26" s="390">
        <v>1024880</v>
      </c>
      <c r="G26" s="392">
        <v>751700</v>
      </c>
      <c r="H26" s="390">
        <v>59046</v>
      </c>
      <c r="I26" s="392">
        <v>44132</v>
      </c>
      <c r="J26" s="390">
        <v>1669333</v>
      </c>
      <c r="K26" s="392">
        <v>1579885</v>
      </c>
      <c r="L26" s="390">
        <v>1166622</v>
      </c>
      <c r="M26" s="392">
        <v>1135815</v>
      </c>
      <c r="N26" s="390">
        <v>0</v>
      </c>
      <c r="O26" s="392">
        <v>0</v>
      </c>
      <c r="P26" s="394">
        <v>3919881</v>
      </c>
      <c r="Q26" s="397">
        <v>3511532</v>
      </c>
    </row>
    <row r="27" spans="2:17">
      <c r="B27" s="380"/>
      <c r="C27" s="370"/>
      <c r="D27" s="390"/>
      <c r="E27" s="396"/>
      <c r="F27" s="390">
        <v>0</v>
      </c>
      <c r="G27" s="392">
        <v>0</v>
      </c>
      <c r="H27" s="390">
        <v>0</v>
      </c>
      <c r="I27" s="392">
        <v>0</v>
      </c>
      <c r="J27" s="390">
        <v>0</v>
      </c>
      <c r="K27" s="392">
        <v>0</v>
      </c>
      <c r="L27" s="390">
        <v>0</v>
      </c>
      <c r="M27" s="392">
        <v>0</v>
      </c>
      <c r="N27" s="390">
        <v>0</v>
      </c>
      <c r="O27" s="392">
        <v>0</v>
      </c>
      <c r="P27" s="394"/>
      <c r="Q27" s="397">
        <v>0</v>
      </c>
    </row>
    <row r="28" spans="2:17">
      <c r="B28" s="380"/>
      <c r="C28" s="370" t="s">
        <v>324</v>
      </c>
      <c r="D28" s="390">
        <v>0</v>
      </c>
      <c r="E28" s="396">
        <v>0</v>
      </c>
      <c r="F28" s="390">
        <v>0</v>
      </c>
      <c r="G28" s="392">
        <v>0</v>
      </c>
      <c r="H28" s="390">
        <v>8215</v>
      </c>
      <c r="I28" s="392">
        <v>0</v>
      </c>
      <c r="J28" s="390">
        <v>0</v>
      </c>
      <c r="K28" s="392">
        <v>0</v>
      </c>
      <c r="L28" s="390">
        <v>0</v>
      </c>
      <c r="M28" s="392">
        <v>0</v>
      </c>
      <c r="N28" s="390">
        <v>0</v>
      </c>
      <c r="O28" s="392">
        <v>0</v>
      </c>
      <c r="P28" s="394">
        <v>8215</v>
      </c>
      <c r="Q28" s="397">
        <v>0</v>
      </c>
    </row>
    <row r="29" spans="2:17">
      <c r="B29" s="380"/>
      <c r="C29" s="370" t="s">
        <v>325</v>
      </c>
      <c r="D29" s="390">
        <v>0</v>
      </c>
      <c r="E29" s="396">
        <v>0</v>
      </c>
      <c r="F29" s="390">
        <v>52424</v>
      </c>
      <c r="G29" s="392">
        <v>50619</v>
      </c>
      <c r="H29" s="390">
        <v>595596</v>
      </c>
      <c r="I29" s="392">
        <v>117186</v>
      </c>
      <c r="J29" s="390">
        <v>0</v>
      </c>
      <c r="K29" s="392">
        <v>0</v>
      </c>
      <c r="L29" s="390">
        <v>558</v>
      </c>
      <c r="M29" s="392">
        <v>0</v>
      </c>
      <c r="N29" s="390">
        <v>0</v>
      </c>
      <c r="O29" s="392">
        <v>0</v>
      </c>
      <c r="P29" s="394">
        <v>648578</v>
      </c>
      <c r="Q29" s="397">
        <v>167805</v>
      </c>
    </row>
    <row r="30" spans="2:17">
      <c r="F30" s="375"/>
      <c r="G30" s="375"/>
      <c r="H30" s="375"/>
      <c r="I30" s="375"/>
      <c r="J30" s="375"/>
      <c r="K30" s="375"/>
      <c r="L30" s="375"/>
      <c r="M30" s="375"/>
      <c r="N30" s="375"/>
      <c r="O30" s="375"/>
      <c r="P30" s="375"/>
      <c r="Q30" s="404"/>
    </row>
    <row r="31" spans="2:17">
      <c r="B31" s="379" t="s">
        <v>375</v>
      </c>
      <c r="C31" s="369"/>
      <c r="D31" s="394">
        <v>0</v>
      </c>
      <c r="E31" s="415">
        <v>0</v>
      </c>
      <c r="F31" s="394">
        <v>1417648</v>
      </c>
      <c r="G31" s="405">
        <v>1227163</v>
      </c>
      <c r="H31" s="394">
        <v>13464438</v>
      </c>
      <c r="I31" s="405">
        <v>7808380</v>
      </c>
      <c r="J31" s="394">
        <v>2187260</v>
      </c>
      <c r="K31" s="405">
        <v>2071600</v>
      </c>
      <c r="L31" s="394">
        <v>1303050</v>
      </c>
      <c r="M31" s="405">
        <v>1325468</v>
      </c>
      <c r="N31" s="394">
        <v>0</v>
      </c>
      <c r="O31" s="405">
        <v>0</v>
      </c>
      <c r="P31" s="394">
        <v>18372396</v>
      </c>
      <c r="Q31" s="405">
        <v>12432611</v>
      </c>
    </row>
    <row r="35" spans="2:17" ht="18">
      <c r="B35" s="570" t="s">
        <v>191</v>
      </c>
      <c r="C35" s="571"/>
      <c r="D35" s="572" t="s">
        <v>55</v>
      </c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4"/>
    </row>
    <row r="36" spans="2:17">
      <c r="B36" s="553" t="s">
        <v>103</v>
      </c>
      <c r="C36" s="554"/>
      <c r="D36" s="547" t="s">
        <v>23</v>
      </c>
      <c r="E36" s="548"/>
      <c r="F36" s="547" t="s">
        <v>10</v>
      </c>
      <c r="G36" s="548"/>
      <c r="H36" s="547" t="s">
        <v>36</v>
      </c>
      <c r="I36" s="548"/>
      <c r="J36" s="547" t="s">
        <v>14</v>
      </c>
      <c r="K36" s="548"/>
      <c r="L36" s="547" t="s">
        <v>12</v>
      </c>
      <c r="M36" s="548"/>
      <c r="N36" s="547" t="s">
        <v>395</v>
      </c>
      <c r="O36" s="548"/>
      <c r="P36" s="547" t="s">
        <v>20</v>
      </c>
      <c r="Q36" s="548"/>
    </row>
    <row r="37" spans="2:17">
      <c r="B37" s="576" t="s">
        <v>376</v>
      </c>
      <c r="C37" s="577"/>
      <c r="D37" s="386" t="s">
        <v>419</v>
      </c>
      <c r="E37" s="387" t="s">
        <v>271</v>
      </c>
      <c r="F37" s="386" t="str">
        <f>D37</f>
        <v>09/30/2018</v>
      </c>
      <c r="G37" s="387" t="str">
        <f>E37</f>
        <v>12/31/2017</v>
      </c>
      <c r="H37" s="386" t="str">
        <f>D37</f>
        <v>09/30/2018</v>
      </c>
      <c r="I37" s="387" t="str">
        <f>E37</f>
        <v>12/31/2017</v>
      </c>
      <c r="J37" s="386" t="str">
        <f>D37</f>
        <v>09/30/2018</v>
      </c>
      <c r="K37" s="387" t="str">
        <f>E37</f>
        <v>12/31/2017</v>
      </c>
      <c r="L37" s="386" t="str">
        <f>D37</f>
        <v>09/30/2018</v>
      </c>
      <c r="M37" s="387" t="str">
        <f>E37</f>
        <v>12/31/2017</v>
      </c>
      <c r="N37" s="386" t="str">
        <f>L37</f>
        <v>09/30/2018</v>
      </c>
      <c r="O37" s="387" t="str">
        <f>M37</f>
        <v>12/31/2017</v>
      </c>
      <c r="P37" s="386" t="str">
        <f>L37</f>
        <v>09/30/2018</v>
      </c>
      <c r="Q37" s="387" t="str">
        <f>M37</f>
        <v>12/31/2017</v>
      </c>
    </row>
    <row r="38" spans="2:17">
      <c r="B38" s="578"/>
      <c r="C38" s="579"/>
      <c r="D38" s="388" t="s">
        <v>394</v>
      </c>
      <c r="E38" s="389" t="s">
        <v>394</v>
      </c>
      <c r="F38" s="388" t="s">
        <v>394</v>
      </c>
      <c r="G38" s="389" t="s">
        <v>394</v>
      </c>
      <c r="H38" s="388" t="s">
        <v>394</v>
      </c>
      <c r="I38" s="389" t="s">
        <v>394</v>
      </c>
      <c r="J38" s="388" t="s">
        <v>394</v>
      </c>
      <c r="K38" s="389" t="s">
        <v>394</v>
      </c>
      <c r="L38" s="388" t="s">
        <v>394</v>
      </c>
      <c r="M38" s="389" t="s">
        <v>394</v>
      </c>
      <c r="N38" s="388" t="s">
        <v>394</v>
      </c>
      <c r="O38" s="389" t="s">
        <v>394</v>
      </c>
      <c r="P38" s="388" t="s">
        <v>394</v>
      </c>
      <c r="Q38" s="389" t="s">
        <v>394</v>
      </c>
    </row>
    <row r="39" spans="2:17">
      <c r="B39" s="379" t="s">
        <v>377</v>
      </c>
      <c r="C39" s="369"/>
      <c r="D39" s="416">
        <v>0</v>
      </c>
      <c r="E39" s="396">
        <v>0</v>
      </c>
      <c r="F39" s="390">
        <v>623780</v>
      </c>
      <c r="G39" s="392">
        <v>919538</v>
      </c>
      <c r="H39" s="390">
        <v>3334504</v>
      </c>
      <c r="I39" s="392">
        <v>2042695</v>
      </c>
      <c r="J39" s="390">
        <v>703386</v>
      </c>
      <c r="K39" s="392">
        <v>547781</v>
      </c>
      <c r="L39" s="390">
        <v>261178</v>
      </c>
      <c r="M39" s="392">
        <v>299001</v>
      </c>
      <c r="N39" s="390">
        <v>0</v>
      </c>
      <c r="O39" s="392">
        <v>0</v>
      </c>
      <c r="P39" s="390">
        <v>4922848</v>
      </c>
      <c r="Q39" s="404">
        <v>3809015</v>
      </c>
    </row>
    <row r="40" spans="2:17">
      <c r="B40" s="417"/>
      <c r="C40" s="418" t="s">
        <v>326</v>
      </c>
      <c r="D40" s="390">
        <v>0</v>
      </c>
      <c r="E40" s="396">
        <v>0</v>
      </c>
      <c r="F40" s="390">
        <v>0</v>
      </c>
      <c r="G40" s="392">
        <v>0</v>
      </c>
      <c r="H40" s="390">
        <v>473165</v>
      </c>
      <c r="I40" s="392">
        <v>299790</v>
      </c>
      <c r="J40" s="390">
        <v>256809</v>
      </c>
      <c r="K40" s="392">
        <v>112159</v>
      </c>
      <c r="L40" s="390">
        <v>67341</v>
      </c>
      <c r="M40" s="392">
        <v>57279</v>
      </c>
      <c r="N40" s="390">
        <v>0</v>
      </c>
      <c r="O40" s="392">
        <v>0</v>
      </c>
      <c r="P40" s="394">
        <v>797315</v>
      </c>
      <c r="Q40" s="397">
        <v>469228</v>
      </c>
    </row>
    <row r="41" spans="2:17">
      <c r="B41" s="380"/>
      <c r="C41" s="370" t="s">
        <v>327</v>
      </c>
      <c r="D41" s="390">
        <v>0</v>
      </c>
      <c r="E41" s="396">
        <v>0</v>
      </c>
      <c r="F41" s="390">
        <v>489583</v>
      </c>
      <c r="G41" s="392">
        <v>754987</v>
      </c>
      <c r="H41" s="390">
        <v>2575919</v>
      </c>
      <c r="I41" s="392">
        <v>1446134</v>
      </c>
      <c r="J41" s="390">
        <v>380500</v>
      </c>
      <c r="K41" s="392">
        <v>376721</v>
      </c>
      <c r="L41" s="390">
        <v>134150</v>
      </c>
      <c r="M41" s="392">
        <v>140045</v>
      </c>
      <c r="N41" s="390">
        <v>0</v>
      </c>
      <c r="O41" s="392">
        <v>0</v>
      </c>
      <c r="P41" s="394">
        <v>3580152</v>
      </c>
      <c r="Q41" s="397">
        <v>2717887</v>
      </c>
    </row>
    <row r="42" spans="2:17">
      <c r="B42" s="380"/>
      <c r="C42" s="370" t="s">
        <v>328</v>
      </c>
      <c r="D42" s="390">
        <v>0</v>
      </c>
      <c r="E42" s="396">
        <v>0</v>
      </c>
      <c r="F42" s="390">
        <v>1957</v>
      </c>
      <c r="G42" s="392">
        <v>3755</v>
      </c>
      <c r="H42" s="390">
        <v>161954</v>
      </c>
      <c r="I42" s="392">
        <v>286177</v>
      </c>
      <c r="J42" s="390">
        <v>50186</v>
      </c>
      <c r="K42" s="392">
        <v>25303</v>
      </c>
      <c r="L42" s="390">
        <v>31207</v>
      </c>
      <c r="M42" s="392">
        <v>65585</v>
      </c>
      <c r="N42" s="390">
        <v>0</v>
      </c>
      <c r="O42" s="392">
        <v>0</v>
      </c>
      <c r="P42" s="394">
        <v>245304</v>
      </c>
      <c r="Q42" s="397">
        <v>380820</v>
      </c>
    </row>
    <row r="43" spans="2:17">
      <c r="B43" s="380"/>
      <c r="C43" s="370" t="s">
        <v>329</v>
      </c>
      <c r="D43" s="390"/>
      <c r="E43" s="396"/>
      <c r="F43" s="390">
        <v>112125</v>
      </c>
      <c r="G43" s="392">
        <v>150498</v>
      </c>
      <c r="H43" s="390">
        <v>121990</v>
      </c>
      <c r="I43" s="392">
        <v>10594</v>
      </c>
      <c r="J43" s="390">
        <v>3072</v>
      </c>
      <c r="K43" s="392">
        <v>2839</v>
      </c>
      <c r="L43" s="390">
        <v>11517</v>
      </c>
      <c r="M43" s="392">
        <v>14854</v>
      </c>
      <c r="N43" s="390">
        <v>0</v>
      </c>
      <c r="O43" s="392">
        <v>0</v>
      </c>
      <c r="P43" s="394">
        <v>248704</v>
      </c>
      <c r="Q43" s="397">
        <v>178785</v>
      </c>
    </row>
    <row r="44" spans="2:17">
      <c r="B44" s="380"/>
      <c r="C44" s="370" t="s">
        <v>330</v>
      </c>
      <c r="D44" s="390"/>
      <c r="E44" s="396"/>
      <c r="F44" s="390">
        <v>20115</v>
      </c>
      <c r="G44" s="392">
        <v>10298</v>
      </c>
      <c r="H44" s="390">
        <v>1476</v>
      </c>
      <c r="I44" s="392">
        <v>0</v>
      </c>
      <c r="J44" s="390">
        <v>12819</v>
      </c>
      <c r="K44" s="392">
        <v>30612</v>
      </c>
      <c r="L44" s="390">
        <v>735</v>
      </c>
      <c r="M44" s="392">
        <v>2402</v>
      </c>
      <c r="N44" s="390">
        <v>0</v>
      </c>
      <c r="O44" s="392">
        <v>0</v>
      </c>
      <c r="P44" s="394">
        <v>35145</v>
      </c>
      <c r="Q44" s="397">
        <v>43312</v>
      </c>
    </row>
    <row r="45" spans="2:17">
      <c r="B45" s="380"/>
      <c r="C45" s="370" t="s">
        <v>331</v>
      </c>
      <c r="D45" s="390"/>
      <c r="E45" s="396"/>
      <c r="F45" s="390">
        <v>0</v>
      </c>
      <c r="G45" s="392">
        <v>0</v>
      </c>
      <c r="H45" s="390">
        <v>0</v>
      </c>
      <c r="I45" s="392">
        <v>0</v>
      </c>
      <c r="J45" s="390">
        <v>0</v>
      </c>
      <c r="K45" s="392">
        <v>0</v>
      </c>
      <c r="L45" s="390">
        <v>0</v>
      </c>
      <c r="M45" s="392">
        <v>0</v>
      </c>
      <c r="N45" s="390">
        <v>0</v>
      </c>
      <c r="O45" s="392">
        <v>0</v>
      </c>
      <c r="P45" s="394">
        <v>0</v>
      </c>
      <c r="Q45" s="397">
        <v>0</v>
      </c>
    </row>
    <row r="46" spans="2:17">
      <c r="B46" s="380"/>
      <c r="C46" s="370" t="s">
        <v>332</v>
      </c>
      <c r="D46" s="390"/>
      <c r="E46" s="396"/>
      <c r="F46" s="390">
        <v>0</v>
      </c>
      <c r="G46" s="392">
        <v>0</v>
      </c>
      <c r="H46" s="390">
        <v>0</v>
      </c>
      <c r="I46" s="392">
        <v>0</v>
      </c>
      <c r="J46" s="390">
        <v>0</v>
      </c>
      <c r="K46" s="392">
        <v>147</v>
      </c>
      <c r="L46" s="390">
        <v>16228</v>
      </c>
      <c r="M46" s="392">
        <v>18836</v>
      </c>
      <c r="N46" s="390">
        <v>0</v>
      </c>
      <c r="O46" s="392">
        <v>0</v>
      </c>
      <c r="P46" s="394">
        <v>16228</v>
      </c>
      <c r="Q46" s="397">
        <v>18983</v>
      </c>
    </row>
    <row r="47" spans="2:17">
      <c r="G47" s="375"/>
      <c r="H47" s="375"/>
      <c r="I47" s="375"/>
      <c r="J47" s="375"/>
      <c r="K47" s="375"/>
      <c r="L47" s="375"/>
      <c r="M47" s="375"/>
      <c r="N47" s="375"/>
      <c r="O47" s="375"/>
      <c r="P47" s="404"/>
      <c r="Q47" s="397"/>
    </row>
    <row r="48" spans="2:17" ht="24">
      <c r="B48" s="380"/>
      <c r="C48" s="372" t="s">
        <v>333</v>
      </c>
      <c r="D48" s="390">
        <v>0</v>
      </c>
      <c r="E48" s="396">
        <v>0</v>
      </c>
      <c r="F48" s="390">
        <v>0</v>
      </c>
      <c r="G48" s="392">
        <v>0</v>
      </c>
      <c r="H48" s="390">
        <v>0</v>
      </c>
      <c r="I48" s="392">
        <v>0</v>
      </c>
      <c r="J48" s="390">
        <v>0</v>
      </c>
      <c r="K48" s="392">
        <v>0</v>
      </c>
      <c r="L48" s="390">
        <v>0</v>
      </c>
      <c r="M48" s="392">
        <v>0</v>
      </c>
      <c r="N48" s="390">
        <v>0</v>
      </c>
      <c r="O48" s="392">
        <v>0</v>
      </c>
      <c r="P48" s="394">
        <v>0</v>
      </c>
      <c r="Q48" s="397">
        <v>0</v>
      </c>
    </row>
    <row r="49" spans="2:17">
      <c r="G49" s="375"/>
      <c r="H49" s="375"/>
      <c r="I49" s="375"/>
      <c r="J49" s="375"/>
      <c r="K49" s="375"/>
      <c r="L49" s="375"/>
      <c r="M49" s="375"/>
      <c r="N49" s="375"/>
      <c r="O49" s="375"/>
    </row>
    <row r="50" spans="2:17">
      <c r="B50" s="379" t="s">
        <v>378</v>
      </c>
      <c r="C50" s="369"/>
      <c r="D50" s="390">
        <v>0</v>
      </c>
      <c r="E50" s="396">
        <v>0</v>
      </c>
      <c r="F50" s="390">
        <v>326306</v>
      </c>
      <c r="G50" s="392">
        <v>298112</v>
      </c>
      <c r="H50" s="390">
        <v>5281700</v>
      </c>
      <c r="I50" s="392">
        <v>2699977</v>
      </c>
      <c r="J50" s="390">
        <v>594961</v>
      </c>
      <c r="K50" s="392">
        <v>636504</v>
      </c>
      <c r="L50" s="390">
        <v>432701</v>
      </c>
      <c r="M50" s="392">
        <v>440183</v>
      </c>
      <c r="N50" s="390">
        <v>0</v>
      </c>
      <c r="O50" s="392">
        <v>0</v>
      </c>
      <c r="P50" s="394">
        <v>6635668</v>
      </c>
      <c r="Q50" s="397">
        <v>4074776</v>
      </c>
    </row>
    <row r="51" spans="2:17">
      <c r="B51" s="380"/>
      <c r="C51" s="370" t="s">
        <v>326</v>
      </c>
      <c r="D51" s="390">
        <v>0</v>
      </c>
      <c r="E51" s="396">
        <v>0</v>
      </c>
      <c r="F51" s="390">
        <v>0</v>
      </c>
      <c r="G51" s="392">
        <v>0</v>
      </c>
      <c r="H51" s="390">
        <v>2125530</v>
      </c>
      <c r="I51" s="392">
        <v>1109949</v>
      </c>
      <c r="J51" s="390">
        <v>470743</v>
      </c>
      <c r="K51" s="392">
        <v>503229</v>
      </c>
      <c r="L51" s="390">
        <v>378197</v>
      </c>
      <c r="M51" s="392">
        <v>382166</v>
      </c>
      <c r="N51" s="390">
        <v>0</v>
      </c>
      <c r="O51" s="392">
        <v>0</v>
      </c>
      <c r="P51" s="394">
        <v>2974470</v>
      </c>
      <c r="Q51" s="397">
        <v>1995344</v>
      </c>
    </row>
    <row r="52" spans="2:17">
      <c r="B52" s="380"/>
      <c r="C52" s="370" t="s">
        <v>327</v>
      </c>
      <c r="D52" s="390">
        <v>0</v>
      </c>
      <c r="E52" s="396">
        <v>0</v>
      </c>
      <c r="F52" s="390">
        <v>135217</v>
      </c>
      <c r="G52" s="392">
        <v>253113</v>
      </c>
      <c r="H52" s="390">
        <v>862795</v>
      </c>
      <c r="I52" s="392">
        <v>629388</v>
      </c>
      <c r="J52" s="390">
        <v>0</v>
      </c>
      <c r="K52" s="392">
        <v>0</v>
      </c>
      <c r="L52" s="390">
        <v>10</v>
      </c>
      <c r="M52" s="392">
        <v>294</v>
      </c>
      <c r="N52" s="390">
        <v>0</v>
      </c>
      <c r="O52" s="392">
        <v>0</v>
      </c>
      <c r="P52" s="394">
        <v>998022</v>
      </c>
      <c r="Q52" s="397">
        <v>882795</v>
      </c>
    </row>
    <row r="53" spans="2:17">
      <c r="B53" s="380"/>
      <c r="C53" s="370" t="s">
        <v>334</v>
      </c>
      <c r="D53" s="390">
        <v>0</v>
      </c>
      <c r="E53" s="396">
        <v>0</v>
      </c>
      <c r="F53" s="390">
        <v>0</v>
      </c>
      <c r="G53" s="392">
        <v>0</v>
      </c>
      <c r="H53" s="390">
        <v>156673</v>
      </c>
      <c r="I53" s="392">
        <v>54016</v>
      </c>
      <c r="J53" s="390">
        <v>0</v>
      </c>
      <c r="K53" s="392">
        <v>0</v>
      </c>
      <c r="L53" s="390">
        <v>0</v>
      </c>
      <c r="M53" s="392">
        <v>0</v>
      </c>
      <c r="N53" s="390">
        <v>0</v>
      </c>
      <c r="O53" s="392">
        <v>0</v>
      </c>
      <c r="P53" s="394">
        <v>156673</v>
      </c>
      <c r="Q53" s="397">
        <v>54016</v>
      </c>
    </row>
    <row r="54" spans="2:17">
      <c r="B54" s="380"/>
      <c r="C54" s="370" t="s">
        <v>335</v>
      </c>
      <c r="D54" s="390">
        <v>0</v>
      </c>
      <c r="E54" s="396">
        <v>0</v>
      </c>
      <c r="F54" s="390">
        <v>19149</v>
      </c>
      <c r="G54" s="392">
        <v>21826</v>
      </c>
      <c r="H54" s="390">
        <v>968465</v>
      </c>
      <c r="I54" s="392">
        <v>558465</v>
      </c>
      <c r="J54" s="390">
        <v>11448</v>
      </c>
      <c r="K54" s="392">
        <v>16768</v>
      </c>
      <c r="L54" s="390">
        <v>490</v>
      </c>
      <c r="M54" s="392">
        <v>489</v>
      </c>
      <c r="N54" s="390">
        <v>0</v>
      </c>
      <c r="O54" s="392">
        <v>0</v>
      </c>
      <c r="P54" s="394">
        <v>999552</v>
      </c>
      <c r="Q54" s="397">
        <v>597548</v>
      </c>
    </row>
    <row r="55" spans="2:17">
      <c r="B55" s="380"/>
      <c r="C55" s="370" t="s">
        <v>336</v>
      </c>
      <c r="D55" s="390">
        <v>0</v>
      </c>
      <c r="E55" s="396">
        <v>0</v>
      </c>
      <c r="F55" s="390">
        <v>159803</v>
      </c>
      <c r="G55" s="392">
        <v>0</v>
      </c>
      <c r="H55" s="390">
        <v>96202</v>
      </c>
      <c r="I55" s="392">
        <v>121112</v>
      </c>
      <c r="J55" s="390">
        <v>5358</v>
      </c>
      <c r="K55" s="392">
        <v>6582</v>
      </c>
      <c r="L55" s="390">
        <v>49116</v>
      </c>
      <c r="M55" s="392">
        <v>52263</v>
      </c>
      <c r="N55" s="390">
        <v>0</v>
      </c>
      <c r="O55" s="392">
        <v>0</v>
      </c>
      <c r="P55" s="394">
        <v>310479</v>
      </c>
      <c r="Q55" s="397">
        <v>179957</v>
      </c>
    </row>
    <row r="56" spans="2:17">
      <c r="B56" s="380"/>
      <c r="C56" s="370" t="s">
        <v>337</v>
      </c>
      <c r="D56" s="390">
        <v>0</v>
      </c>
      <c r="E56" s="396">
        <v>0</v>
      </c>
      <c r="F56" s="390">
        <v>11017</v>
      </c>
      <c r="G56" s="392">
        <v>20776</v>
      </c>
      <c r="H56" s="390">
        <v>1072035</v>
      </c>
      <c r="I56" s="392">
        <v>227047</v>
      </c>
      <c r="J56" s="390">
        <v>96933</v>
      </c>
      <c r="K56" s="392">
        <v>98843</v>
      </c>
      <c r="L56" s="390">
        <v>2957</v>
      </c>
      <c r="M56" s="392">
        <v>3005</v>
      </c>
      <c r="N56" s="390">
        <v>0</v>
      </c>
      <c r="O56" s="392">
        <v>0</v>
      </c>
      <c r="P56" s="394">
        <v>1182942</v>
      </c>
      <c r="Q56" s="397">
        <v>349671</v>
      </c>
    </row>
    <row r="57" spans="2:17">
      <c r="B57" s="380"/>
      <c r="C57" s="370" t="s">
        <v>338</v>
      </c>
      <c r="D57" s="390">
        <v>0</v>
      </c>
      <c r="E57" s="396">
        <v>0</v>
      </c>
      <c r="F57" s="390">
        <v>1120</v>
      </c>
      <c r="G57" s="392">
        <v>2397</v>
      </c>
      <c r="H57" s="390">
        <v>0</v>
      </c>
      <c r="I57" s="392">
        <v>0</v>
      </c>
      <c r="J57" s="390">
        <v>10479</v>
      </c>
      <c r="K57" s="392">
        <v>11082</v>
      </c>
      <c r="L57" s="390">
        <v>1931</v>
      </c>
      <c r="M57" s="392">
        <v>1966</v>
      </c>
      <c r="N57" s="390">
        <v>0</v>
      </c>
      <c r="O57" s="392">
        <v>0</v>
      </c>
      <c r="P57" s="394">
        <v>13530</v>
      </c>
      <c r="Q57" s="397">
        <v>15445</v>
      </c>
    </row>
    <row r="58" spans="2:17">
      <c r="G58" s="375"/>
      <c r="H58" s="375"/>
      <c r="I58" s="375"/>
      <c r="J58" s="375"/>
      <c r="K58" s="375"/>
      <c r="L58" s="375"/>
      <c r="M58" s="375"/>
      <c r="N58" s="375"/>
      <c r="O58" s="375"/>
      <c r="P58" s="404"/>
      <c r="Q58" s="404"/>
    </row>
    <row r="59" spans="2:17">
      <c r="B59" s="379" t="s">
        <v>379</v>
      </c>
      <c r="C59" s="369"/>
      <c r="D59" s="390">
        <v>0</v>
      </c>
      <c r="E59" s="419">
        <v>0</v>
      </c>
      <c r="F59" s="390">
        <v>467562</v>
      </c>
      <c r="G59" s="391">
        <v>9513</v>
      </c>
      <c r="H59" s="390">
        <v>4848234</v>
      </c>
      <c r="I59" s="391">
        <v>3065708</v>
      </c>
      <c r="J59" s="390">
        <v>888913</v>
      </c>
      <c r="K59" s="391">
        <v>887315</v>
      </c>
      <c r="L59" s="390">
        <v>609171</v>
      </c>
      <c r="M59" s="391">
        <v>586284</v>
      </c>
      <c r="N59" s="390">
        <v>0</v>
      </c>
      <c r="O59" s="391">
        <v>0</v>
      </c>
      <c r="P59" s="394">
        <v>6813880</v>
      </c>
      <c r="Q59" s="397">
        <v>4548820</v>
      </c>
    </row>
    <row r="60" spans="2:17">
      <c r="B60" s="380" t="s">
        <v>380</v>
      </c>
      <c r="C60" s="370"/>
      <c r="D60" s="390">
        <v>0</v>
      </c>
      <c r="E60" s="419">
        <v>0</v>
      </c>
      <c r="F60" s="390">
        <v>467562</v>
      </c>
      <c r="G60" s="391">
        <v>9513</v>
      </c>
      <c r="H60" s="390">
        <v>4848234</v>
      </c>
      <c r="I60" s="391">
        <v>3065708</v>
      </c>
      <c r="J60" s="390">
        <v>888913</v>
      </c>
      <c r="K60" s="391">
        <v>887315</v>
      </c>
      <c r="L60" s="390">
        <v>609171</v>
      </c>
      <c r="M60" s="391">
        <v>586284</v>
      </c>
      <c r="N60" s="390">
        <v>0</v>
      </c>
      <c r="O60" s="391">
        <v>0</v>
      </c>
      <c r="P60" s="390">
        <v>6813880</v>
      </c>
      <c r="Q60" s="397">
        <v>4548820</v>
      </c>
    </row>
    <row r="61" spans="2:17">
      <c r="B61" s="380"/>
      <c r="C61" s="370" t="s">
        <v>339</v>
      </c>
      <c r="D61" s="390">
        <v>0</v>
      </c>
      <c r="E61" s="396">
        <v>0</v>
      </c>
      <c r="F61" s="390">
        <v>486425</v>
      </c>
      <c r="G61" s="392">
        <v>44904</v>
      </c>
      <c r="H61" s="390">
        <v>2754051</v>
      </c>
      <c r="I61" s="392">
        <v>2346393</v>
      </c>
      <c r="J61" s="390">
        <v>4517</v>
      </c>
      <c r="K61" s="392">
        <v>4518</v>
      </c>
      <c r="L61" s="390">
        <v>161260</v>
      </c>
      <c r="M61" s="392">
        <v>0</v>
      </c>
      <c r="N61" s="390">
        <v>0</v>
      </c>
      <c r="O61" s="392">
        <v>0</v>
      </c>
      <c r="P61" s="394">
        <v>3406253</v>
      </c>
      <c r="Q61" s="397">
        <v>2395815</v>
      </c>
    </row>
    <row r="62" spans="2:17">
      <c r="B62" s="380"/>
      <c r="C62" s="370" t="s">
        <v>340</v>
      </c>
      <c r="D62" s="390">
        <v>0</v>
      </c>
      <c r="E62" s="396">
        <v>0</v>
      </c>
      <c r="F62" s="390">
        <v>-19991</v>
      </c>
      <c r="G62" s="392">
        <v>-37196</v>
      </c>
      <c r="H62" s="390">
        <v>-1474764</v>
      </c>
      <c r="I62" s="392">
        <v>-1330578</v>
      </c>
      <c r="J62" s="390">
        <v>156200</v>
      </c>
      <c r="K62" s="392">
        <v>161435</v>
      </c>
      <c r="L62" s="390">
        <v>393731</v>
      </c>
      <c r="M62" s="392">
        <v>203281</v>
      </c>
      <c r="N62" s="390">
        <v>0</v>
      </c>
      <c r="O62" s="392">
        <v>0</v>
      </c>
      <c r="P62" s="394">
        <v>-944824</v>
      </c>
      <c r="Q62" s="397">
        <v>-1003058</v>
      </c>
    </row>
    <row r="63" spans="2:17">
      <c r="B63" s="380"/>
      <c r="C63" s="370" t="s">
        <v>341</v>
      </c>
      <c r="D63" s="390">
        <v>0</v>
      </c>
      <c r="E63" s="396">
        <v>0</v>
      </c>
      <c r="F63" s="390">
        <v>0</v>
      </c>
      <c r="G63" s="392">
        <v>0</v>
      </c>
      <c r="H63" s="390">
        <v>0</v>
      </c>
      <c r="I63" s="392">
        <v>0</v>
      </c>
      <c r="J63" s="390">
        <v>63814</v>
      </c>
      <c r="K63" s="392">
        <v>63832</v>
      </c>
      <c r="L63" s="390">
        <v>0</v>
      </c>
      <c r="M63" s="392">
        <v>0</v>
      </c>
      <c r="N63" s="390">
        <v>0</v>
      </c>
      <c r="O63" s="392">
        <v>0</v>
      </c>
      <c r="P63" s="394">
        <v>63814</v>
      </c>
      <c r="Q63" s="397">
        <v>63832</v>
      </c>
    </row>
    <row r="64" spans="2:17">
      <c r="B64" s="380"/>
      <c r="C64" s="370" t="s">
        <v>342</v>
      </c>
      <c r="D64" s="390">
        <v>0</v>
      </c>
      <c r="E64" s="396">
        <v>0</v>
      </c>
      <c r="F64" s="390">
        <v>0</v>
      </c>
      <c r="G64" s="392">
        <v>0</v>
      </c>
      <c r="H64" s="390">
        <v>-12190</v>
      </c>
      <c r="I64" s="392">
        <v>0</v>
      </c>
      <c r="J64" s="390">
        <v>0</v>
      </c>
      <c r="K64" s="392">
        <v>0</v>
      </c>
      <c r="L64" s="390">
        <v>0</v>
      </c>
      <c r="M64" s="392">
        <v>0</v>
      </c>
      <c r="N64" s="390">
        <v>0</v>
      </c>
      <c r="O64" s="392">
        <v>0</v>
      </c>
      <c r="P64" s="394">
        <v>-12190</v>
      </c>
      <c r="Q64" s="397">
        <v>0</v>
      </c>
    </row>
    <row r="65" spans="2:17">
      <c r="B65" s="380"/>
      <c r="C65" s="370" t="s">
        <v>343</v>
      </c>
      <c r="D65" s="390">
        <v>0</v>
      </c>
      <c r="E65" s="396">
        <v>0</v>
      </c>
      <c r="F65" s="390">
        <v>0</v>
      </c>
      <c r="G65" s="392">
        <v>0</v>
      </c>
      <c r="H65" s="390">
        <v>0</v>
      </c>
      <c r="I65" s="392">
        <v>0</v>
      </c>
      <c r="J65" s="390">
        <v>0</v>
      </c>
      <c r="K65" s="392">
        <v>0</v>
      </c>
      <c r="L65" s="390">
        <v>0</v>
      </c>
      <c r="M65" s="392">
        <v>0</v>
      </c>
      <c r="N65" s="390">
        <v>0</v>
      </c>
      <c r="O65" s="392">
        <v>0</v>
      </c>
      <c r="P65" s="394">
        <v>0</v>
      </c>
      <c r="Q65" s="397">
        <v>0</v>
      </c>
    </row>
    <row r="66" spans="2:17">
      <c r="B66" s="380"/>
      <c r="C66" s="370" t="s">
        <v>344</v>
      </c>
      <c r="D66" s="390">
        <v>0</v>
      </c>
      <c r="E66" s="396">
        <v>0</v>
      </c>
      <c r="F66" s="390">
        <v>1128</v>
      </c>
      <c r="G66" s="392">
        <v>1805</v>
      </c>
      <c r="H66" s="390">
        <v>3581137</v>
      </c>
      <c r="I66" s="392">
        <v>2049893</v>
      </c>
      <c r="J66" s="390">
        <v>664382</v>
      </c>
      <c r="K66" s="392">
        <v>657530</v>
      </c>
      <c r="L66" s="390">
        <v>54180</v>
      </c>
      <c r="M66" s="392">
        <v>383003</v>
      </c>
      <c r="N66" s="390">
        <v>0</v>
      </c>
      <c r="O66" s="392">
        <v>0</v>
      </c>
      <c r="P66" s="394">
        <v>4300827</v>
      </c>
      <c r="Q66" s="397">
        <v>3092231</v>
      </c>
    </row>
    <row r="67" spans="2:17">
      <c r="G67" s="375"/>
      <c r="H67" s="375"/>
      <c r="I67" s="375"/>
      <c r="J67" s="375"/>
      <c r="K67" s="375"/>
      <c r="L67" s="375"/>
      <c r="M67" s="375"/>
      <c r="N67" s="375"/>
      <c r="O67" s="375"/>
      <c r="P67" s="375"/>
      <c r="Q67" s="375"/>
    </row>
    <row r="68" spans="2:17">
      <c r="B68" s="379" t="s">
        <v>381</v>
      </c>
      <c r="C68" s="370"/>
      <c r="D68" s="390">
        <v>0</v>
      </c>
      <c r="E68" s="396">
        <v>0</v>
      </c>
      <c r="F68" s="390">
        <v>0</v>
      </c>
      <c r="G68" s="392">
        <v>0</v>
      </c>
      <c r="H68" s="390">
        <v>0</v>
      </c>
      <c r="I68" s="392">
        <v>0</v>
      </c>
      <c r="J68" s="390">
        <v>0</v>
      </c>
      <c r="K68" s="392">
        <v>0</v>
      </c>
      <c r="L68" s="390">
        <v>0</v>
      </c>
      <c r="M68" s="392">
        <v>0</v>
      </c>
      <c r="N68" s="390">
        <v>0</v>
      </c>
      <c r="O68" s="392">
        <v>0</v>
      </c>
      <c r="P68" s="394">
        <v>0</v>
      </c>
      <c r="Q68" s="397"/>
    </row>
    <row r="69" spans="2:17">
      <c r="G69" s="375"/>
      <c r="H69" s="375"/>
      <c r="I69" s="375"/>
      <c r="J69" s="375"/>
      <c r="K69" s="375"/>
      <c r="L69" s="375"/>
      <c r="M69" s="375"/>
      <c r="N69" s="375"/>
      <c r="O69" s="375"/>
      <c r="P69" s="404"/>
      <c r="Q69" s="375"/>
    </row>
    <row r="70" spans="2:17">
      <c r="B70" s="381" t="s">
        <v>382</v>
      </c>
      <c r="C70" s="369"/>
      <c r="D70" s="394">
        <v>0</v>
      </c>
      <c r="E70" s="420">
        <v>0</v>
      </c>
      <c r="F70" s="394">
        <v>1417648</v>
      </c>
      <c r="G70" s="397">
        <v>1227163</v>
      </c>
      <c r="H70" s="394">
        <v>13464438</v>
      </c>
      <c r="I70" s="397">
        <v>7808380</v>
      </c>
      <c r="J70" s="394">
        <v>2187260</v>
      </c>
      <c r="K70" s="397">
        <v>2071600</v>
      </c>
      <c r="L70" s="394">
        <v>1303050</v>
      </c>
      <c r="M70" s="397">
        <v>1325468</v>
      </c>
      <c r="N70" s="394">
        <v>0</v>
      </c>
      <c r="O70" s="397">
        <v>0</v>
      </c>
      <c r="P70" s="394">
        <v>18372396</v>
      </c>
      <c r="Q70" s="397">
        <v>12432611</v>
      </c>
    </row>
    <row r="71" spans="2:17">
      <c r="D71" s="375">
        <v>0</v>
      </c>
      <c r="E71" s="375">
        <v>0</v>
      </c>
      <c r="F71" s="375">
        <v>0</v>
      </c>
      <c r="G71" s="375">
        <v>0</v>
      </c>
      <c r="H71" s="375">
        <v>0</v>
      </c>
      <c r="I71" s="375">
        <v>0</v>
      </c>
      <c r="J71" s="375">
        <v>0</v>
      </c>
      <c r="K71" s="375">
        <v>0</v>
      </c>
      <c r="L71" s="375">
        <v>0</v>
      </c>
      <c r="M71" s="375">
        <v>0</v>
      </c>
      <c r="N71" s="375">
        <v>0</v>
      </c>
      <c r="O71" s="375">
        <v>0</v>
      </c>
      <c r="P71" s="375">
        <v>0</v>
      </c>
      <c r="Q71" s="375">
        <v>0</v>
      </c>
    </row>
    <row r="72" spans="2:17">
      <c r="D72" s="375"/>
      <c r="E72" s="375"/>
      <c r="F72" s="375"/>
      <c r="G72" s="375"/>
      <c r="H72" s="375"/>
      <c r="I72" s="375"/>
      <c r="J72" s="375"/>
      <c r="K72" s="375"/>
      <c r="L72" s="375"/>
      <c r="M72" s="375"/>
      <c r="N72" s="375"/>
      <c r="O72" s="375"/>
      <c r="P72" s="375"/>
      <c r="Q72" s="375"/>
    </row>
    <row r="73" spans="2:17" ht="18">
      <c r="D73" s="572" t="s">
        <v>55</v>
      </c>
      <c r="E73" s="573"/>
      <c r="F73" s="573"/>
      <c r="G73" s="573"/>
      <c r="H73" s="573"/>
      <c r="I73" s="573"/>
      <c r="J73" s="573"/>
      <c r="K73" s="573"/>
      <c r="L73" s="573"/>
      <c r="M73" s="573"/>
      <c r="N73" s="573"/>
      <c r="O73" s="573"/>
      <c r="P73" s="573"/>
      <c r="Q73" s="574"/>
    </row>
    <row r="74" spans="2:17">
      <c r="B74" s="553" t="s">
        <v>103</v>
      </c>
      <c r="C74" s="554"/>
      <c r="D74" s="547" t="s">
        <v>23</v>
      </c>
      <c r="E74" s="548"/>
      <c r="F74" s="547" t="s">
        <v>10</v>
      </c>
      <c r="G74" s="548"/>
      <c r="H74" s="547" t="s">
        <v>36</v>
      </c>
      <c r="I74" s="548"/>
      <c r="J74" s="547" t="s">
        <v>14</v>
      </c>
      <c r="K74" s="548"/>
      <c r="L74" s="547" t="s">
        <v>12</v>
      </c>
      <c r="M74" s="548"/>
      <c r="N74" s="547" t="s">
        <v>395</v>
      </c>
      <c r="O74" s="548"/>
      <c r="P74" s="547" t="s">
        <v>20</v>
      </c>
      <c r="Q74" s="548"/>
    </row>
    <row r="75" spans="2:17">
      <c r="B75" s="555" t="s">
        <v>383</v>
      </c>
      <c r="C75" s="556"/>
      <c r="D75" s="386" t="s">
        <v>419</v>
      </c>
      <c r="E75" s="387" t="s">
        <v>420</v>
      </c>
      <c r="F75" s="386" t="str">
        <f>D75</f>
        <v>09/30/2018</v>
      </c>
      <c r="G75" s="387" t="str">
        <f>E75</f>
        <v>09/30/2017</v>
      </c>
      <c r="H75" s="386" t="str">
        <f>D75</f>
        <v>09/30/2018</v>
      </c>
      <c r="I75" s="387" t="str">
        <f>E75</f>
        <v>09/30/2017</v>
      </c>
      <c r="J75" s="386" t="str">
        <f>D75</f>
        <v>09/30/2018</v>
      </c>
      <c r="K75" s="387" t="str">
        <f>E75</f>
        <v>09/30/2017</v>
      </c>
      <c r="L75" s="386" t="str">
        <f>D75</f>
        <v>09/30/2018</v>
      </c>
      <c r="M75" s="387" t="str">
        <f>E75</f>
        <v>09/30/2017</v>
      </c>
      <c r="N75" s="386" t="str">
        <f>L75</f>
        <v>09/30/2018</v>
      </c>
      <c r="O75" s="387" t="str">
        <f>M75</f>
        <v>09/30/2017</v>
      </c>
      <c r="P75" s="386" t="str">
        <f>N75</f>
        <v>09/30/2018</v>
      </c>
      <c r="Q75" s="387" t="str">
        <f>O75</f>
        <v>09/30/2017</v>
      </c>
    </row>
    <row r="76" spans="2:17">
      <c r="B76" s="557"/>
      <c r="C76" s="558"/>
      <c r="D76" s="388" t="s">
        <v>394</v>
      </c>
      <c r="E76" s="389" t="s">
        <v>394</v>
      </c>
      <c r="F76" s="388" t="s">
        <v>394</v>
      </c>
      <c r="G76" s="389" t="s">
        <v>394</v>
      </c>
      <c r="H76" s="388" t="s">
        <v>394</v>
      </c>
      <c r="I76" s="389" t="s">
        <v>394</v>
      </c>
      <c r="J76" s="388" t="s">
        <v>394</v>
      </c>
      <c r="K76" s="389" t="s">
        <v>394</v>
      </c>
      <c r="L76" s="388" t="s">
        <v>394</v>
      </c>
      <c r="M76" s="389" t="s">
        <v>394</v>
      </c>
      <c r="N76" s="388" t="s">
        <v>394</v>
      </c>
      <c r="O76" s="389" t="s">
        <v>394</v>
      </c>
      <c r="P76" s="388" t="s">
        <v>394</v>
      </c>
      <c r="Q76" s="389" t="s">
        <v>394</v>
      </c>
    </row>
    <row r="77" spans="2:17">
      <c r="B77" s="381" t="s">
        <v>384</v>
      </c>
      <c r="C77" s="408"/>
      <c r="D77" s="398">
        <v>0</v>
      </c>
      <c r="E77" s="410">
        <v>0</v>
      </c>
      <c r="F77" s="398">
        <v>743599</v>
      </c>
      <c r="G77" s="399">
        <v>891330</v>
      </c>
      <c r="H77" s="398">
        <v>4846056</v>
      </c>
      <c r="I77" s="399">
        <v>3315252</v>
      </c>
      <c r="J77" s="398">
        <v>1284276</v>
      </c>
      <c r="K77" s="399">
        <v>1139557</v>
      </c>
      <c r="L77" s="398">
        <v>680108</v>
      </c>
      <c r="M77" s="399">
        <v>658069</v>
      </c>
      <c r="N77" s="398">
        <v>0</v>
      </c>
      <c r="O77" s="410">
        <v>0</v>
      </c>
      <c r="P77" s="398">
        <v>7554039</v>
      </c>
      <c r="Q77" s="399">
        <v>6004208</v>
      </c>
    </row>
    <row r="78" spans="2:17">
      <c r="B78" s="382"/>
      <c r="C78" s="372" t="s">
        <v>131</v>
      </c>
      <c r="D78" s="398">
        <v>0</v>
      </c>
      <c r="E78" s="410">
        <v>0</v>
      </c>
      <c r="F78" s="398">
        <v>734574</v>
      </c>
      <c r="G78" s="399">
        <v>877641</v>
      </c>
      <c r="H78" s="398">
        <v>4190379</v>
      </c>
      <c r="I78" s="399">
        <v>2720857</v>
      </c>
      <c r="J78" s="398">
        <v>1276675</v>
      </c>
      <c r="K78" s="399">
        <v>1132813</v>
      </c>
      <c r="L78" s="398">
        <v>676927</v>
      </c>
      <c r="M78" s="399">
        <v>654535</v>
      </c>
      <c r="N78" s="398">
        <v>0</v>
      </c>
      <c r="O78" s="410">
        <v>0</v>
      </c>
      <c r="P78" s="398">
        <v>6878555</v>
      </c>
      <c r="Q78" s="399">
        <v>5385846</v>
      </c>
    </row>
    <row r="79" spans="2:17">
      <c r="B79" s="382"/>
      <c r="C79" s="378" t="s">
        <v>396</v>
      </c>
      <c r="D79" s="400">
        <v>0</v>
      </c>
      <c r="E79" s="421">
        <v>0</v>
      </c>
      <c r="F79" s="400">
        <v>708611</v>
      </c>
      <c r="G79" s="422">
        <v>836249</v>
      </c>
      <c r="H79" s="400">
        <v>3594629</v>
      </c>
      <c r="I79" s="422">
        <v>2482066</v>
      </c>
      <c r="J79" s="400">
        <v>1068868</v>
      </c>
      <c r="K79" s="422">
        <v>940938</v>
      </c>
      <c r="L79" s="400">
        <v>646531</v>
      </c>
      <c r="M79" s="422">
        <v>613985</v>
      </c>
      <c r="N79" s="400">
        <v>0</v>
      </c>
      <c r="O79" s="421">
        <v>0</v>
      </c>
      <c r="P79" s="400">
        <v>6018639</v>
      </c>
      <c r="Q79" s="422">
        <v>4873238</v>
      </c>
    </row>
    <row r="80" spans="2:17">
      <c r="B80" s="382"/>
      <c r="C80" s="378" t="s">
        <v>397</v>
      </c>
      <c r="D80" s="400">
        <v>0</v>
      </c>
      <c r="E80" s="421">
        <v>0</v>
      </c>
      <c r="F80" s="400">
        <v>34</v>
      </c>
      <c r="G80" s="422">
        <v>130</v>
      </c>
      <c r="H80" s="400">
        <v>1974</v>
      </c>
      <c r="I80" s="422">
        <v>1470</v>
      </c>
      <c r="J80" s="400">
        <v>855</v>
      </c>
      <c r="K80" s="422">
        <v>314</v>
      </c>
      <c r="L80" s="400">
        <v>455</v>
      </c>
      <c r="M80" s="422">
        <v>416</v>
      </c>
      <c r="N80" s="400">
        <v>0</v>
      </c>
      <c r="O80" s="421">
        <v>0</v>
      </c>
      <c r="P80" s="400">
        <v>3318</v>
      </c>
      <c r="Q80" s="422">
        <v>2330</v>
      </c>
    </row>
    <row r="81" spans="2:17">
      <c r="B81" s="382"/>
      <c r="C81" s="378" t="s">
        <v>398</v>
      </c>
      <c r="D81" s="400">
        <v>0</v>
      </c>
      <c r="E81" s="421">
        <v>0</v>
      </c>
      <c r="F81" s="400">
        <v>25929</v>
      </c>
      <c r="G81" s="422">
        <v>41262</v>
      </c>
      <c r="H81" s="400">
        <v>593776</v>
      </c>
      <c r="I81" s="422">
        <v>237321</v>
      </c>
      <c r="J81" s="400">
        <v>206952</v>
      </c>
      <c r="K81" s="422">
        <v>191561</v>
      </c>
      <c r="L81" s="400">
        <v>29941</v>
      </c>
      <c r="M81" s="422">
        <v>40134</v>
      </c>
      <c r="N81" s="400">
        <v>0</v>
      </c>
      <c r="O81" s="421">
        <v>0</v>
      </c>
      <c r="P81" s="400">
        <v>856598</v>
      </c>
      <c r="Q81" s="422">
        <v>510278</v>
      </c>
    </row>
    <row r="82" spans="2:17">
      <c r="B82" s="382"/>
      <c r="C82" s="378"/>
      <c r="D82" s="400"/>
      <c r="E82" s="421"/>
      <c r="F82" s="400"/>
      <c r="G82" s="422"/>
      <c r="H82" s="400"/>
      <c r="I82" s="422"/>
      <c r="J82" s="400"/>
      <c r="K82" s="422"/>
      <c r="L82" s="400"/>
      <c r="M82" s="422"/>
      <c r="N82" s="400"/>
      <c r="O82" s="421"/>
      <c r="P82" s="400"/>
      <c r="Q82" s="422"/>
    </row>
    <row r="83" spans="2:17">
      <c r="B83" s="382"/>
      <c r="C83" s="372" t="s">
        <v>132</v>
      </c>
      <c r="D83" s="400">
        <v>0</v>
      </c>
      <c r="E83" s="421">
        <v>0</v>
      </c>
      <c r="F83" s="400">
        <v>9025</v>
      </c>
      <c r="G83" s="422">
        <v>13689</v>
      </c>
      <c r="H83" s="400">
        <v>655677</v>
      </c>
      <c r="I83" s="422">
        <v>594395</v>
      </c>
      <c r="J83" s="400">
        <v>7601</v>
      </c>
      <c r="K83" s="422">
        <v>6744</v>
      </c>
      <c r="L83" s="400">
        <v>3181</v>
      </c>
      <c r="M83" s="422">
        <v>3534</v>
      </c>
      <c r="N83" s="400">
        <v>0</v>
      </c>
      <c r="O83" s="421">
        <v>0</v>
      </c>
      <c r="P83" s="400">
        <v>675484</v>
      </c>
      <c r="Q83" s="422">
        <v>618362</v>
      </c>
    </row>
    <row r="84" spans="2:17">
      <c r="E84" s="423"/>
      <c r="F84" s="375"/>
      <c r="G84" s="375"/>
      <c r="H84" s="375"/>
      <c r="I84" s="375"/>
      <c r="J84" s="375"/>
      <c r="K84" s="375"/>
      <c r="L84" s="375"/>
      <c r="M84" s="375"/>
      <c r="O84" s="423"/>
    </row>
    <row r="85" spans="2:17">
      <c r="B85" s="381" t="s">
        <v>385</v>
      </c>
      <c r="C85" s="411"/>
      <c r="D85" s="398">
        <v>0</v>
      </c>
      <c r="E85" s="410">
        <v>0</v>
      </c>
      <c r="F85" s="398">
        <v>-448257</v>
      </c>
      <c r="G85" s="399">
        <v>-501267</v>
      </c>
      <c r="H85" s="398">
        <v>-3611054</v>
      </c>
      <c r="I85" s="399">
        <v>-2377515</v>
      </c>
      <c r="J85" s="398">
        <v>-778789</v>
      </c>
      <c r="K85" s="399">
        <v>-639612</v>
      </c>
      <c r="L85" s="398">
        <v>-460635</v>
      </c>
      <c r="M85" s="399">
        <v>-440769</v>
      </c>
      <c r="N85" s="398">
        <v>0</v>
      </c>
      <c r="O85" s="410">
        <v>0</v>
      </c>
      <c r="P85" s="398">
        <v>-5298735</v>
      </c>
      <c r="Q85" s="399">
        <v>-3959163</v>
      </c>
    </row>
    <row r="86" spans="2:17">
      <c r="B86" s="382"/>
      <c r="C86" s="378" t="s">
        <v>347</v>
      </c>
      <c r="D86" s="400">
        <v>0</v>
      </c>
      <c r="E86" s="421">
        <v>0</v>
      </c>
      <c r="F86" s="400">
        <v>-401588</v>
      </c>
      <c r="G86" s="422">
        <v>-458708</v>
      </c>
      <c r="H86" s="400">
        <v>-2601300</v>
      </c>
      <c r="I86" s="422">
        <v>-1642733</v>
      </c>
      <c r="J86" s="400">
        <v>-593483</v>
      </c>
      <c r="K86" s="422">
        <v>-469722</v>
      </c>
      <c r="L86" s="400">
        <v>-436455</v>
      </c>
      <c r="M86" s="422">
        <v>-417768</v>
      </c>
      <c r="N86" s="400">
        <v>0</v>
      </c>
      <c r="O86" s="421">
        <v>0</v>
      </c>
      <c r="P86" s="400">
        <v>-4032826</v>
      </c>
      <c r="Q86" s="422">
        <v>-2988931</v>
      </c>
    </row>
    <row r="87" spans="2:17">
      <c r="B87" s="382"/>
      <c r="C87" s="378" t="s">
        <v>348</v>
      </c>
      <c r="D87" s="400">
        <v>0</v>
      </c>
      <c r="E87" s="421">
        <v>0</v>
      </c>
      <c r="F87" s="400">
        <v>0</v>
      </c>
      <c r="G87" s="422">
        <v>0</v>
      </c>
      <c r="H87" s="400">
        <v>0</v>
      </c>
      <c r="I87" s="422">
        <v>0</v>
      </c>
      <c r="J87" s="400">
        <v>0</v>
      </c>
      <c r="K87" s="422">
        <v>0</v>
      </c>
      <c r="L87" s="400">
        <v>0</v>
      </c>
      <c r="M87" s="422">
        <v>0</v>
      </c>
      <c r="N87" s="400">
        <v>0</v>
      </c>
      <c r="O87" s="421">
        <v>0</v>
      </c>
      <c r="P87" s="400">
        <v>0</v>
      </c>
      <c r="Q87" s="422">
        <v>0</v>
      </c>
    </row>
    <row r="88" spans="2:17">
      <c r="B88" s="382"/>
      <c r="C88" s="378" t="s">
        <v>136</v>
      </c>
      <c r="D88" s="400">
        <v>0</v>
      </c>
      <c r="E88" s="421">
        <v>0</v>
      </c>
      <c r="F88" s="400">
        <v>-18639</v>
      </c>
      <c r="G88" s="422">
        <v>-3097</v>
      </c>
      <c r="H88" s="400">
        <v>-434820</v>
      </c>
      <c r="I88" s="422">
        <v>-161494</v>
      </c>
      <c r="J88" s="400">
        <v>-128089</v>
      </c>
      <c r="K88" s="422">
        <v>-118840</v>
      </c>
      <c r="L88" s="400">
        <v>0</v>
      </c>
      <c r="M88" s="422">
        <v>0</v>
      </c>
      <c r="N88" s="400">
        <v>0</v>
      </c>
      <c r="O88" s="421">
        <v>0</v>
      </c>
      <c r="P88" s="400">
        <v>-581548</v>
      </c>
      <c r="Q88" s="422">
        <v>-283431</v>
      </c>
    </row>
    <row r="89" spans="2:17">
      <c r="B89" s="382"/>
      <c r="C89" s="378" t="s">
        <v>349</v>
      </c>
      <c r="D89" s="400">
        <v>0</v>
      </c>
      <c r="E89" s="421">
        <v>0</v>
      </c>
      <c r="F89" s="400">
        <v>-28030</v>
      </c>
      <c r="G89" s="422">
        <v>-39462</v>
      </c>
      <c r="H89" s="400">
        <v>-574934</v>
      </c>
      <c r="I89" s="422">
        <v>-573288</v>
      </c>
      <c r="J89" s="400">
        <v>-57217</v>
      </c>
      <c r="K89" s="422">
        <v>-51050</v>
      </c>
      <c r="L89" s="400">
        <v>-24180</v>
      </c>
      <c r="M89" s="422">
        <v>-23001</v>
      </c>
      <c r="N89" s="400">
        <v>0</v>
      </c>
      <c r="O89" s="421">
        <v>0</v>
      </c>
      <c r="P89" s="400">
        <v>-684361</v>
      </c>
      <c r="Q89" s="422">
        <v>-686801</v>
      </c>
    </row>
    <row r="90" spans="2:17">
      <c r="D90" s="375"/>
      <c r="E90" s="423"/>
      <c r="F90" s="375"/>
      <c r="G90" s="375"/>
      <c r="H90" s="375"/>
      <c r="I90" s="375"/>
      <c r="J90" s="375"/>
      <c r="K90" s="375"/>
      <c r="L90" s="375"/>
      <c r="M90" s="375"/>
      <c r="N90" s="375"/>
      <c r="O90" s="423"/>
      <c r="P90" s="375"/>
    </row>
    <row r="91" spans="2:17">
      <c r="B91" s="381" t="s">
        <v>386</v>
      </c>
      <c r="C91" s="411"/>
      <c r="D91" s="398">
        <v>0</v>
      </c>
      <c r="E91" s="410">
        <v>0</v>
      </c>
      <c r="F91" s="398">
        <v>295342</v>
      </c>
      <c r="G91" s="399">
        <v>390063</v>
      </c>
      <c r="H91" s="398">
        <v>1235002</v>
      </c>
      <c r="I91" s="399">
        <v>937737</v>
      </c>
      <c r="J91" s="398">
        <v>505487</v>
      </c>
      <c r="K91" s="399">
        <v>499945</v>
      </c>
      <c r="L91" s="398">
        <v>219473</v>
      </c>
      <c r="M91" s="399">
        <v>217300</v>
      </c>
      <c r="N91" s="398">
        <v>0</v>
      </c>
      <c r="O91" s="410">
        <v>0</v>
      </c>
      <c r="P91" s="398">
        <v>2255304</v>
      </c>
      <c r="Q91" s="399">
        <v>2045045</v>
      </c>
    </row>
    <row r="92" spans="2:17">
      <c r="D92" s="375"/>
      <c r="E92" s="423"/>
      <c r="F92" s="375"/>
      <c r="G92" s="375"/>
      <c r="H92" s="375"/>
      <c r="I92" s="375"/>
      <c r="J92" s="375"/>
      <c r="K92" s="375"/>
      <c r="L92" s="375"/>
      <c r="M92" s="375"/>
      <c r="N92" s="375"/>
      <c r="O92" s="423"/>
      <c r="P92" s="375"/>
    </row>
    <row r="93" spans="2:17">
      <c r="B93" s="380"/>
      <c r="C93" s="372" t="s">
        <v>350</v>
      </c>
      <c r="D93" s="400">
        <v>0</v>
      </c>
      <c r="E93" s="421">
        <v>0</v>
      </c>
      <c r="F93" s="400">
        <v>28358</v>
      </c>
      <c r="G93" s="422">
        <v>39948</v>
      </c>
      <c r="H93" s="400">
        <v>58213</v>
      </c>
      <c r="I93" s="422">
        <v>51642</v>
      </c>
      <c r="J93" s="400">
        <v>19485</v>
      </c>
      <c r="K93" s="422">
        <v>13367</v>
      </c>
      <c r="L93" s="400">
        <v>6920</v>
      </c>
      <c r="M93" s="422">
        <v>5006</v>
      </c>
      <c r="N93" s="400">
        <v>0</v>
      </c>
      <c r="O93" s="421">
        <v>0</v>
      </c>
      <c r="P93" s="400">
        <v>112976</v>
      </c>
      <c r="Q93" s="422">
        <v>109963</v>
      </c>
    </row>
    <row r="94" spans="2:17">
      <c r="B94" s="380"/>
      <c r="C94" s="372" t="s">
        <v>351</v>
      </c>
      <c r="D94" s="400">
        <v>0</v>
      </c>
      <c r="E94" s="421">
        <v>0</v>
      </c>
      <c r="F94" s="400">
        <v>-134478</v>
      </c>
      <c r="G94" s="422">
        <v>-208558</v>
      </c>
      <c r="H94" s="400">
        <v>-242042</v>
      </c>
      <c r="I94" s="422">
        <v>-217508</v>
      </c>
      <c r="J94" s="400">
        <v>-52256</v>
      </c>
      <c r="K94" s="422">
        <v>-47436</v>
      </c>
      <c r="L94" s="400">
        <v>-25433</v>
      </c>
      <c r="M94" s="422">
        <v>-25797</v>
      </c>
      <c r="N94" s="400">
        <v>0</v>
      </c>
      <c r="O94" s="421">
        <v>0</v>
      </c>
      <c r="P94" s="400">
        <v>-454209</v>
      </c>
      <c r="Q94" s="422">
        <v>-499299</v>
      </c>
    </row>
    <row r="95" spans="2:17">
      <c r="B95" s="380"/>
      <c r="C95" s="372" t="s">
        <v>352</v>
      </c>
      <c r="D95" s="400">
        <v>0</v>
      </c>
      <c r="E95" s="421">
        <v>0</v>
      </c>
      <c r="F95" s="400">
        <v>-65156</v>
      </c>
      <c r="G95" s="422">
        <v>-122465</v>
      </c>
      <c r="H95" s="400">
        <v>-388037</v>
      </c>
      <c r="I95" s="422">
        <v>-326357</v>
      </c>
      <c r="J95" s="400">
        <v>-84332</v>
      </c>
      <c r="K95" s="422">
        <v>-76424</v>
      </c>
      <c r="L95" s="400">
        <v>-35536</v>
      </c>
      <c r="M95" s="422">
        <v>-30036</v>
      </c>
      <c r="N95" s="400">
        <v>0</v>
      </c>
      <c r="O95" s="421">
        <v>0</v>
      </c>
      <c r="P95" s="400">
        <v>-573061</v>
      </c>
      <c r="Q95" s="422">
        <v>-555282</v>
      </c>
    </row>
    <row r="96" spans="2:17">
      <c r="D96" s="375"/>
      <c r="E96" s="423"/>
      <c r="F96" s="375"/>
      <c r="G96" s="375"/>
      <c r="H96" s="375"/>
      <c r="I96" s="375"/>
      <c r="J96" s="375"/>
      <c r="K96" s="375"/>
      <c r="L96" s="375"/>
      <c r="M96" s="375"/>
      <c r="N96" s="375"/>
      <c r="O96" s="423"/>
      <c r="P96" s="375"/>
    </row>
    <row r="97" spans="2:17">
      <c r="B97" s="381" t="s">
        <v>387</v>
      </c>
      <c r="C97" s="411"/>
      <c r="D97" s="398">
        <v>0</v>
      </c>
      <c r="E97" s="410">
        <v>0</v>
      </c>
      <c r="F97" s="398">
        <v>124066</v>
      </c>
      <c r="G97" s="399">
        <v>98988</v>
      </c>
      <c r="H97" s="398">
        <v>663136</v>
      </c>
      <c r="I97" s="399">
        <v>445514</v>
      </c>
      <c r="J97" s="398">
        <v>388384</v>
      </c>
      <c r="K97" s="399">
        <v>389452</v>
      </c>
      <c r="L97" s="398">
        <v>165424</v>
      </c>
      <c r="M97" s="399">
        <v>166473</v>
      </c>
      <c r="N97" s="398">
        <v>0</v>
      </c>
      <c r="O97" s="410">
        <v>0</v>
      </c>
      <c r="P97" s="398">
        <v>1341010</v>
      </c>
      <c r="Q97" s="399">
        <v>1100427</v>
      </c>
    </row>
    <row r="98" spans="2:17">
      <c r="D98" s="375"/>
      <c r="E98" s="423"/>
      <c r="F98" s="375"/>
      <c r="G98" s="375"/>
      <c r="H98" s="375"/>
      <c r="I98" s="375"/>
      <c r="J98" s="375"/>
      <c r="K98" s="375"/>
      <c r="L98" s="375"/>
      <c r="M98" s="375"/>
      <c r="N98" s="375"/>
      <c r="O98" s="423"/>
      <c r="P98" s="375"/>
    </row>
    <row r="99" spans="2:17">
      <c r="B99" s="382"/>
      <c r="C99" s="372" t="s">
        <v>353</v>
      </c>
      <c r="D99" s="400">
        <v>0</v>
      </c>
      <c r="E99" s="421">
        <v>0</v>
      </c>
      <c r="F99" s="400">
        <v>-30336</v>
      </c>
      <c r="G99" s="422">
        <v>-16663</v>
      </c>
      <c r="H99" s="400">
        <v>-222726</v>
      </c>
      <c r="I99" s="422">
        <v>-169353</v>
      </c>
      <c r="J99" s="400">
        <v>-90703</v>
      </c>
      <c r="K99" s="422">
        <v>-77504</v>
      </c>
      <c r="L99" s="400">
        <v>-39172</v>
      </c>
      <c r="M99" s="422">
        <v>-37513</v>
      </c>
      <c r="N99" s="400">
        <v>0</v>
      </c>
      <c r="O99" s="421">
        <v>0</v>
      </c>
      <c r="P99" s="400">
        <v>-382937</v>
      </c>
      <c r="Q99" s="422">
        <v>-301033</v>
      </c>
    </row>
    <row r="100" spans="2:17">
      <c r="B100" s="382"/>
      <c r="C100" s="372" t="s">
        <v>354</v>
      </c>
      <c r="D100" s="400">
        <v>0</v>
      </c>
      <c r="E100" s="421">
        <v>0</v>
      </c>
      <c r="F100" s="400">
        <v>-23267</v>
      </c>
      <c r="G100" s="422">
        <v>-26169</v>
      </c>
      <c r="H100" s="400">
        <v>-64988</v>
      </c>
      <c r="I100" s="422">
        <v>-71903</v>
      </c>
      <c r="J100" s="400">
        <v>-5149</v>
      </c>
      <c r="K100" s="422">
        <v>-3220</v>
      </c>
      <c r="L100" s="400">
        <v>-4070</v>
      </c>
      <c r="M100" s="422">
        <v>-3528</v>
      </c>
      <c r="N100" s="400">
        <v>0</v>
      </c>
      <c r="O100" s="421">
        <v>0</v>
      </c>
      <c r="P100" s="400">
        <v>-97474</v>
      </c>
      <c r="Q100" s="422">
        <v>-104820</v>
      </c>
    </row>
    <row r="101" spans="2:17">
      <c r="D101" s="375"/>
      <c r="E101" s="423"/>
      <c r="F101" s="375"/>
      <c r="G101" s="375"/>
      <c r="H101" s="375"/>
      <c r="I101" s="375"/>
      <c r="J101" s="375"/>
      <c r="K101" s="375"/>
      <c r="L101" s="375"/>
      <c r="M101" s="375"/>
      <c r="N101" s="375"/>
      <c r="O101" s="423"/>
      <c r="P101" s="375"/>
    </row>
    <row r="102" spans="2:17">
      <c r="B102" s="381" t="s">
        <v>388</v>
      </c>
      <c r="C102" s="411"/>
      <c r="D102" s="398">
        <v>0</v>
      </c>
      <c r="E102" s="410">
        <v>0</v>
      </c>
      <c r="F102" s="398">
        <v>70463</v>
      </c>
      <c r="G102" s="399">
        <v>56156</v>
      </c>
      <c r="H102" s="398">
        <v>375422</v>
      </c>
      <c r="I102" s="399">
        <v>204258</v>
      </c>
      <c r="J102" s="398">
        <v>292532</v>
      </c>
      <c r="K102" s="399">
        <v>308728</v>
      </c>
      <c r="L102" s="398">
        <v>122182</v>
      </c>
      <c r="M102" s="399">
        <v>125432</v>
      </c>
      <c r="N102" s="398">
        <v>0</v>
      </c>
      <c r="O102" s="410">
        <v>0</v>
      </c>
      <c r="P102" s="398">
        <v>860599</v>
      </c>
      <c r="Q102" s="399">
        <v>694574</v>
      </c>
    </row>
    <row r="103" spans="2:17">
      <c r="B103" s="383"/>
      <c r="C103" s="413"/>
      <c r="D103" s="375"/>
      <c r="E103" s="423"/>
      <c r="F103" s="375"/>
      <c r="G103" s="375"/>
      <c r="H103" s="375"/>
      <c r="I103" s="375"/>
      <c r="J103" s="375"/>
      <c r="K103" s="375"/>
      <c r="L103" s="375"/>
      <c r="M103" s="375"/>
      <c r="N103" s="375"/>
      <c r="O103" s="423"/>
      <c r="P103" s="375"/>
    </row>
    <row r="104" spans="2:17">
      <c r="B104" s="381" t="s">
        <v>389</v>
      </c>
      <c r="C104" s="411"/>
      <c r="D104" s="398">
        <v>0</v>
      </c>
      <c r="E104" s="410">
        <v>0</v>
      </c>
      <c r="F104" s="398">
        <v>68673</v>
      </c>
      <c r="G104" s="399">
        <v>-132984</v>
      </c>
      <c r="H104" s="398">
        <v>-194884</v>
      </c>
      <c r="I104" s="399">
        <v>-235949</v>
      </c>
      <c r="J104" s="398">
        <v>-43623</v>
      </c>
      <c r="K104" s="399">
        <v>-42740</v>
      </c>
      <c r="L104" s="398">
        <v>-16135</v>
      </c>
      <c r="M104" s="399">
        <v>-18112</v>
      </c>
      <c r="N104" s="398">
        <v>0</v>
      </c>
      <c r="O104" s="410">
        <v>0</v>
      </c>
      <c r="P104" s="398">
        <v>-185969</v>
      </c>
      <c r="Q104" s="399">
        <v>-429785</v>
      </c>
    </row>
    <row r="105" spans="2:17">
      <c r="B105" s="381"/>
      <c r="C105" s="411" t="s">
        <v>121</v>
      </c>
      <c r="D105" s="398">
        <v>0</v>
      </c>
      <c r="E105" s="421">
        <v>0</v>
      </c>
      <c r="F105" s="398">
        <v>18131</v>
      </c>
      <c r="G105" s="424">
        <v>24011</v>
      </c>
      <c r="H105" s="398">
        <v>131894</v>
      </c>
      <c r="I105" s="424">
        <v>66626</v>
      </c>
      <c r="J105" s="398">
        <v>9133</v>
      </c>
      <c r="K105" s="424">
        <v>7793</v>
      </c>
      <c r="L105" s="398">
        <v>3502</v>
      </c>
      <c r="M105" s="424">
        <v>3987</v>
      </c>
      <c r="N105" s="398">
        <v>0</v>
      </c>
      <c r="O105" s="424">
        <v>0</v>
      </c>
      <c r="P105" s="398">
        <v>162660</v>
      </c>
      <c r="Q105" s="399">
        <v>102417</v>
      </c>
    </row>
    <row r="106" spans="2:17">
      <c r="B106" s="382"/>
      <c r="C106" s="378" t="s">
        <v>308</v>
      </c>
      <c r="D106" s="400">
        <v>0</v>
      </c>
      <c r="E106" s="421">
        <v>0</v>
      </c>
      <c r="F106" s="400">
        <v>3672</v>
      </c>
      <c r="G106" s="422">
        <v>13469</v>
      </c>
      <c r="H106" s="400">
        <v>10834</v>
      </c>
      <c r="I106" s="422">
        <v>5068</v>
      </c>
      <c r="J106" s="400">
        <v>4446</v>
      </c>
      <c r="K106" s="422">
        <v>4389</v>
      </c>
      <c r="L106" s="400">
        <v>511</v>
      </c>
      <c r="M106" s="422">
        <v>916</v>
      </c>
      <c r="N106" s="400"/>
      <c r="O106" s="421"/>
      <c r="P106" s="400">
        <v>19463</v>
      </c>
      <c r="Q106" s="422">
        <v>23842</v>
      </c>
    </row>
    <row r="107" spans="2:17">
      <c r="B107" s="382"/>
      <c r="C107" s="378" t="s">
        <v>355</v>
      </c>
      <c r="D107" s="400">
        <v>0</v>
      </c>
      <c r="E107" s="421">
        <v>0</v>
      </c>
      <c r="F107" s="400">
        <v>14459</v>
      </c>
      <c r="G107" s="422">
        <v>10542</v>
      </c>
      <c r="H107" s="400">
        <v>121060</v>
      </c>
      <c r="I107" s="422">
        <v>61558</v>
      </c>
      <c r="J107" s="400">
        <v>4687</v>
      </c>
      <c r="K107" s="422">
        <v>3404</v>
      </c>
      <c r="L107" s="400">
        <v>2991</v>
      </c>
      <c r="M107" s="422">
        <v>3071</v>
      </c>
      <c r="N107" s="400"/>
      <c r="O107" s="421"/>
      <c r="P107" s="400">
        <v>143197</v>
      </c>
      <c r="Q107" s="422">
        <v>78575</v>
      </c>
    </row>
    <row r="108" spans="2:17">
      <c r="B108" s="381"/>
      <c r="C108" s="411" t="s">
        <v>145</v>
      </c>
      <c r="D108" s="398">
        <v>0</v>
      </c>
      <c r="E108" s="421">
        <v>0</v>
      </c>
      <c r="F108" s="398">
        <v>-94732</v>
      </c>
      <c r="G108" s="424">
        <v>-158256</v>
      </c>
      <c r="H108" s="398">
        <v>-317381</v>
      </c>
      <c r="I108" s="424">
        <v>-297911</v>
      </c>
      <c r="J108" s="398">
        <v>-51877</v>
      </c>
      <c r="K108" s="424">
        <v>-50115</v>
      </c>
      <c r="L108" s="398">
        <v>-19831</v>
      </c>
      <c r="M108" s="424">
        <v>-22036</v>
      </c>
      <c r="N108" s="398">
        <v>0</v>
      </c>
      <c r="O108" s="424">
        <v>0</v>
      </c>
      <c r="P108" s="398">
        <v>-483821</v>
      </c>
      <c r="Q108" s="399">
        <v>-528318</v>
      </c>
    </row>
    <row r="109" spans="2:17">
      <c r="B109" s="382"/>
      <c r="C109" s="378" t="s">
        <v>356</v>
      </c>
      <c r="D109" s="400">
        <v>0</v>
      </c>
      <c r="E109" s="421">
        <v>0</v>
      </c>
      <c r="F109" s="400">
        <v>-76</v>
      </c>
      <c r="G109" s="422">
        <v>-38</v>
      </c>
      <c r="H109" s="400">
        <v>-73214</v>
      </c>
      <c r="I109" s="422">
        <v>-44756</v>
      </c>
      <c r="J109" s="400">
        <v>-10128</v>
      </c>
      <c r="K109" s="422">
        <v>-12282</v>
      </c>
      <c r="L109" s="400">
        <v>-1413</v>
      </c>
      <c r="M109" s="422">
        <v>-2284</v>
      </c>
      <c r="N109" s="400"/>
      <c r="O109" s="421"/>
      <c r="P109" s="400">
        <v>-84831</v>
      </c>
      <c r="Q109" s="422">
        <v>-59360</v>
      </c>
    </row>
    <row r="110" spans="2:17">
      <c r="B110" s="382"/>
      <c r="C110" s="378" t="s">
        <v>357</v>
      </c>
      <c r="D110" s="400">
        <v>0</v>
      </c>
      <c r="E110" s="421">
        <v>0</v>
      </c>
      <c r="F110" s="400">
        <v>0</v>
      </c>
      <c r="G110" s="422">
        <v>0</v>
      </c>
      <c r="H110" s="400">
        <v>-54301</v>
      </c>
      <c r="I110" s="422">
        <v>-26466</v>
      </c>
      <c r="J110" s="400">
        <v>-28400</v>
      </c>
      <c r="K110" s="422">
        <v>-23885</v>
      </c>
      <c r="L110" s="400">
        <v>-18768</v>
      </c>
      <c r="M110" s="422">
        <v>-17732</v>
      </c>
      <c r="N110" s="400"/>
      <c r="O110" s="421"/>
      <c r="P110" s="400">
        <v>-101469</v>
      </c>
      <c r="Q110" s="422">
        <v>-68083</v>
      </c>
    </row>
    <row r="111" spans="2:17">
      <c r="B111" s="382"/>
      <c r="C111" s="378" t="s">
        <v>168</v>
      </c>
      <c r="D111" s="400">
        <v>0</v>
      </c>
      <c r="E111" s="421">
        <v>0</v>
      </c>
      <c r="F111" s="400">
        <v>-94656</v>
      </c>
      <c r="G111" s="422">
        <v>-158218</v>
      </c>
      <c r="H111" s="400">
        <v>-189866</v>
      </c>
      <c r="I111" s="422">
        <v>-226689</v>
      </c>
      <c r="J111" s="400">
        <v>-13349</v>
      </c>
      <c r="K111" s="422">
        <v>-13948</v>
      </c>
      <c r="L111" s="400">
        <v>350</v>
      </c>
      <c r="M111" s="422">
        <v>-2020</v>
      </c>
      <c r="N111" s="400"/>
      <c r="O111" s="421"/>
      <c r="P111" s="400">
        <v>-297521</v>
      </c>
      <c r="Q111" s="422">
        <v>-400875</v>
      </c>
    </row>
    <row r="112" spans="2:17">
      <c r="B112" s="382"/>
      <c r="C112" s="372" t="s">
        <v>358</v>
      </c>
      <c r="D112" s="400">
        <v>0</v>
      </c>
      <c r="E112" s="421">
        <v>0</v>
      </c>
      <c r="F112" s="400">
        <v>139209</v>
      </c>
      <c r="G112" s="422">
        <v>0</v>
      </c>
      <c r="H112" s="400">
        <v>0</v>
      </c>
      <c r="I112" s="422">
        <v>0</v>
      </c>
      <c r="J112" s="400">
        <v>0</v>
      </c>
      <c r="K112" s="422">
        <v>0</v>
      </c>
      <c r="L112" s="400">
        <v>0</v>
      </c>
      <c r="M112" s="422">
        <v>0</v>
      </c>
      <c r="N112" s="400">
        <v>0</v>
      </c>
      <c r="O112" s="421">
        <v>0</v>
      </c>
      <c r="P112" s="400">
        <v>139209</v>
      </c>
      <c r="Q112" s="422">
        <v>0</v>
      </c>
    </row>
    <row r="113" spans="2:17">
      <c r="B113" s="382"/>
      <c r="C113" s="372" t="s">
        <v>359</v>
      </c>
      <c r="D113" s="398">
        <v>0</v>
      </c>
      <c r="E113" s="410">
        <v>0</v>
      </c>
      <c r="F113" s="398">
        <v>6065</v>
      </c>
      <c r="G113" s="399">
        <v>1261</v>
      </c>
      <c r="H113" s="398">
        <v>-9397</v>
      </c>
      <c r="I113" s="399">
        <v>-4664</v>
      </c>
      <c r="J113" s="398">
        <v>-879</v>
      </c>
      <c r="K113" s="399">
        <v>-418</v>
      </c>
      <c r="L113" s="398">
        <v>194</v>
      </c>
      <c r="M113" s="399">
        <v>-63</v>
      </c>
      <c r="N113" s="398">
        <v>0</v>
      </c>
      <c r="O113" s="410">
        <v>0</v>
      </c>
      <c r="P113" s="398">
        <v>-4017</v>
      </c>
      <c r="Q113" s="399">
        <v>-3884</v>
      </c>
    </row>
    <row r="114" spans="2:17">
      <c r="B114" s="382"/>
      <c r="C114" s="378" t="s">
        <v>360</v>
      </c>
      <c r="D114" s="400">
        <v>0</v>
      </c>
      <c r="E114" s="421">
        <v>0</v>
      </c>
      <c r="F114" s="400">
        <v>13792</v>
      </c>
      <c r="G114" s="422">
        <v>1586</v>
      </c>
      <c r="H114" s="400">
        <v>142682</v>
      </c>
      <c r="I114" s="422">
        <v>17892</v>
      </c>
      <c r="J114" s="400">
        <v>3791</v>
      </c>
      <c r="K114" s="422">
        <v>951</v>
      </c>
      <c r="L114" s="400">
        <v>1433</v>
      </c>
      <c r="M114" s="422">
        <v>1452</v>
      </c>
      <c r="N114" s="400">
        <v>0</v>
      </c>
      <c r="O114" s="421">
        <v>0</v>
      </c>
      <c r="P114" s="400">
        <v>161698</v>
      </c>
      <c r="Q114" s="422">
        <v>21881</v>
      </c>
    </row>
    <row r="115" spans="2:17">
      <c r="B115" s="382"/>
      <c r="C115" s="378" t="s">
        <v>361</v>
      </c>
      <c r="D115" s="400">
        <v>0</v>
      </c>
      <c r="E115" s="421">
        <v>0</v>
      </c>
      <c r="F115" s="400">
        <v>-7727</v>
      </c>
      <c r="G115" s="422">
        <v>-325</v>
      </c>
      <c r="H115" s="400">
        <v>-152079</v>
      </c>
      <c r="I115" s="422">
        <v>-22556</v>
      </c>
      <c r="J115" s="400">
        <v>-4670</v>
      </c>
      <c r="K115" s="422">
        <v>-1369</v>
      </c>
      <c r="L115" s="400">
        <v>-1239</v>
      </c>
      <c r="M115" s="422">
        <v>-1515</v>
      </c>
      <c r="N115" s="400">
        <v>0</v>
      </c>
      <c r="O115" s="421">
        <v>0</v>
      </c>
      <c r="P115" s="400">
        <v>-165715</v>
      </c>
      <c r="Q115" s="422">
        <v>-25765</v>
      </c>
    </row>
    <row r="116" spans="2:17">
      <c r="D116" s="375"/>
      <c r="E116" s="423"/>
      <c r="F116" s="375"/>
      <c r="G116" s="375"/>
      <c r="H116" s="375"/>
      <c r="I116" s="375"/>
      <c r="J116" s="375"/>
      <c r="K116" s="375"/>
      <c r="L116" s="375"/>
      <c r="M116" s="375"/>
      <c r="N116" s="375"/>
      <c r="O116" s="375"/>
      <c r="P116" s="375"/>
      <c r="Q116" s="375"/>
    </row>
    <row r="117" spans="2:17" ht="24">
      <c r="B117" s="384"/>
      <c r="C117" s="372" t="s">
        <v>362</v>
      </c>
      <c r="D117" s="400">
        <v>0</v>
      </c>
      <c r="E117" s="421">
        <v>0</v>
      </c>
      <c r="F117" s="400">
        <v>0</v>
      </c>
      <c r="G117" s="422">
        <v>0</v>
      </c>
      <c r="H117" s="400">
        <v>0</v>
      </c>
      <c r="I117" s="422">
        <v>0</v>
      </c>
      <c r="J117" s="400">
        <v>-9</v>
      </c>
      <c r="K117" s="422">
        <v>0</v>
      </c>
      <c r="L117" s="400">
        <v>0</v>
      </c>
      <c r="M117" s="422">
        <v>0</v>
      </c>
      <c r="N117" s="400">
        <v>0</v>
      </c>
      <c r="O117" s="421">
        <v>0</v>
      </c>
      <c r="P117" s="400">
        <v>-9</v>
      </c>
      <c r="Q117" s="422">
        <v>0</v>
      </c>
    </row>
    <row r="118" spans="2:17">
      <c r="B118" s="385"/>
      <c r="C118" s="372" t="s">
        <v>363</v>
      </c>
      <c r="D118" s="398">
        <v>0</v>
      </c>
      <c r="E118" s="420">
        <v>0</v>
      </c>
      <c r="F118" s="398">
        <v>0</v>
      </c>
      <c r="G118" s="397">
        <v>101</v>
      </c>
      <c r="H118" s="398">
        <v>391</v>
      </c>
      <c r="I118" s="397">
        <v>0</v>
      </c>
      <c r="J118" s="398">
        <v>9</v>
      </c>
      <c r="K118" s="397">
        <v>97</v>
      </c>
      <c r="L118" s="398">
        <v>-6</v>
      </c>
      <c r="M118" s="397">
        <v>651</v>
      </c>
      <c r="N118" s="398">
        <v>0</v>
      </c>
      <c r="O118" s="420">
        <v>0</v>
      </c>
      <c r="P118" s="398">
        <v>394</v>
      </c>
      <c r="Q118" s="397">
        <v>849</v>
      </c>
    </row>
    <row r="119" spans="2:17">
      <c r="B119" s="381"/>
      <c r="C119" s="378" t="s">
        <v>364</v>
      </c>
      <c r="D119" s="400">
        <v>0</v>
      </c>
      <c r="E119" s="421">
        <v>0</v>
      </c>
      <c r="F119" s="400">
        <v>0</v>
      </c>
      <c r="G119" s="422">
        <v>44</v>
      </c>
      <c r="H119" s="400">
        <v>0</v>
      </c>
      <c r="I119" s="422">
        <v>0</v>
      </c>
      <c r="J119" s="400">
        <v>9</v>
      </c>
      <c r="K119" s="422">
        <v>0</v>
      </c>
      <c r="L119" s="400">
        <v>0</v>
      </c>
      <c r="M119" s="422">
        <v>0</v>
      </c>
      <c r="N119" s="400">
        <v>0</v>
      </c>
      <c r="O119" s="421">
        <v>0</v>
      </c>
      <c r="P119" s="400">
        <v>9</v>
      </c>
      <c r="Q119" s="422">
        <v>44</v>
      </c>
    </row>
    <row r="120" spans="2:17">
      <c r="B120" s="381"/>
      <c r="C120" s="378" t="s">
        <v>365</v>
      </c>
      <c r="D120" s="400">
        <v>0</v>
      </c>
      <c r="E120" s="421">
        <v>0</v>
      </c>
      <c r="F120" s="400">
        <v>0</v>
      </c>
      <c r="G120" s="422">
        <v>57</v>
      </c>
      <c r="H120" s="400">
        <v>391</v>
      </c>
      <c r="I120" s="422">
        <v>0</v>
      </c>
      <c r="J120" s="400">
        <v>0</v>
      </c>
      <c r="K120" s="422">
        <v>97</v>
      </c>
      <c r="L120" s="400">
        <v>-6</v>
      </c>
      <c r="M120" s="422">
        <v>651</v>
      </c>
      <c r="N120" s="400">
        <v>0</v>
      </c>
      <c r="O120" s="421">
        <v>0</v>
      </c>
      <c r="P120" s="400">
        <v>385</v>
      </c>
      <c r="Q120" s="422">
        <v>805</v>
      </c>
    </row>
    <row r="121" spans="2:17">
      <c r="D121" s="375"/>
      <c r="E121" s="423"/>
      <c r="F121" s="375"/>
      <c r="G121" s="375"/>
      <c r="H121" s="375"/>
      <c r="I121" s="375"/>
      <c r="J121" s="375"/>
      <c r="K121" s="375"/>
      <c r="L121" s="375"/>
      <c r="M121" s="375"/>
      <c r="N121" s="375"/>
      <c r="O121" s="423"/>
      <c r="P121" s="375"/>
    </row>
    <row r="122" spans="2:17">
      <c r="B122" s="381" t="s">
        <v>399</v>
      </c>
      <c r="C122" s="411"/>
      <c r="D122" s="398">
        <v>0</v>
      </c>
      <c r="E122" s="420">
        <v>0</v>
      </c>
      <c r="F122" s="398">
        <v>139136</v>
      </c>
      <c r="G122" s="397">
        <v>-76727</v>
      </c>
      <c r="H122" s="398">
        <v>180929</v>
      </c>
      <c r="I122" s="397">
        <v>-31691</v>
      </c>
      <c r="J122" s="398">
        <v>248909</v>
      </c>
      <c r="K122" s="397">
        <v>266085</v>
      </c>
      <c r="L122" s="398">
        <v>106041</v>
      </c>
      <c r="M122" s="397">
        <v>107971</v>
      </c>
      <c r="N122" s="398">
        <v>0</v>
      </c>
      <c r="O122" s="420">
        <v>0</v>
      </c>
      <c r="P122" s="398">
        <v>675015</v>
      </c>
      <c r="Q122" s="397">
        <v>265638</v>
      </c>
    </row>
    <row r="123" spans="2:17">
      <c r="D123" s="375"/>
      <c r="E123" s="423"/>
      <c r="F123" s="375"/>
      <c r="G123" s="375"/>
      <c r="H123" s="375"/>
      <c r="I123" s="375"/>
      <c r="J123" s="375"/>
      <c r="K123" s="375"/>
      <c r="L123" s="375"/>
      <c r="M123" s="375"/>
      <c r="N123" s="375"/>
      <c r="O123" s="423"/>
      <c r="P123" s="375"/>
    </row>
    <row r="124" spans="2:17">
      <c r="B124" s="382"/>
      <c r="C124" s="372" t="s">
        <v>366</v>
      </c>
      <c r="D124" s="400">
        <v>0</v>
      </c>
      <c r="E124" s="421">
        <v>0</v>
      </c>
      <c r="F124" s="400">
        <v>-61669</v>
      </c>
      <c r="G124" s="422">
        <v>-16430</v>
      </c>
      <c r="H124" s="400">
        <v>-51603</v>
      </c>
      <c r="I124" s="422">
        <v>62854</v>
      </c>
      <c r="J124" s="400">
        <v>-92964</v>
      </c>
      <c r="K124" s="422">
        <v>-108011</v>
      </c>
      <c r="L124" s="400">
        <v>-32357</v>
      </c>
      <c r="M124" s="422">
        <v>-33696</v>
      </c>
      <c r="N124" s="400">
        <v>0</v>
      </c>
      <c r="O124" s="421">
        <v>0</v>
      </c>
      <c r="P124" s="400">
        <v>-238593</v>
      </c>
      <c r="Q124" s="422">
        <v>-95283</v>
      </c>
    </row>
    <row r="125" spans="2:17">
      <c r="D125" s="375"/>
      <c r="E125" s="423"/>
      <c r="F125" s="375"/>
      <c r="G125" s="375"/>
      <c r="H125" s="375"/>
      <c r="I125" s="375"/>
      <c r="J125" s="375"/>
      <c r="K125" s="375"/>
      <c r="L125" s="375"/>
      <c r="M125" s="375"/>
      <c r="N125" s="375"/>
      <c r="O125" s="423"/>
      <c r="P125" s="375"/>
    </row>
    <row r="126" spans="2:17">
      <c r="B126" s="381" t="s">
        <v>391</v>
      </c>
      <c r="C126" s="411"/>
      <c r="D126" s="398">
        <v>0</v>
      </c>
      <c r="E126" s="410">
        <v>0</v>
      </c>
      <c r="F126" s="398">
        <v>77467</v>
      </c>
      <c r="G126" s="399">
        <v>-93157</v>
      </c>
      <c r="H126" s="398">
        <v>129326</v>
      </c>
      <c r="I126" s="399">
        <v>31163</v>
      </c>
      <c r="J126" s="398">
        <v>155945</v>
      </c>
      <c r="K126" s="399">
        <v>158074</v>
      </c>
      <c r="L126" s="398">
        <v>73684</v>
      </c>
      <c r="M126" s="399">
        <v>74275</v>
      </c>
      <c r="N126" s="398">
        <v>0</v>
      </c>
      <c r="O126" s="410">
        <v>0</v>
      </c>
      <c r="P126" s="398">
        <v>436422</v>
      </c>
      <c r="Q126" s="399">
        <v>170355</v>
      </c>
    </row>
    <row r="127" spans="2:17">
      <c r="B127" s="382"/>
      <c r="C127" s="372" t="s">
        <v>367</v>
      </c>
      <c r="D127" s="400">
        <v>0</v>
      </c>
      <c r="E127" s="421">
        <v>0</v>
      </c>
      <c r="F127" s="400">
        <v>0</v>
      </c>
      <c r="G127" s="422">
        <v>0</v>
      </c>
      <c r="H127" s="400">
        <v>0</v>
      </c>
      <c r="I127" s="422">
        <v>0</v>
      </c>
      <c r="J127" s="400">
        <v>0</v>
      </c>
      <c r="K127" s="422">
        <v>0</v>
      </c>
      <c r="L127" s="400">
        <v>0</v>
      </c>
      <c r="M127" s="422">
        <v>0</v>
      </c>
      <c r="N127" s="400">
        <v>0</v>
      </c>
      <c r="O127" s="421">
        <v>0</v>
      </c>
      <c r="P127" s="400">
        <v>0</v>
      </c>
      <c r="Q127" s="422">
        <v>0</v>
      </c>
    </row>
    <row r="128" spans="2:17">
      <c r="B128" s="381" t="s">
        <v>120</v>
      </c>
      <c r="C128" s="372"/>
      <c r="D128" s="398">
        <v>0</v>
      </c>
      <c r="E128" s="410">
        <v>0</v>
      </c>
      <c r="F128" s="398">
        <v>77467</v>
      </c>
      <c r="G128" s="399">
        <v>-93157</v>
      </c>
      <c r="H128" s="398">
        <v>129326</v>
      </c>
      <c r="I128" s="399">
        <v>31163</v>
      </c>
      <c r="J128" s="398">
        <v>155945</v>
      </c>
      <c r="K128" s="399">
        <v>158074</v>
      </c>
      <c r="L128" s="398">
        <v>73684</v>
      </c>
      <c r="M128" s="399">
        <v>74275</v>
      </c>
      <c r="N128" s="398">
        <v>0</v>
      </c>
      <c r="O128" s="410">
        <v>0</v>
      </c>
      <c r="P128" s="398">
        <v>436422</v>
      </c>
      <c r="Q128" s="399">
        <v>170355</v>
      </c>
    </row>
    <row r="129" spans="2:17">
      <c r="D129" s="375"/>
      <c r="F129" s="375"/>
      <c r="H129" s="375"/>
      <c r="J129" s="375"/>
      <c r="L129" s="375"/>
      <c r="N129" s="375"/>
      <c r="P129" s="375"/>
    </row>
    <row r="130" spans="2:17">
      <c r="D130" s="375"/>
      <c r="F130" s="375"/>
      <c r="H130" s="375"/>
      <c r="J130" s="375"/>
      <c r="L130" s="375"/>
      <c r="N130" s="375"/>
      <c r="P130" s="375"/>
    </row>
    <row r="131" spans="2:17">
      <c r="D131" s="403"/>
    </row>
    <row r="132" spans="2:17">
      <c r="B132" s="553" t="s">
        <v>103</v>
      </c>
      <c r="C132" s="554"/>
      <c r="D132" s="547" t="s">
        <v>23</v>
      </c>
      <c r="E132" s="548"/>
      <c r="F132" s="547" t="s">
        <v>10</v>
      </c>
      <c r="G132" s="548"/>
      <c r="H132" s="547" t="s">
        <v>36</v>
      </c>
      <c r="I132" s="548"/>
      <c r="J132" s="547" t="s">
        <v>14</v>
      </c>
      <c r="K132" s="548"/>
      <c r="L132" s="547" t="s">
        <v>12</v>
      </c>
      <c r="M132" s="548"/>
      <c r="N132" s="547" t="s">
        <v>395</v>
      </c>
      <c r="O132" s="548"/>
      <c r="P132" s="547" t="s">
        <v>20</v>
      </c>
      <c r="Q132" s="548"/>
    </row>
    <row r="133" spans="2:17">
      <c r="B133" s="555" t="s">
        <v>392</v>
      </c>
      <c r="C133" s="561"/>
      <c r="D133" s="386" t="s">
        <v>419</v>
      </c>
      <c r="E133" s="387" t="s">
        <v>420</v>
      </c>
      <c r="F133" s="386" t="str">
        <f>D133</f>
        <v>09/30/2018</v>
      </c>
      <c r="G133" s="387" t="str">
        <f>E133</f>
        <v>09/30/2017</v>
      </c>
      <c r="H133" s="386" t="str">
        <f>D133</f>
        <v>09/30/2018</v>
      </c>
      <c r="I133" s="387" t="str">
        <f>E133</f>
        <v>09/30/2017</v>
      </c>
      <c r="J133" s="386" t="str">
        <f>D133</f>
        <v>09/30/2018</v>
      </c>
      <c r="K133" s="387" t="str">
        <f>E133</f>
        <v>09/30/2017</v>
      </c>
      <c r="L133" s="386" t="str">
        <f>D133</f>
        <v>09/30/2018</v>
      </c>
      <c r="M133" s="387" t="str">
        <f>E133</f>
        <v>09/30/2017</v>
      </c>
      <c r="N133" s="386" t="str">
        <f>F133</f>
        <v>09/30/2018</v>
      </c>
      <c r="O133" s="387" t="str">
        <f>G133</f>
        <v>09/30/2017</v>
      </c>
      <c r="P133" s="386" t="str">
        <f>F133</f>
        <v>09/30/2018</v>
      </c>
      <c r="Q133" s="387" t="str">
        <f>G133</f>
        <v>09/30/2017</v>
      </c>
    </row>
    <row r="134" spans="2:17">
      <c r="B134" s="562"/>
      <c r="C134" s="563"/>
      <c r="D134" s="388" t="s">
        <v>394</v>
      </c>
      <c r="E134" s="389" t="s">
        <v>394</v>
      </c>
      <c r="F134" s="388" t="s">
        <v>394</v>
      </c>
      <c r="G134" s="389" t="s">
        <v>394</v>
      </c>
      <c r="H134" s="388" t="s">
        <v>394</v>
      </c>
      <c r="I134" s="389" t="s">
        <v>394</v>
      </c>
      <c r="J134" s="388" t="s">
        <v>394</v>
      </c>
      <c r="K134" s="389" t="s">
        <v>394</v>
      </c>
      <c r="L134" s="388" t="s">
        <v>394</v>
      </c>
      <c r="M134" s="389" t="s">
        <v>394</v>
      </c>
      <c r="N134" s="388" t="s">
        <v>394</v>
      </c>
      <c r="O134" s="389" t="s">
        <v>394</v>
      </c>
      <c r="P134" s="388" t="s">
        <v>394</v>
      </c>
      <c r="Q134" s="389" t="s">
        <v>394</v>
      </c>
    </row>
    <row r="135" spans="2:17">
      <c r="M135" s="391"/>
    </row>
    <row r="136" spans="2:17">
      <c r="B136" s="381"/>
      <c r="C136" s="378" t="s">
        <v>369</v>
      </c>
      <c r="D136" s="487">
        <v>0</v>
      </c>
      <c r="E136" s="488">
        <v>0</v>
      </c>
      <c r="F136" s="390">
        <v>23003</v>
      </c>
      <c r="G136" s="422">
        <v>21467</v>
      </c>
      <c r="H136" s="390">
        <v>-81671</v>
      </c>
      <c r="I136" s="422">
        <v>106493</v>
      </c>
      <c r="J136" s="390">
        <v>213291</v>
      </c>
      <c r="K136" s="422">
        <v>211496</v>
      </c>
      <c r="L136" s="390">
        <v>120044</v>
      </c>
      <c r="M136" s="422">
        <v>96789</v>
      </c>
      <c r="N136" s="400">
        <v>0</v>
      </c>
      <c r="O136" s="421">
        <v>0</v>
      </c>
      <c r="P136" s="400">
        <v>274667</v>
      </c>
      <c r="Q136" s="391">
        <v>436245</v>
      </c>
    </row>
    <row r="137" spans="2:17">
      <c r="B137" s="381"/>
      <c r="C137" s="378" t="s">
        <v>370</v>
      </c>
      <c r="D137" s="487">
        <v>0</v>
      </c>
      <c r="E137" s="488">
        <v>0</v>
      </c>
      <c r="F137" s="390">
        <v>-44244</v>
      </c>
      <c r="G137" s="422">
        <v>-64939</v>
      </c>
      <c r="H137" s="390">
        <v>-286550</v>
      </c>
      <c r="I137" s="422">
        <v>-468934</v>
      </c>
      <c r="J137" s="390">
        <v>-238329</v>
      </c>
      <c r="K137" s="422">
        <v>-180602</v>
      </c>
      <c r="L137" s="390">
        <v>-71427</v>
      </c>
      <c r="M137" s="422">
        <v>-68744</v>
      </c>
      <c r="N137" s="400">
        <v>0</v>
      </c>
      <c r="O137" s="421">
        <v>0</v>
      </c>
      <c r="P137" s="400">
        <v>-640550</v>
      </c>
      <c r="Q137" s="391">
        <v>-783219</v>
      </c>
    </row>
    <row r="138" spans="2:17">
      <c r="B138" s="381"/>
      <c r="C138" s="378" t="s">
        <v>371</v>
      </c>
      <c r="D138" s="487">
        <v>0</v>
      </c>
      <c r="E138" s="488">
        <v>0</v>
      </c>
      <c r="F138" s="390">
        <v>-75</v>
      </c>
      <c r="G138" s="422">
        <v>-38</v>
      </c>
      <c r="H138" s="390">
        <v>614175</v>
      </c>
      <c r="I138" s="422">
        <v>305004</v>
      </c>
      <c r="J138" s="390">
        <v>-15112</v>
      </c>
      <c r="K138" s="422">
        <v>-102047</v>
      </c>
      <c r="L138" s="390">
        <v>-93396</v>
      </c>
      <c r="M138" s="422">
        <v>-40538</v>
      </c>
      <c r="N138" s="400">
        <v>0</v>
      </c>
      <c r="O138" s="421">
        <v>0</v>
      </c>
      <c r="P138" s="400">
        <v>505592</v>
      </c>
      <c r="Q138" s="391">
        <v>162381</v>
      </c>
    </row>
    <row r="144" spans="2:17">
      <c r="F144" s="414"/>
      <c r="G144" s="414"/>
      <c r="H144" s="414"/>
      <c r="I144" s="414"/>
      <c r="J144" s="414"/>
      <c r="K144" s="414"/>
    </row>
    <row r="145" spans="6:11">
      <c r="F145" s="414"/>
      <c r="G145" s="414"/>
      <c r="H145" s="414"/>
      <c r="I145" s="414"/>
      <c r="J145" s="414"/>
      <c r="K145" s="414"/>
    </row>
    <row r="146" spans="6:11">
      <c r="F146" s="414"/>
      <c r="G146" s="414"/>
      <c r="H146" s="414"/>
      <c r="I146" s="414"/>
      <c r="J146" s="414"/>
      <c r="K146" s="414"/>
    </row>
    <row r="147" spans="6:11">
      <c r="F147" s="414"/>
      <c r="G147" s="414"/>
      <c r="H147" s="414"/>
      <c r="I147" s="414"/>
      <c r="J147" s="414"/>
      <c r="K147" s="414"/>
    </row>
  </sheetData>
  <mergeCells count="41">
    <mergeCell ref="P132:Q132"/>
    <mergeCell ref="D74:E74"/>
    <mergeCell ref="F74:G74"/>
    <mergeCell ref="J132:K132"/>
    <mergeCell ref="H74:I74"/>
    <mergeCell ref="N132:O132"/>
    <mergeCell ref="L74:M74"/>
    <mergeCell ref="L132:M132"/>
    <mergeCell ref="B75:C76"/>
    <mergeCell ref="B132:C132"/>
    <mergeCell ref="D132:E132"/>
    <mergeCell ref="F132:G132"/>
    <mergeCell ref="H132:I132"/>
    <mergeCell ref="L36:M36"/>
    <mergeCell ref="J74:K74"/>
    <mergeCell ref="N74:O74"/>
    <mergeCell ref="B133:C134"/>
    <mergeCell ref="D35:Q35"/>
    <mergeCell ref="B36:C36"/>
    <mergeCell ref="D36:E36"/>
    <mergeCell ref="F36:G36"/>
    <mergeCell ref="J36:K36"/>
    <mergeCell ref="N36:O36"/>
    <mergeCell ref="H36:I36"/>
    <mergeCell ref="B37:C38"/>
    <mergeCell ref="D73:Q73"/>
    <mergeCell ref="B74:C74"/>
    <mergeCell ref="P36:Q36"/>
    <mergeCell ref="P74:Q74"/>
    <mergeCell ref="B4:C5"/>
    <mergeCell ref="B35:C35"/>
    <mergeCell ref="B2:C2"/>
    <mergeCell ref="D2:Q2"/>
    <mergeCell ref="B3:C3"/>
    <mergeCell ref="D3:E3"/>
    <mergeCell ref="F3:G3"/>
    <mergeCell ref="H3:I3"/>
    <mergeCell ref="J3:K3"/>
    <mergeCell ref="N3:O3"/>
    <mergeCell ref="L3:M3"/>
    <mergeCell ref="P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41"/>
  <sheetViews>
    <sheetView showGridLines="0" workbookViewId="0"/>
  </sheetViews>
  <sheetFormatPr baseColWidth="10" defaultColWidth="4" defaultRowHeight="10.5"/>
  <cols>
    <col min="1" max="1" width="3.42578125" style="23" customWidth="1"/>
    <col min="2" max="2" width="31.5703125" style="23" customWidth="1"/>
    <col min="3" max="3" width="16.85546875" style="23" customWidth="1"/>
    <col min="4" max="7" width="12" style="23" customWidth="1"/>
    <col min="8" max="8" width="1.28515625" style="23" customWidth="1"/>
    <col min="9" max="9" width="1.140625" style="23" customWidth="1"/>
    <col min="10" max="10" width="8.42578125" style="23" customWidth="1"/>
    <col min="11" max="11" width="11" style="23" customWidth="1"/>
    <col min="12" max="12" width="11.85546875" style="23" customWidth="1"/>
    <col min="13" max="13" width="8.7109375" style="23" customWidth="1"/>
    <col min="14" max="14" width="7.85546875" style="23" customWidth="1"/>
    <col min="15" max="15" width="8.140625" style="23" customWidth="1"/>
    <col min="16" max="16384" width="4" style="23"/>
  </cols>
  <sheetData>
    <row r="3" spans="1:16" s="1" customFormat="1" ht="14.25">
      <c r="B3" s="512" t="s">
        <v>58</v>
      </c>
      <c r="C3" s="327" t="s">
        <v>59</v>
      </c>
      <c r="D3" s="512" t="s">
        <v>62</v>
      </c>
      <c r="E3" s="512"/>
      <c r="F3" s="512" t="s">
        <v>63</v>
      </c>
      <c r="G3" s="512"/>
      <c r="H3" s="2"/>
      <c r="I3" s="2"/>
      <c r="J3" s="2"/>
      <c r="K3" s="2"/>
      <c r="M3" s="3"/>
      <c r="N3" s="3"/>
      <c r="O3" s="3"/>
    </row>
    <row r="4" spans="1:16" s="1" customFormat="1" ht="14.25">
      <c r="B4" s="512"/>
      <c r="C4" s="327" t="s">
        <v>60</v>
      </c>
      <c r="D4" s="512" t="s">
        <v>29</v>
      </c>
      <c r="E4" s="512"/>
      <c r="F4" s="512" t="s">
        <v>64</v>
      </c>
      <c r="G4" s="512"/>
      <c r="H4" s="2"/>
      <c r="I4" s="2"/>
      <c r="J4" s="2"/>
      <c r="K4" s="2"/>
      <c r="M4" s="3"/>
      <c r="N4" s="3"/>
      <c r="O4" s="3"/>
    </row>
    <row r="5" spans="1:16" s="1" customFormat="1" ht="14.25">
      <c r="B5" s="512"/>
      <c r="C5" s="327" t="s">
        <v>61</v>
      </c>
      <c r="D5" s="144">
        <v>2018</v>
      </c>
      <c r="E5" s="144">
        <v>2017</v>
      </c>
      <c r="F5" s="144">
        <v>2018</v>
      </c>
      <c r="G5" s="144">
        <v>2017</v>
      </c>
      <c r="H5" s="2"/>
      <c r="I5" s="2"/>
      <c r="J5" s="2"/>
      <c r="K5" s="2"/>
      <c r="M5" s="3"/>
      <c r="N5" s="3"/>
      <c r="O5" s="3"/>
    </row>
    <row r="6" spans="1:16" s="8" customFormat="1" ht="17.25" customHeight="1">
      <c r="B6" s="124" t="s">
        <v>235</v>
      </c>
      <c r="C6" s="124" t="s">
        <v>298</v>
      </c>
      <c r="D6" s="125">
        <v>5194</v>
      </c>
      <c r="E6" s="125">
        <v>6338</v>
      </c>
      <c r="F6" s="126">
        <v>5.0999999999999997E-2</v>
      </c>
      <c r="G6" s="126">
        <v>6.2E-2</v>
      </c>
      <c r="H6" s="2"/>
      <c r="I6" s="15"/>
      <c r="J6" s="86"/>
      <c r="K6" s="55"/>
      <c r="M6" s="3"/>
      <c r="N6" s="85"/>
      <c r="O6" s="85"/>
      <c r="P6" s="16"/>
    </row>
    <row r="7" spans="1:16" s="8" customFormat="1" ht="17.25" customHeight="1">
      <c r="B7" s="124" t="s">
        <v>236</v>
      </c>
      <c r="C7" s="124" t="s">
        <v>298</v>
      </c>
      <c r="D7" s="125">
        <v>2331</v>
      </c>
      <c r="E7" s="125">
        <v>1503</v>
      </c>
      <c r="F7" s="126">
        <v>2.3E-2</v>
      </c>
      <c r="G7" s="126">
        <v>1.4999999999999999E-2</v>
      </c>
      <c r="H7" s="2"/>
      <c r="I7" s="15"/>
      <c r="J7" s="86"/>
      <c r="K7" s="55"/>
      <c r="M7" s="3"/>
      <c r="N7" s="85"/>
      <c r="O7" s="85"/>
      <c r="P7" s="16"/>
    </row>
    <row r="8" spans="1:16" s="8" customFormat="1" ht="17.25" customHeight="1">
      <c r="B8" s="124" t="s">
        <v>299</v>
      </c>
      <c r="C8" s="124" t="s">
        <v>298</v>
      </c>
      <c r="D8" s="125">
        <v>3131</v>
      </c>
      <c r="E8" s="125">
        <v>3664</v>
      </c>
      <c r="F8" s="126">
        <v>3.1E-2</v>
      </c>
      <c r="G8" s="126">
        <v>3.5999999999999997E-2</v>
      </c>
      <c r="H8" s="2"/>
      <c r="I8" s="15"/>
      <c r="J8" s="86"/>
      <c r="K8" s="55"/>
      <c r="M8" s="3"/>
      <c r="N8" s="85"/>
      <c r="O8" s="85"/>
      <c r="P8" s="16"/>
    </row>
    <row r="9" spans="1:16" s="8" customFormat="1" ht="17.25" customHeight="1">
      <c r="B9" s="124" t="s">
        <v>300</v>
      </c>
      <c r="C9" s="124" t="s">
        <v>301</v>
      </c>
      <c r="D9" s="125">
        <v>7470</v>
      </c>
      <c r="E9" s="125">
        <v>6883</v>
      </c>
      <c r="F9" s="126">
        <v>0.19800000000000001</v>
      </c>
      <c r="G9" s="126">
        <v>0.23300000000000001</v>
      </c>
      <c r="H9" s="2"/>
      <c r="I9" s="15"/>
      <c r="J9" s="86"/>
      <c r="K9" s="55"/>
      <c r="L9" s="104"/>
      <c r="M9" s="105"/>
      <c r="N9" s="106"/>
      <c r="O9" s="106"/>
      <c r="P9" s="16"/>
    </row>
    <row r="10" spans="1:16" s="8" customFormat="1" ht="17.25" customHeight="1">
      <c r="B10" s="124" t="s">
        <v>302</v>
      </c>
      <c r="C10" s="124" t="s">
        <v>301</v>
      </c>
      <c r="D10" s="125">
        <v>440</v>
      </c>
      <c r="E10" s="125">
        <v>485</v>
      </c>
      <c r="F10" s="126">
        <v>1.2E-2</v>
      </c>
      <c r="G10" s="126">
        <v>1.6E-2</v>
      </c>
      <c r="H10" s="2"/>
      <c r="I10" s="15"/>
      <c r="J10" s="86"/>
      <c r="K10" s="55"/>
      <c r="M10" s="3"/>
      <c r="N10" s="85"/>
      <c r="O10" s="85"/>
      <c r="P10" s="16"/>
    </row>
    <row r="11" spans="1:16" s="8" customFormat="1" ht="17.25" customHeight="1">
      <c r="B11" s="124" t="s">
        <v>303</v>
      </c>
      <c r="C11" s="124" t="s">
        <v>304</v>
      </c>
      <c r="D11" s="125">
        <v>14061</v>
      </c>
      <c r="E11" s="125">
        <v>13635</v>
      </c>
      <c r="F11" s="126">
        <v>0.27300000000000002</v>
      </c>
      <c r="G11" s="126">
        <v>0.192</v>
      </c>
      <c r="H11" s="2"/>
      <c r="I11" s="15"/>
      <c r="J11" s="86"/>
      <c r="K11" s="99"/>
      <c r="L11" s="92"/>
      <c r="M11" s="3"/>
      <c r="N11" s="3"/>
      <c r="O11" s="3"/>
      <c r="P11" s="16"/>
    </row>
    <row r="12" spans="1:16" s="8" customFormat="1" ht="17.25" customHeight="1">
      <c r="B12" s="124" t="s">
        <v>242</v>
      </c>
      <c r="C12" s="124" t="s">
        <v>404</v>
      </c>
      <c r="D12" s="125">
        <v>12897</v>
      </c>
      <c r="E12" s="125">
        <v>6552</v>
      </c>
      <c r="F12" s="126">
        <v>3.6999999999999998E-2</v>
      </c>
      <c r="G12" s="126">
        <v>1.7000000000000001E-2</v>
      </c>
      <c r="H12" s="2"/>
      <c r="I12" s="15"/>
      <c r="J12" s="86"/>
      <c r="K12" s="55"/>
      <c r="L12" s="92"/>
      <c r="M12" s="3"/>
      <c r="N12" s="3"/>
      <c r="O12" s="3"/>
      <c r="P12" s="16"/>
    </row>
    <row r="13" spans="1:16" s="8" customFormat="1" ht="17.25" customHeight="1">
      <c r="B13" s="124" t="s">
        <v>241</v>
      </c>
      <c r="C13" s="124" t="s">
        <v>404</v>
      </c>
      <c r="D13" s="125">
        <v>2085</v>
      </c>
      <c r="E13" s="125">
        <v>2222</v>
      </c>
      <c r="F13" s="126">
        <v>6.0000000000000001E-3</v>
      </c>
      <c r="G13" s="126">
        <v>6.0000000000000001E-3</v>
      </c>
      <c r="H13" s="2"/>
      <c r="I13" s="15"/>
      <c r="J13" s="86"/>
      <c r="K13" s="55"/>
      <c r="M13" s="3"/>
      <c r="N13" s="3"/>
      <c r="O13" s="3"/>
      <c r="P13" s="16"/>
    </row>
    <row r="14" spans="1:16" s="8" customFormat="1" ht="17.25" customHeight="1">
      <c r="B14" s="124" t="s">
        <v>305</v>
      </c>
      <c r="C14" s="124" t="s">
        <v>404</v>
      </c>
      <c r="D14" s="125">
        <v>946</v>
      </c>
      <c r="E14" s="125" t="s">
        <v>274</v>
      </c>
      <c r="F14" s="126">
        <v>3.0000000000000001E-3</v>
      </c>
      <c r="G14" s="126" t="s">
        <v>274</v>
      </c>
      <c r="H14" s="2"/>
      <c r="I14" s="15"/>
      <c r="J14" s="86"/>
      <c r="K14" s="55"/>
      <c r="M14" s="3"/>
      <c r="N14" s="3"/>
      <c r="O14" s="3"/>
      <c r="P14" s="16"/>
    </row>
    <row r="15" spans="1:16" ht="25.5" customHeight="1">
      <c r="B15" s="206" t="s">
        <v>15</v>
      </c>
      <c r="C15" s="206"/>
      <c r="D15" s="207">
        <v>48555</v>
      </c>
      <c r="E15" s="207">
        <v>41282</v>
      </c>
      <c r="F15" s="206"/>
      <c r="G15" s="206"/>
      <c r="H15" s="2"/>
      <c r="I15" s="2"/>
      <c r="J15" s="2"/>
      <c r="K15" s="2"/>
    </row>
    <row r="16" spans="1:16" s="8" customFormat="1" ht="4.5" customHeight="1">
      <c r="A16"/>
      <c r="B16" s="108"/>
      <c r="C16" s="108"/>
      <c r="D16" s="109"/>
      <c r="E16" s="109"/>
      <c r="F16" s="108"/>
      <c r="G16" s="108"/>
      <c r="H16"/>
      <c r="I16"/>
      <c r="J16"/>
      <c r="K16"/>
      <c r="M16" s="3"/>
      <c r="N16" s="3"/>
      <c r="O16" s="3"/>
      <c r="P16" s="16"/>
    </row>
    <row r="17" spans="1:16" ht="14.25" customHeight="1">
      <c r="B17" s="288"/>
      <c r="C17" s="288"/>
      <c r="D17" s="288"/>
      <c r="E17" s="288"/>
      <c r="F17" s="288"/>
      <c r="G17" s="288"/>
      <c r="H17" s="289"/>
      <c r="I17" s="289"/>
      <c r="J17" s="289"/>
      <c r="K17" s="2"/>
    </row>
    <row r="18" spans="1:16" s="8" customFormat="1" ht="4.5" customHeight="1">
      <c r="A18" s="80"/>
      <c r="B18" s="297"/>
      <c r="C18" s="297"/>
      <c r="D18" s="297"/>
      <c r="E18" s="297"/>
      <c r="F18" s="297"/>
      <c r="G18" s="297"/>
      <c r="H18" s="298"/>
      <c r="I18" s="298"/>
      <c r="J18" s="298"/>
      <c r="K18" s="80"/>
      <c r="L18" s="299"/>
      <c r="M18" s="3"/>
      <c r="N18" s="3"/>
      <c r="O18" s="3"/>
      <c r="P18" s="16"/>
    </row>
    <row r="19" spans="1:16" ht="14.25" customHeight="1">
      <c r="A19" s="29"/>
      <c r="B19" s="290"/>
      <c r="C19" s="290"/>
      <c r="D19" s="291"/>
      <c r="E19" s="291"/>
      <c r="F19" s="292"/>
      <c r="G19" s="292"/>
      <c r="H19" s="300"/>
      <c r="I19" s="300"/>
      <c r="J19" s="300"/>
      <c r="K19" s="33"/>
      <c r="L19" s="29"/>
    </row>
    <row r="20" spans="1:16" ht="14.25" customHeight="1">
      <c r="A20" s="29"/>
      <c r="B20" s="293"/>
      <c r="C20" s="293"/>
      <c r="D20" s="293"/>
      <c r="E20" s="293"/>
      <c r="F20" s="294"/>
      <c r="G20" s="294"/>
      <c r="H20" s="295"/>
      <c r="I20" s="295"/>
      <c r="J20" s="295"/>
      <c r="K20" s="29"/>
      <c r="L20" s="29"/>
    </row>
    <row r="21" spans="1:16" ht="14.25" customHeight="1">
      <c r="A21" s="29"/>
      <c r="B21" s="301"/>
      <c r="C21" s="301"/>
      <c r="D21" s="302"/>
      <c r="E21" s="302"/>
      <c r="F21" s="301"/>
      <c r="G21" s="301"/>
      <c r="H21" s="295"/>
      <c r="I21" s="295"/>
      <c r="J21" s="295"/>
      <c r="K21" s="29"/>
      <c r="L21" s="29"/>
    </row>
    <row r="22" spans="1:16" ht="14.25" customHeight="1">
      <c r="A22" s="29"/>
      <c r="B22" s="303"/>
      <c r="C22" s="304"/>
      <c r="D22" s="304"/>
      <c r="E22" s="304"/>
      <c r="F22" s="304"/>
      <c r="G22" s="304"/>
      <c r="H22" s="295"/>
      <c r="I22" s="295"/>
      <c r="J22" s="295"/>
      <c r="K22" s="29"/>
      <c r="L22" s="29"/>
    </row>
    <row r="23" spans="1:16" ht="14.25" customHeight="1">
      <c r="A23" s="29"/>
      <c r="B23" s="305"/>
      <c r="C23" s="304"/>
      <c r="D23" s="306"/>
      <c r="E23" s="306"/>
      <c r="F23" s="306"/>
      <c r="G23" s="307"/>
      <c r="H23" s="295"/>
      <c r="I23" s="295"/>
      <c r="J23" s="295"/>
      <c r="K23" s="29"/>
      <c r="L23" s="29"/>
    </row>
    <row r="24" spans="1:16" ht="14.25" customHeight="1">
      <c r="A24" s="29"/>
      <c r="B24" s="305"/>
      <c r="C24" s="304"/>
      <c r="D24" s="304"/>
      <c r="E24" s="306"/>
      <c r="F24" s="304"/>
      <c r="G24" s="304"/>
      <c r="H24" s="295"/>
      <c r="I24" s="295"/>
      <c r="J24" s="295"/>
      <c r="K24" s="29"/>
      <c r="L24" s="29"/>
    </row>
    <row r="25" spans="1:16" ht="15" customHeight="1">
      <c r="A25" s="29"/>
      <c r="B25" s="305"/>
      <c r="C25" s="295"/>
      <c r="D25" s="296"/>
      <c r="E25" s="296"/>
      <c r="F25" s="295"/>
      <c r="G25" s="295"/>
      <c r="H25" s="295"/>
      <c r="I25" s="295"/>
      <c r="J25" s="295"/>
      <c r="K25" s="29"/>
      <c r="L25" s="29"/>
    </row>
    <row r="26" spans="1:16" ht="14.25" customHeight="1">
      <c r="A26" s="29"/>
      <c r="B26" s="308"/>
      <c r="C26" s="29"/>
      <c r="D26" s="30"/>
      <c r="E26" s="30"/>
      <c r="F26" s="32"/>
      <c r="G26" s="29"/>
      <c r="H26" s="33"/>
      <c r="I26" s="33"/>
      <c r="J26" s="33"/>
      <c r="K26" s="33"/>
      <c r="L26" s="29"/>
    </row>
    <row r="27" spans="1:16" ht="23.25" customHeight="1">
      <c r="A27" s="309"/>
      <c r="B27" s="308"/>
      <c r="C27" s="310"/>
      <c r="D27" s="311"/>
      <c r="E27" s="312"/>
      <c r="F27" s="310"/>
      <c r="G27" s="310"/>
      <c r="H27" s="33"/>
      <c r="I27" s="33"/>
      <c r="J27" s="33"/>
      <c r="K27" s="33"/>
      <c r="L27" s="29"/>
    </row>
    <row r="28" spans="1:16" ht="14.25">
      <c r="D28" s="50"/>
      <c r="E28" s="50"/>
      <c r="F28" s="50"/>
      <c r="G28" s="27"/>
      <c r="H28" s="2"/>
      <c r="I28" s="2"/>
      <c r="J28" s="2"/>
      <c r="K28" s="2"/>
    </row>
    <row r="29" spans="1:16" ht="14.25">
      <c r="B29" s="28"/>
      <c r="D29" s="26"/>
      <c r="E29" s="26"/>
      <c r="G29" s="27"/>
      <c r="H29" s="2"/>
      <c r="I29" s="2"/>
      <c r="J29" s="2"/>
      <c r="K29" s="2"/>
    </row>
    <row r="30" spans="1:16" ht="12.75">
      <c r="C30" s="29"/>
      <c r="D30" s="29"/>
      <c r="E30" s="30"/>
    </row>
    <row r="31" spans="1:16" ht="12.75">
      <c r="C31" s="29"/>
      <c r="D31" s="30"/>
      <c r="E31" s="30"/>
    </row>
    <row r="32" spans="1:16" ht="12.75">
      <c r="C32" s="29"/>
      <c r="D32" s="30"/>
      <c r="E32" s="30"/>
    </row>
    <row r="33" spans="3:7" ht="12.75">
      <c r="C33" s="29"/>
      <c r="D33" s="30"/>
      <c r="E33" s="30"/>
    </row>
    <row r="34" spans="3:7" ht="12.75">
      <c r="C34" s="29"/>
      <c r="D34" s="30"/>
      <c r="E34" s="30"/>
    </row>
    <row r="35" spans="3:7" ht="12.75">
      <c r="C35" s="29"/>
      <c r="D35" s="30"/>
      <c r="E35" s="30"/>
    </row>
    <row r="36" spans="3:7" ht="12.75">
      <c r="C36" s="29"/>
      <c r="D36" s="30"/>
      <c r="E36" s="30"/>
    </row>
    <row r="37" spans="3:7" ht="12.75">
      <c r="C37" s="29"/>
      <c r="D37" s="30"/>
      <c r="E37" s="30"/>
      <c r="F37" s="31"/>
      <c r="G37" s="31"/>
    </row>
    <row r="38" spans="3:7" ht="12.75">
      <c r="C38" s="29"/>
      <c r="D38" s="30"/>
      <c r="E38" s="30"/>
      <c r="F38" s="30"/>
      <c r="G38" s="29"/>
    </row>
    <row r="39" spans="3:7" ht="12.75">
      <c r="C39" s="29"/>
      <c r="D39" s="29"/>
      <c r="E39" s="30"/>
      <c r="F39" s="30"/>
      <c r="G39" s="29"/>
    </row>
    <row r="40" spans="3:7" ht="12.75">
      <c r="C40" s="29"/>
      <c r="D40" s="108"/>
      <c r="E40" s="32"/>
      <c r="F40" s="29"/>
      <c r="G40" s="29"/>
    </row>
    <row r="41" spans="3:7">
      <c r="C41" s="29"/>
      <c r="D41" s="29"/>
      <c r="E41" s="29"/>
      <c r="F41" s="29"/>
      <c r="G41" s="29"/>
    </row>
  </sheetData>
  <mergeCells count="5">
    <mergeCell ref="F3:G3"/>
    <mergeCell ref="F4:G4"/>
    <mergeCell ref="D3:E3"/>
    <mergeCell ref="D4:E4"/>
    <mergeCell ref="B3:B5"/>
  </mergeCells>
  <phoneticPr fontId="0" type="noConversion"/>
  <printOptions horizontalCentered="1" verticalCentered="1"/>
  <pageMargins left="0.4" right="0.36" top="0.79" bottom="0.7" header="0" footer="0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C5:I35"/>
  <sheetViews>
    <sheetView showGridLines="0" workbookViewId="0">
      <selection activeCell="F13" sqref="F13"/>
    </sheetView>
  </sheetViews>
  <sheetFormatPr baseColWidth="10" defaultRowHeight="12.75"/>
  <cols>
    <col min="3" max="3" width="30" customWidth="1"/>
    <col min="4" max="5" width="15.85546875" customWidth="1"/>
    <col min="6" max="6" width="15.42578125" customWidth="1"/>
    <col min="7" max="7" width="15" hidden="1" customWidth="1"/>
  </cols>
  <sheetData>
    <row r="5" spans="3:9" ht="15.75">
      <c r="C5" s="581" t="s">
        <v>31</v>
      </c>
      <c r="D5" s="581"/>
      <c r="E5" s="581"/>
      <c r="F5" s="581"/>
      <c r="G5" s="581"/>
      <c r="H5" s="80"/>
    </row>
    <row r="6" spans="3:9">
      <c r="C6" s="582" t="s">
        <v>52</v>
      </c>
      <c r="D6" s="582"/>
      <c r="E6" s="582"/>
      <c r="F6" s="582"/>
      <c r="G6" s="582"/>
    </row>
    <row r="7" spans="3:9" ht="8.25" hidden="1" customHeight="1">
      <c r="C7" s="580"/>
      <c r="D7" s="580"/>
      <c r="E7" s="580"/>
      <c r="F7" s="580"/>
    </row>
    <row r="9" spans="3:9" ht="45" customHeight="1">
      <c r="C9" s="70" t="s">
        <v>32</v>
      </c>
      <c r="D9" s="70" t="s">
        <v>33</v>
      </c>
      <c r="E9" s="70" t="s">
        <v>34</v>
      </c>
      <c r="F9" s="70" t="s">
        <v>51</v>
      </c>
      <c r="G9" s="70" t="s">
        <v>43</v>
      </c>
      <c r="I9" s="80"/>
    </row>
    <row r="10" spans="3:9" ht="13.5" customHeight="1">
      <c r="C10" s="71"/>
      <c r="D10" s="83" t="s">
        <v>40</v>
      </c>
      <c r="E10" s="83" t="s">
        <v>40</v>
      </c>
      <c r="F10" s="83" t="s">
        <v>21</v>
      </c>
      <c r="G10" s="83" t="s">
        <v>21</v>
      </c>
      <c r="H10" s="73"/>
      <c r="I10" s="73"/>
    </row>
    <row r="11" spans="3:9">
      <c r="C11" s="74" t="s">
        <v>35</v>
      </c>
      <c r="D11" s="72"/>
      <c r="E11" s="72"/>
      <c r="F11" s="72"/>
      <c r="G11" s="72"/>
      <c r="H11" s="73"/>
      <c r="I11" s="73"/>
    </row>
    <row r="12" spans="3:9">
      <c r="C12" s="71" t="s">
        <v>23</v>
      </c>
      <c r="D12" s="72">
        <v>115625</v>
      </c>
      <c r="E12" s="72">
        <v>2350118</v>
      </c>
      <c r="F12" s="87">
        <f t="shared" ref="F12:F17" si="0">+D12/E12*4</f>
        <v>0.19679862883480745</v>
      </c>
      <c r="G12" s="87">
        <v>0.26205136598302631</v>
      </c>
      <c r="H12" s="73"/>
      <c r="I12" s="73"/>
    </row>
    <row r="13" spans="3:9">
      <c r="C13" s="71" t="s">
        <v>14</v>
      </c>
      <c r="D13" s="72">
        <v>36395</v>
      </c>
      <c r="E13" s="72">
        <v>1207616</v>
      </c>
      <c r="F13" s="87">
        <f t="shared" si="0"/>
        <v>0.12055156606073454</v>
      </c>
      <c r="G13" s="87">
        <v>0.16653419547020115</v>
      </c>
      <c r="H13" s="73"/>
      <c r="I13" s="73"/>
    </row>
    <row r="14" spans="3:9">
      <c r="C14" s="71" t="s">
        <v>10</v>
      </c>
      <c r="D14" s="72">
        <v>14999</v>
      </c>
      <c r="E14" s="72">
        <v>142944</v>
      </c>
      <c r="F14" s="87">
        <f t="shared" si="0"/>
        <v>0.41971681217819568</v>
      </c>
      <c r="G14" s="87">
        <v>0.16979656226377887</v>
      </c>
      <c r="H14" s="73"/>
      <c r="I14" s="73"/>
    </row>
    <row r="15" spans="3:9">
      <c r="C15" s="71" t="s">
        <v>12</v>
      </c>
      <c r="D15" s="72">
        <v>32174</v>
      </c>
      <c r="E15" s="72">
        <v>680395</v>
      </c>
      <c r="F15" s="87">
        <f t="shared" si="0"/>
        <v>0.18914895024213876</v>
      </c>
      <c r="G15" s="87">
        <v>0.16223657853818924</v>
      </c>
      <c r="H15" s="73"/>
      <c r="I15" s="73"/>
    </row>
    <row r="16" spans="3:9">
      <c r="C16" s="71" t="s">
        <v>36</v>
      </c>
      <c r="D16" s="72">
        <v>32517</v>
      </c>
      <c r="E16" s="72">
        <v>497773</v>
      </c>
      <c r="F16" s="87">
        <f t="shared" si="0"/>
        <v>0.2612998294403272</v>
      </c>
      <c r="G16" s="87">
        <v>0.15617793924285378</v>
      </c>
      <c r="H16" s="73"/>
      <c r="I16" s="73"/>
    </row>
    <row r="17" spans="3:9">
      <c r="C17" s="75" t="s">
        <v>37</v>
      </c>
      <c r="D17" s="76">
        <f>SUM(D12:D16)</f>
        <v>231710</v>
      </c>
      <c r="E17" s="76">
        <f>SUM(E12:E16)</f>
        <v>4878846</v>
      </c>
      <c r="F17" s="88">
        <f t="shared" si="0"/>
        <v>0.18997115301446285</v>
      </c>
      <c r="G17" s="88">
        <v>0.20207124723379644</v>
      </c>
      <c r="H17" s="73"/>
      <c r="I17" s="73"/>
    </row>
    <row r="18" spans="3:9" s="80" customFormat="1" ht="6.75" customHeight="1">
      <c r="C18" s="77"/>
      <c r="D18" s="78"/>
      <c r="E18" s="78"/>
      <c r="F18" s="89"/>
      <c r="G18" s="89"/>
      <c r="H18" s="79"/>
      <c r="I18" s="79"/>
    </row>
    <row r="19" spans="3:9" s="80" customFormat="1">
      <c r="C19" s="74" t="s">
        <v>22</v>
      </c>
      <c r="D19" s="72"/>
      <c r="E19" s="72"/>
      <c r="F19" s="83"/>
      <c r="G19" s="83"/>
      <c r="H19" s="79"/>
      <c r="I19" s="79"/>
    </row>
    <row r="20" spans="3:9">
      <c r="C20" s="71" t="s">
        <v>23</v>
      </c>
      <c r="D20" s="72">
        <v>37244</v>
      </c>
      <c r="E20" s="72">
        <v>562855</v>
      </c>
      <c r="F20" s="87">
        <f t="shared" ref="F20:F25" si="1">+D20/E20*4</f>
        <v>0.26467918025068621</v>
      </c>
      <c r="G20" s="87">
        <v>0.30879655748641593</v>
      </c>
      <c r="H20" s="73"/>
      <c r="I20" s="73"/>
    </row>
    <row r="21" spans="3:9">
      <c r="C21" s="71" t="s">
        <v>14</v>
      </c>
      <c r="D21" s="72">
        <v>37204</v>
      </c>
      <c r="E21" s="72">
        <v>783717</v>
      </c>
      <c r="F21" s="87">
        <f t="shared" si="1"/>
        <v>0.18988486915557529</v>
      </c>
      <c r="G21" s="87">
        <v>0.27295778398474824</v>
      </c>
      <c r="H21" s="73"/>
      <c r="I21" s="79"/>
    </row>
    <row r="22" spans="3:9">
      <c r="C22" s="71" t="s">
        <v>10</v>
      </c>
      <c r="D22" s="72">
        <v>2518</v>
      </c>
      <c r="E22" s="72">
        <v>310232</v>
      </c>
      <c r="F22" s="87">
        <f t="shared" si="1"/>
        <v>3.2466025426132701E-2</v>
      </c>
      <c r="G22" s="87">
        <v>0.11185438401775805</v>
      </c>
      <c r="H22" s="73"/>
      <c r="I22" s="73"/>
    </row>
    <row r="23" spans="3:9">
      <c r="C23" s="71" t="s">
        <v>12</v>
      </c>
      <c r="D23" s="72">
        <v>22042</v>
      </c>
      <c r="E23" s="72">
        <v>352571</v>
      </c>
      <c r="F23" s="87">
        <f t="shared" si="1"/>
        <v>0.25007161678073353</v>
      </c>
      <c r="G23" s="87">
        <v>0.2213841453434448</v>
      </c>
      <c r="H23" s="73"/>
      <c r="I23" s="73"/>
    </row>
    <row r="24" spans="3:9">
      <c r="C24" s="71" t="s">
        <v>49</v>
      </c>
      <c r="D24" s="72">
        <v>106978</v>
      </c>
      <c r="E24" s="72">
        <v>1467208</v>
      </c>
      <c r="F24" s="87">
        <f t="shared" si="1"/>
        <v>0.29165053625661802</v>
      </c>
      <c r="G24" s="87">
        <v>0.33533739354956343</v>
      </c>
      <c r="H24" s="73"/>
      <c r="I24" s="73"/>
    </row>
    <row r="25" spans="3:9" ht="16.5" customHeight="1">
      <c r="C25" s="75" t="s">
        <v>38</v>
      </c>
      <c r="D25" s="76">
        <f>SUM(D20:D24)</f>
        <v>205986</v>
      </c>
      <c r="E25" s="76">
        <f>SUM(E20:E24)</f>
        <v>3476583</v>
      </c>
      <c r="F25" s="88">
        <f t="shared" si="1"/>
        <v>0.23699822498125314</v>
      </c>
      <c r="G25" s="88">
        <v>0.26909158587948101</v>
      </c>
      <c r="H25" s="73"/>
      <c r="I25" s="73"/>
    </row>
    <row r="26" spans="3:9" ht="6.75" customHeight="1">
      <c r="C26" s="74"/>
      <c r="D26" s="81"/>
      <c r="E26" s="81"/>
      <c r="F26" s="90"/>
      <c r="G26" s="90"/>
      <c r="H26" s="73"/>
      <c r="I26" s="73"/>
    </row>
    <row r="27" spans="3:9" hidden="1">
      <c r="C27" s="75" t="s">
        <v>46</v>
      </c>
      <c r="D27" s="76">
        <v>-3335</v>
      </c>
      <c r="E27" s="76">
        <v>-4825</v>
      </c>
      <c r="F27" s="88">
        <f>+D27/E27</f>
        <v>0.69119170984455958</v>
      </c>
      <c r="G27" s="88">
        <v>0.10359265433905596</v>
      </c>
      <c r="H27" s="73"/>
      <c r="I27" s="73"/>
    </row>
    <row r="28" spans="3:9" ht="12" hidden="1" customHeight="1">
      <c r="C28" s="71"/>
      <c r="D28" s="72"/>
      <c r="E28" s="72"/>
      <c r="F28" s="87"/>
      <c r="G28" s="87"/>
      <c r="H28" s="73"/>
      <c r="I28" s="73"/>
    </row>
    <row r="29" spans="3:9" ht="14.25" customHeight="1">
      <c r="C29" s="70" t="s">
        <v>39</v>
      </c>
      <c r="D29" s="82">
        <f>+D17+D25+D27</f>
        <v>434361</v>
      </c>
      <c r="E29" s="82">
        <f>+E17+E25+E27</f>
        <v>8350604</v>
      </c>
      <c r="F29" s="91">
        <f>+D29/E29*4</f>
        <v>0.20806207550974756</v>
      </c>
      <c r="G29" s="91">
        <v>0.22771741544126939</v>
      </c>
      <c r="H29" s="73"/>
      <c r="I29" s="73"/>
    </row>
    <row r="30" spans="3:9" ht="17.25" customHeight="1">
      <c r="D30" s="73"/>
      <c r="E30" s="73"/>
      <c r="F30" s="73"/>
      <c r="G30" s="73"/>
      <c r="H30" s="73"/>
      <c r="I30" s="73"/>
    </row>
    <row r="31" spans="3:9">
      <c r="C31" s="100" t="s">
        <v>50</v>
      </c>
      <c r="D31" s="73"/>
      <c r="E31" s="73"/>
      <c r="F31" s="73"/>
      <c r="G31" s="73"/>
      <c r="H31" s="73"/>
      <c r="I31" s="73"/>
    </row>
    <row r="32" spans="3:9">
      <c r="D32" s="73"/>
      <c r="E32" s="73"/>
      <c r="F32" s="73"/>
      <c r="G32" s="73"/>
      <c r="H32" s="73"/>
      <c r="I32" s="73"/>
    </row>
    <row r="34" spans="4:5">
      <c r="D34" s="73"/>
    </row>
    <row r="35" spans="4:5">
      <c r="E35" s="48"/>
    </row>
  </sheetData>
  <mergeCells count="3">
    <mergeCell ref="C7:F7"/>
    <mergeCell ref="C5:G5"/>
    <mergeCell ref="C6:G6"/>
  </mergeCells>
  <phoneticPr fontId="12" type="noConversion"/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1"/>
  <sheetViews>
    <sheetView showGridLines="0" workbookViewId="0">
      <selection activeCell="D5" sqref="D5"/>
    </sheetView>
  </sheetViews>
  <sheetFormatPr baseColWidth="10" defaultColWidth="4" defaultRowHeight="10.5"/>
  <cols>
    <col min="1" max="1" width="3.42578125" style="23" customWidth="1"/>
    <col min="2" max="2" width="22.5703125" style="23" customWidth="1"/>
    <col min="3" max="3" width="14.42578125" style="23" customWidth="1"/>
    <col min="4" max="7" width="12" style="23" customWidth="1"/>
    <col min="8" max="8" width="1.28515625" style="23" customWidth="1"/>
    <col min="9" max="9" width="1.140625" style="23" customWidth="1"/>
    <col min="10" max="16384" width="4" style="23"/>
  </cols>
  <sheetData>
    <row r="3" spans="1:15" s="1" customFormat="1" ht="14.25">
      <c r="B3" s="40"/>
      <c r="C3" s="39" t="s">
        <v>0</v>
      </c>
      <c r="D3" s="589" t="s">
        <v>1</v>
      </c>
      <c r="E3" s="585"/>
      <c r="F3" s="585" t="s">
        <v>2</v>
      </c>
      <c r="G3" s="586"/>
      <c r="H3" s="2"/>
      <c r="I3" s="2"/>
      <c r="J3" s="2"/>
      <c r="L3" s="3"/>
      <c r="M3" s="3"/>
    </row>
    <row r="4" spans="1:15" s="1" customFormat="1" ht="14.25">
      <c r="B4" s="44" t="s">
        <v>3</v>
      </c>
      <c r="C4" s="45" t="s">
        <v>4</v>
      </c>
      <c r="D4" s="590" t="s">
        <v>5</v>
      </c>
      <c r="E4" s="587"/>
      <c r="F4" s="587" t="s">
        <v>6</v>
      </c>
      <c r="G4" s="588"/>
      <c r="H4" s="2"/>
      <c r="I4" s="2"/>
      <c r="J4" s="2"/>
      <c r="L4" s="3"/>
      <c r="M4" s="3"/>
    </row>
    <row r="5" spans="1:15" s="1" customFormat="1" ht="14.25">
      <c r="B5" s="46"/>
      <c r="C5" s="47" t="s">
        <v>7</v>
      </c>
      <c r="D5" s="43" t="e">
        <f>+#REF!</f>
        <v>#REF!</v>
      </c>
      <c r="E5" s="4">
        <f>+'Property, plant and equipment'!D7</f>
        <v>2017</v>
      </c>
      <c r="F5" s="5" t="e">
        <f>+D5</f>
        <v>#REF!</v>
      </c>
      <c r="G5" s="6">
        <f>+E5</f>
        <v>2017</v>
      </c>
      <c r="H5" s="2"/>
      <c r="I5" s="2"/>
      <c r="J5" s="2"/>
      <c r="L5" s="3"/>
      <c r="M5" s="3"/>
    </row>
    <row r="6" spans="1:15" s="1" customFormat="1" ht="6" customHeight="1">
      <c r="B6" s="7"/>
      <c r="C6" s="7"/>
      <c r="D6" s="7"/>
      <c r="E6" s="7"/>
      <c r="F6" s="7"/>
      <c r="G6" s="7"/>
      <c r="H6" s="7"/>
      <c r="I6" s="7"/>
      <c r="J6" s="2"/>
      <c r="L6" s="3"/>
      <c r="M6" s="3"/>
    </row>
    <row r="7" spans="1:15" s="8" customFormat="1" ht="18" customHeight="1">
      <c r="B7" s="9" t="s">
        <v>8</v>
      </c>
      <c r="C7" s="10" t="s">
        <v>9</v>
      </c>
      <c r="D7" s="11">
        <v>18461</v>
      </c>
      <c r="E7" s="12">
        <v>20730.5</v>
      </c>
      <c r="F7" s="13">
        <v>0.40300000000000002</v>
      </c>
      <c r="G7" s="14">
        <v>0.437</v>
      </c>
      <c r="H7" s="2"/>
      <c r="I7" s="15"/>
      <c r="J7" s="15"/>
      <c r="K7" s="15"/>
      <c r="L7" s="3"/>
      <c r="M7" s="3"/>
      <c r="N7" s="16"/>
      <c r="O7" s="16"/>
    </row>
    <row r="8" spans="1:15" s="8" customFormat="1" ht="18" customHeight="1">
      <c r="B8" s="17" t="s">
        <v>10</v>
      </c>
      <c r="C8" s="10" t="s">
        <v>11</v>
      </c>
      <c r="D8" s="11">
        <v>11603.3</v>
      </c>
      <c r="E8" s="18">
        <v>12578.8</v>
      </c>
      <c r="F8" s="13">
        <v>0.14000000000000001</v>
      </c>
      <c r="G8" s="19">
        <v>0.14299999999999999</v>
      </c>
      <c r="H8" s="2"/>
      <c r="I8" s="15"/>
      <c r="J8" s="15"/>
      <c r="L8" s="3"/>
      <c r="M8" s="3"/>
      <c r="N8" s="16"/>
      <c r="O8" s="16"/>
    </row>
    <row r="9" spans="1:15" s="8" customFormat="1" ht="18" customHeight="1">
      <c r="B9" s="17" t="s">
        <v>12</v>
      </c>
      <c r="C9" s="10" t="s">
        <v>13</v>
      </c>
      <c r="D9" s="11">
        <v>4327.6000000000004</v>
      </c>
      <c r="E9" s="18">
        <v>4599.8999999999996</v>
      </c>
      <c r="F9" s="13">
        <v>0.23300000000000001</v>
      </c>
      <c r="G9" s="19">
        <v>0.23599999999999999</v>
      </c>
      <c r="H9" s="2"/>
      <c r="I9" s="15"/>
      <c r="J9" s="15"/>
      <c r="L9" s="3"/>
      <c r="M9" s="3"/>
      <c r="N9" s="16"/>
      <c r="O9" s="16"/>
    </row>
    <row r="10" spans="1:15" s="8" customFormat="1" ht="18" customHeight="1">
      <c r="B10" s="17" t="s">
        <v>14</v>
      </c>
      <c r="C10" s="10" t="s">
        <v>11</v>
      </c>
      <c r="D10" s="11">
        <f>2533.7+12614.1</f>
        <v>15147.8</v>
      </c>
      <c r="E10" s="18">
        <f>2737.2+12358.2-18</f>
        <v>15077.400000000001</v>
      </c>
      <c r="F10" s="13">
        <v>0.23300000000000001</v>
      </c>
      <c r="G10" s="19">
        <f>0.04+17.9%</f>
        <v>0.219</v>
      </c>
      <c r="H10" s="2"/>
      <c r="I10" s="15"/>
      <c r="J10" s="15"/>
      <c r="L10" s="3"/>
      <c r="M10" s="3"/>
      <c r="N10" s="16"/>
      <c r="O10" s="16"/>
    </row>
    <row r="11" spans="1:15" s="8" customFormat="1" ht="18" customHeight="1">
      <c r="B11" s="17" t="s">
        <v>27</v>
      </c>
      <c r="C11" s="10" t="s">
        <v>13</v>
      </c>
      <c r="D11" s="11">
        <v>3902</v>
      </c>
      <c r="E11" s="20">
        <f>4545+1467</f>
        <v>6012</v>
      </c>
      <c r="F11" s="13">
        <v>1.2E-2</v>
      </c>
      <c r="G11" s="21">
        <v>1.4E-2</v>
      </c>
      <c r="H11" s="2"/>
      <c r="I11" s="15"/>
      <c r="J11" s="15"/>
      <c r="L11" s="3"/>
      <c r="M11" s="3"/>
      <c r="N11" s="16"/>
      <c r="O11" s="16"/>
    </row>
    <row r="12" spans="1:15" s="8" customFormat="1" ht="6" customHeight="1">
      <c r="A12"/>
      <c r="B12"/>
      <c r="C12"/>
      <c r="D12"/>
      <c r="E12"/>
      <c r="F12"/>
      <c r="G12"/>
      <c r="H12"/>
      <c r="I12"/>
      <c r="J12"/>
      <c r="L12" s="3"/>
      <c r="M12" s="3"/>
      <c r="N12" s="16"/>
      <c r="O12" s="16"/>
    </row>
    <row r="13" spans="1:15" s="8" customFormat="1" ht="20.25" customHeight="1">
      <c r="B13" s="583" t="s">
        <v>15</v>
      </c>
      <c r="C13" s="584"/>
      <c r="D13" s="41">
        <f>SUM(D7:D11)</f>
        <v>53441.7</v>
      </c>
      <c r="E13" s="22">
        <f>SUM(E7:E11)</f>
        <v>58998.600000000006</v>
      </c>
      <c r="F13"/>
      <c r="G13"/>
      <c r="H13" s="2"/>
      <c r="I13" s="15"/>
      <c r="J13" s="15"/>
      <c r="L13" s="3"/>
      <c r="M13" s="3"/>
    </row>
    <row r="14" spans="1:15" ht="6" customHeight="1">
      <c r="B14" s="24"/>
      <c r="C14" s="24"/>
      <c r="D14" s="24"/>
      <c r="E14" s="24"/>
      <c r="F14" s="24"/>
      <c r="G14" s="24"/>
      <c r="H14" s="2"/>
      <c r="I14" s="2"/>
      <c r="J14" s="2"/>
    </row>
    <row r="15" spans="1:15" ht="15.75" customHeight="1">
      <c r="B15" s="23" t="s">
        <v>28</v>
      </c>
      <c r="C15" s="29"/>
      <c r="D15" s="30"/>
      <c r="E15" s="30"/>
    </row>
    <row r="16" spans="1:15" ht="12.75">
      <c r="C16" s="29"/>
      <c r="D16" s="30"/>
      <c r="E16" s="30"/>
    </row>
    <row r="17" spans="1:10" ht="10.5" customHeight="1">
      <c r="B17" s="24"/>
      <c r="C17" s="24"/>
      <c r="D17" s="24"/>
      <c r="E17" s="24"/>
      <c r="F17" s="24"/>
      <c r="G17" s="24"/>
      <c r="H17" s="2"/>
      <c r="I17" s="2"/>
      <c r="J17" s="2"/>
    </row>
    <row r="18" spans="1:10" ht="23.25" customHeight="1">
      <c r="A18" s="25"/>
      <c r="D18" s="50">
        <f>+E13-D13</f>
        <v>5556.9000000000087</v>
      </c>
      <c r="E18" s="51">
        <f>+D18/D13</f>
        <v>0.10398059941955456</v>
      </c>
      <c r="F18" s="27"/>
      <c r="G18" s="27"/>
      <c r="H18" s="2"/>
      <c r="I18" s="2"/>
      <c r="J18" s="2"/>
    </row>
    <row r="19" spans="1:10" ht="14.25">
      <c r="B19" s="28"/>
      <c r="D19" s="26"/>
      <c r="E19" s="26"/>
      <c r="H19" s="2"/>
      <c r="I19" s="2"/>
      <c r="J19" s="2"/>
    </row>
    <row r="20" spans="1:10" ht="14.25">
      <c r="C20" s="29"/>
      <c r="D20" s="29"/>
      <c r="E20" s="30"/>
      <c r="H20" s="2"/>
      <c r="I20" s="2"/>
      <c r="J20" s="2"/>
    </row>
    <row r="21" spans="1:10" ht="12.75">
      <c r="C21" s="29"/>
      <c r="D21" s="30"/>
      <c r="E21" s="30"/>
    </row>
    <row r="22" spans="1:10" ht="12.75">
      <c r="C22" s="29"/>
      <c r="D22" s="30"/>
      <c r="E22" s="30"/>
    </row>
    <row r="23" spans="1:10" ht="12.75">
      <c r="C23" s="29"/>
      <c r="D23" s="30"/>
      <c r="E23" s="30"/>
    </row>
    <row r="24" spans="1:10" ht="12.75">
      <c r="C24" s="29"/>
      <c r="D24" s="30"/>
      <c r="E24" s="30"/>
    </row>
    <row r="25" spans="1:10" ht="12.75">
      <c r="C25" s="29"/>
      <c r="D25" s="30"/>
      <c r="E25" s="30"/>
    </row>
    <row r="26" spans="1:10" ht="12.75">
      <c r="C26" s="29"/>
      <c r="D26" s="30"/>
      <c r="E26" s="30"/>
    </row>
    <row r="27" spans="1:10" ht="12.75">
      <c r="C27" s="29"/>
      <c r="D27" s="30"/>
      <c r="E27" s="30"/>
      <c r="F27" s="31"/>
      <c r="G27" s="31"/>
    </row>
    <row r="28" spans="1:10" ht="12.75">
      <c r="C28" s="29"/>
      <c r="D28" s="30"/>
      <c r="E28" s="30"/>
      <c r="F28" s="30"/>
      <c r="G28" s="29"/>
    </row>
    <row r="29" spans="1:10" ht="12.75">
      <c r="C29" s="29"/>
      <c r="D29" s="29"/>
      <c r="E29" s="30"/>
      <c r="F29" s="30"/>
      <c r="G29" s="29"/>
    </row>
    <row r="30" spans="1:10">
      <c r="C30" s="29"/>
      <c r="D30" s="32"/>
      <c r="E30" s="32"/>
      <c r="F30" s="29"/>
      <c r="G30" s="29"/>
    </row>
    <row r="31" spans="1:10">
      <c r="C31" s="29"/>
      <c r="D31" s="29"/>
      <c r="E31" s="29"/>
      <c r="F31" s="29"/>
      <c r="G31" s="29"/>
    </row>
  </sheetData>
  <mergeCells count="5">
    <mergeCell ref="B13:C13"/>
    <mergeCell ref="F3:G3"/>
    <mergeCell ref="F4:G4"/>
    <mergeCell ref="D3:E3"/>
    <mergeCell ref="D4:E4"/>
  </mergeCells>
  <phoneticPr fontId="12" type="noConversion"/>
  <printOptions horizontalCentered="1" verticalCentered="1"/>
  <pageMargins left="0.75" right="0.75" top="1" bottom="1" header="0" footer="0"/>
  <pageSetup paperSize="9" orientation="landscape" horizontalDpi="4294967292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27"/>
  <sheetViews>
    <sheetView topLeftCell="A4" workbookViewId="0">
      <selection activeCell="E25" sqref="E25"/>
    </sheetView>
  </sheetViews>
  <sheetFormatPr baseColWidth="10" defaultRowHeight="12.75"/>
  <cols>
    <col min="1" max="2" width="11.42578125" style="58"/>
    <col min="3" max="3" width="33" style="58" customWidth="1"/>
    <col min="4" max="6" width="16.28515625" style="58" customWidth="1"/>
    <col min="7" max="16384" width="11.42578125" style="58"/>
  </cols>
  <sheetData>
    <row r="4" spans="3:6" ht="15">
      <c r="C4" s="591" t="s">
        <v>44</v>
      </c>
      <c r="D4" s="591"/>
      <c r="E4" s="591"/>
      <c r="F4" s="591"/>
    </row>
    <row r="5" spans="3:6">
      <c r="C5" s="59"/>
      <c r="D5" s="59"/>
      <c r="E5" s="59"/>
    </row>
    <row r="6" spans="3:6" ht="25.5" customHeight="1">
      <c r="C6" s="42" t="s">
        <v>30</v>
      </c>
      <c r="D6" s="52" t="e">
        <f>+#REF!</f>
        <v>#REF!</v>
      </c>
      <c r="E6" s="35" t="e">
        <f>+#REF!</f>
        <v>#REF!</v>
      </c>
      <c r="F6" s="35" t="s">
        <v>24</v>
      </c>
    </row>
    <row r="7" spans="3:6" ht="6.75" customHeight="1">
      <c r="C7" s="60"/>
      <c r="D7" s="61"/>
      <c r="E7" s="61"/>
      <c r="F7" s="61"/>
    </row>
    <row r="8" spans="3:6" ht="14.25">
      <c r="C8" s="62" t="s">
        <v>25</v>
      </c>
      <c r="D8" s="66">
        <v>-224930</v>
      </c>
      <c r="E8" s="67">
        <v>-352977</v>
      </c>
      <c r="F8" s="67">
        <f>+E8-D8</f>
        <v>-128047</v>
      </c>
    </row>
    <row r="9" spans="3:6" ht="14.25">
      <c r="C9" s="62" t="s">
        <v>26</v>
      </c>
      <c r="D9" s="66">
        <v>-50747</v>
      </c>
      <c r="E9" s="67">
        <v>-97997</v>
      </c>
      <c r="F9" s="67">
        <f>+E9-D9</f>
        <v>-47250</v>
      </c>
    </row>
    <row r="10" spans="3:6" ht="6" customHeight="1">
      <c r="C10" s="63"/>
      <c r="D10" s="64"/>
      <c r="E10" s="64"/>
      <c r="F10" s="64"/>
    </row>
    <row r="11" spans="3:6" ht="15.75" customHeight="1">
      <c r="C11" s="65" t="s">
        <v>20</v>
      </c>
      <c r="D11" s="68">
        <f>SUM(D8:D10)</f>
        <v>-275677</v>
      </c>
      <c r="E11" s="69">
        <f>SUM(E8:E9)</f>
        <v>-450974</v>
      </c>
      <c r="F11" s="69">
        <f>SUM(F8:F9)</f>
        <v>-175297</v>
      </c>
    </row>
    <row r="13" spans="3:6">
      <c r="D13" s="93">
        <f>+D11-'Income Statement'!C30</f>
        <v>-275113</v>
      </c>
      <c r="E13" s="93">
        <f>+E11-'Income Statement'!D30</f>
        <v>-450582</v>
      </c>
    </row>
    <row r="26" spans="3:4">
      <c r="C26" s="58">
        <v>213074908</v>
      </c>
      <c r="D26" s="58">
        <v>151017830</v>
      </c>
    </row>
    <row r="27" spans="3:4">
      <c r="C27" s="58">
        <v>60101797</v>
      </c>
      <c r="D27" s="58">
        <v>44687778</v>
      </c>
    </row>
  </sheetData>
  <mergeCells count="1">
    <mergeCell ref="C4:F4"/>
  </mergeCells>
  <phoneticPr fontId="12" type="noConversion"/>
  <printOptions horizontalCentered="1" verticalCentered="1"/>
  <pageMargins left="0.2" right="0.2" top="0.3" bottom="0.35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29"/>
  <sheetViews>
    <sheetView showGridLines="0" zoomScale="90" workbookViewId="0"/>
  </sheetViews>
  <sheetFormatPr baseColWidth="10" defaultColWidth="4" defaultRowHeight="14.25"/>
  <cols>
    <col min="1" max="1" width="2.7109375" style="24" customWidth="1"/>
    <col min="2" max="2" width="51" style="24" customWidth="1"/>
    <col min="3" max="3" width="8" style="24" customWidth="1"/>
    <col min="4" max="4" width="8.85546875" style="24" customWidth="1"/>
    <col min="5" max="5" width="8.42578125" style="24" customWidth="1"/>
    <col min="6" max="6" width="8.5703125" style="24" customWidth="1"/>
    <col min="7" max="8" width="8" style="24" customWidth="1"/>
    <col min="9" max="9" width="9.28515625" style="24" customWidth="1"/>
    <col min="10" max="10" width="9.7109375" style="24" customWidth="1"/>
    <col min="11" max="11" width="14.140625" style="304" customWidth="1"/>
    <col min="12" max="12" width="19.85546875" style="304" customWidth="1"/>
    <col min="13" max="14" width="4" style="24"/>
    <col min="15" max="15" width="7.140625" style="24" customWidth="1"/>
    <col min="16" max="16" width="9.7109375" style="24" bestFit="1" customWidth="1"/>
    <col min="17" max="16384" width="4" style="24"/>
  </cols>
  <sheetData>
    <row r="3" spans="2:15">
      <c r="B3" s="328"/>
      <c r="C3" s="513" t="s">
        <v>62</v>
      </c>
      <c r="D3" s="513"/>
      <c r="E3" s="513" t="s">
        <v>73</v>
      </c>
      <c r="F3" s="513"/>
      <c r="G3" s="513" t="s">
        <v>74</v>
      </c>
      <c r="H3" s="513"/>
      <c r="I3" s="513" t="s">
        <v>75</v>
      </c>
      <c r="J3" s="513"/>
      <c r="K3" s="300"/>
    </row>
    <row r="4" spans="2:15">
      <c r="B4" s="328" t="s">
        <v>58</v>
      </c>
      <c r="C4" s="513" t="s">
        <v>16</v>
      </c>
      <c r="D4" s="513"/>
      <c r="E4" s="513" t="s">
        <v>48</v>
      </c>
      <c r="F4" s="513"/>
      <c r="G4" s="513" t="s">
        <v>77</v>
      </c>
      <c r="H4" s="513"/>
      <c r="I4" s="513"/>
      <c r="J4" s="513"/>
      <c r="K4" s="300"/>
      <c r="M4" s="2"/>
      <c r="N4" s="2"/>
      <c r="O4" s="2"/>
    </row>
    <row r="5" spans="2:15">
      <c r="B5" s="328"/>
      <c r="C5" s="144">
        <v>2018</v>
      </c>
      <c r="D5" s="144">
        <v>2017</v>
      </c>
      <c r="E5" s="144">
        <v>2018</v>
      </c>
      <c r="F5" s="144">
        <v>2017</v>
      </c>
      <c r="G5" s="144">
        <v>2018</v>
      </c>
      <c r="H5" s="144">
        <v>2017</v>
      </c>
      <c r="I5" s="144">
        <v>2018</v>
      </c>
      <c r="J5" s="144">
        <v>2017</v>
      </c>
      <c r="K5" s="300"/>
      <c r="M5" s="2"/>
      <c r="N5" s="2"/>
      <c r="O5" s="2"/>
    </row>
    <row r="6" spans="2:15" customFormat="1" ht="6" customHeight="1">
      <c r="B6" s="145"/>
      <c r="C6" s="145"/>
      <c r="D6" s="145"/>
      <c r="E6" s="145"/>
      <c r="F6" s="145"/>
      <c r="G6" s="145"/>
      <c r="H6" s="145"/>
      <c r="I6" s="145"/>
      <c r="J6" s="145"/>
      <c r="K6" s="298"/>
      <c r="L6" s="298"/>
    </row>
    <row r="7" spans="2:15" s="34" customFormat="1" ht="18" customHeight="1">
      <c r="B7" s="147" t="s">
        <v>293</v>
      </c>
      <c r="C7" s="329">
        <v>13615.191999999999</v>
      </c>
      <c r="D7" s="329">
        <v>13642</v>
      </c>
      <c r="E7" s="330">
        <v>0.13200000000000001</v>
      </c>
      <c r="F7" s="330">
        <v>0.125</v>
      </c>
      <c r="G7" s="329">
        <v>2547.58</v>
      </c>
      <c r="H7" s="329">
        <v>2524</v>
      </c>
      <c r="I7" s="329">
        <v>654</v>
      </c>
      <c r="J7" s="329">
        <v>610</v>
      </c>
      <c r="K7" s="450"/>
      <c r="L7" s="450"/>
      <c r="M7" s="2"/>
      <c r="N7" s="2"/>
      <c r="O7" s="2"/>
    </row>
    <row r="8" spans="2:15" s="34" customFormat="1" ht="18" customHeight="1">
      <c r="B8" s="147" t="s">
        <v>294</v>
      </c>
      <c r="C8" s="329">
        <v>5984</v>
      </c>
      <c r="D8" s="329">
        <v>5973</v>
      </c>
      <c r="E8" s="330">
        <v>8.1000000000000003E-2</v>
      </c>
      <c r="F8" s="330">
        <v>8.4000000000000005E-2</v>
      </c>
      <c r="G8" s="329">
        <v>1416.9639999999999</v>
      </c>
      <c r="H8" s="329">
        <v>1392</v>
      </c>
      <c r="I8" s="329">
        <v>2390</v>
      </c>
      <c r="J8" s="329">
        <v>2396</v>
      </c>
      <c r="K8" s="300"/>
      <c r="L8" s="451"/>
      <c r="M8" s="2"/>
      <c r="N8" s="2"/>
      <c r="O8" s="2"/>
    </row>
    <row r="9" spans="2:15" s="34" customFormat="1" ht="18" customHeight="1">
      <c r="B9" s="147" t="s">
        <v>295</v>
      </c>
      <c r="C9" s="329">
        <v>8192.26</v>
      </c>
      <c r="D9" s="329">
        <v>8204</v>
      </c>
      <c r="E9" s="330">
        <v>0.20799999999999999</v>
      </c>
      <c r="F9" s="330">
        <v>0.20399999999999999</v>
      </c>
      <c r="G9" s="329">
        <v>2967.0129999999999</v>
      </c>
      <c r="H9" s="329">
        <v>3011</v>
      </c>
      <c r="I9" s="329">
        <v>3040</v>
      </c>
      <c r="J9" s="329">
        <v>2934</v>
      </c>
      <c r="K9" s="300"/>
      <c r="L9" s="451"/>
      <c r="M9" s="2"/>
      <c r="N9" s="2"/>
      <c r="O9" s="2"/>
    </row>
    <row r="10" spans="2:15" s="34" customFormat="1" ht="18" customHeight="1">
      <c r="B10" s="147" t="s">
        <v>226</v>
      </c>
      <c r="C10" s="329">
        <v>8688.0040000000008</v>
      </c>
      <c r="D10" s="329">
        <v>8494</v>
      </c>
      <c r="E10" s="330">
        <v>0.14099999999999999</v>
      </c>
      <c r="F10" s="330">
        <v>0.13300000000000001</v>
      </c>
      <c r="G10" s="329">
        <v>3947.8760000000002</v>
      </c>
      <c r="H10" s="329">
        <v>3984</v>
      </c>
      <c r="I10" s="329">
        <v>3544</v>
      </c>
      <c r="J10" s="329">
        <v>3504</v>
      </c>
      <c r="K10" s="300"/>
      <c r="L10" s="451"/>
      <c r="M10" s="2"/>
      <c r="N10" s="2"/>
      <c r="O10" s="2"/>
    </row>
    <row r="11" spans="2:15" s="34" customFormat="1" ht="18" customHeight="1">
      <c r="B11" s="147" t="s">
        <v>296</v>
      </c>
      <c r="C11" s="329">
        <v>10168.35</v>
      </c>
      <c r="D11" s="329">
        <v>8855</v>
      </c>
      <c r="E11" s="330">
        <v>0.121</v>
      </c>
      <c r="F11" s="330">
        <v>0.11799999999999999</v>
      </c>
      <c r="G11" s="329">
        <v>3001.9369999999999</v>
      </c>
      <c r="H11" s="329">
        <v>2894</v>
      </c>
      <c r="I11" s="329">
        <v>2742</v>
      </c>
      <c r="J11" s="329">
        <v>2343</v>
      </c>
      <c r="K11" s="300"/>
      <c r="L11" s="451"/>
      <c r="M11" s="2"/>
      <c r="N11" s="2"/>
      <c r="O11" s="2"/>
    </row>
    <row r="12" spans="2:15" s="34" customFormat="1" ht="18" customHeight="1">
      <c r="B12" s="147" t="s">
        <v>297</v>
      </c>
      <c r="C12" s="329">
        <v>13913.294</v>
      </c>
      <c r="D12" s="329">
        <v>0</v>
      </c>
      <c r="E12" s="331">
        <v>9.5000000000000001E-2</v>
      </c>
      <c r="F12" s="329">
        <v>0</v>
      </c>
      <c r="G12" s="329">
        <v>7190.2629999999999</v>
      </c>
      <c r="H12" s="329">
        <v>0</v>
      </c>
      <c r="I12" s="329">
        <v>959</v>
      </c>
      <c r="J12" s="329">
        <v>0</v>
      </c>
      <c r="K12" s="300"/>
      <c r="L12" s="451"/>
      <c r="M12" s="2"/>
      <c r="N12" s="2"/>
      <c r="O12" s="2"/>
    </row>
    <row r="13" spans="2:15" s="34" customFormat="1" ht="18" customHeight="1">
      <c r="B13" s="147" t="s">
        <v>289</v>
      </c>
      <c r="C13" s="329">
        <v>10442.57</v>
      </c>
      <c r="D13" s="329">
        <v>10276</v>
      </c>
      <c r="E13" s="331">
        <v>7.9000000000000001E-2</v>
      </c>
      <c r="F13" s="331">
        <v>7.8E-2</v>
      </c>
      <c r="G13" s="329">
        <v>3414.7910000000002</v>
      </c>
      <c r="H13" s="329">
        <v>3315</v>
      </c>
      <c r="I13" s="329">
        <v>2268</v>
      </c>
      <c r="J13" s="329">
        <v>2434</v>
      </c>
      <c r="K13" s="300"/>
      <c r="L13" s="451"/>
      <c r="M13" s="2"/>
      <c r="N13" s="2"/>
      <c r="O13" s="2"/>
    </row>
    <row r="14" spans="2:15" s="34" customFormat="1" ht="18" customHeight="1">
      <c r="B14" s="167" t="s">
        <v>20</v>
      </c>
      <c r="C14" s="182">
        <v>71003.67</v>
      </c>
      <c r="D14" s="182">
        <v>55444</v>
      </c>
      <c r="E14" s="208">
        <v>0.12242857142857143</v>
      </c>
      <c r="F14" s="208">
        <v>0.124</v>
      </c>
      <c r="G14" s="182">
        <v>24486.424000000003</v>
      </c>
      <c r="H14" s="182">
        <v>17120</v>
      </c>
      <c r="I14" s="182">
        <v>1468</v>
      </c>
      <c r="J14" s="182">
        <v>1805</v>
      </c>
      <c r="K14" s="300"/>
      <c r="L14" s="451"/>
      <c r="M14" s="2"/>
      <c r="N14" s="2"/>
      <c r="O14" s="2"/>
    </row>
    <row r="15" spans="2:15" ht="6" customHeight="1">
      <c r="B15" s="148"/>
      <c r="C15" s="148"/>
      <c r="D15" s="148"/>
      <c r="E15" s="148"/>
      <c r="F15" s="148"/>
      <c r="G15" s="148"/>
      <c r="H15" s="149"/>
      <c r="I15" s="148"/>
      <c r="J15" s="148"/>
    </row>
    <row r="16" spans="2:15" ht="15.75" customHeight="1">
      <c r="B16" s="150" t="s">
        <v>76</v>
      </c>
      <c r="C16" s="150"/>
      <c r="D16" s="150"/>
      <c r="E16" s="150"/>
      <c r="F16" s="150"/>
      <c r="G16" s="150"/>
      <c r="H16" s="150"/>
      <c r="I16" s="150"/>
      <c r="J16" s="150"/>
      <c r="K16" s="300"/>
      <c r="M16" s="2"/>
      <c r="N16" s="2"/>
      <c r="O16" s="2"/>
    </row>
    <row r="17" spans="3:16" ht="15.75" customHeight="1">
      <c r="C17" s="53"/>
      <c r="D17" s="54"/>
      <c r="G17" s="53"/>
      <c r="H17" s="54"/>
      <c r="K17" s="300"/>
      <c r="M17" s="2"/>
      <c r="N17" s="2"/>
      <c r="O17" s="2"/>
    </row>
    <row r="18" spans="3:16" ht="6" customHeight="1">
      <c r="K18" s="300"/>
    </row>
    <row r="19" spans="3:16">
      <c r="H19" s="53"/>
    </row>
    <row r="20" spans="3:16">
      <c r="C20" s="84"/>
      <c r="D20" s="54"/>
      <c r="E20"/>
      <c r="F20"/>
      <c r="G20" s="54"/>
      <c r="H20" s="84"/>
    </row>
    <row r="21" spans="3:16">
      <c r="E21" s="107"/>
      <c r="F21" s="107"/>
      <c r="H21" s="53"/>
    </row>
    <row r="22" spans="3:16">
      <c r="C22" s="54"/>
      <c r="D22" s="103"/>
      <c r="H22" s="53"/>
    </row>
    <row r="23" spans="3:16">
      <c r="C23" s="103"/>
      <c r="D23" s="103"/>
      <c r="H23" s="54"/>
    </row>
    <row r="24" spans="3:16">
      <c r="C24" s="103"/>
      <c r="D24" s="103"/>
      <c r="P24" s="102"/>
    </row>
    <row r="25" spans="3:16">
      <c r="C25" s="103"/>
      <c r="D25" s="103"/>
    </row>
    <row r="26" spans="3:16">
      <c r="C26" s="103"/>
      <c r="D26" s="103"/>
    </row>
    <row r="27" spans="3:16">
      <c r="C27" s="103"/>
      <c r="D27" s="103"/>
    </row>
    <row r="28" spans="3:16">
      <c r="C28" s="103"/>
      <c r="D28" s="103"/>
    </row>
    <row r="29" spans="3:16">
      <c r="C29" s="103"/>
      <c r="D29" s="103"/>
    </row>
  </sheetData>
  <mergeCells count="8">
    <mergeCell ref="I3:J3"/>
    <mergeCell ref="I4:J4"/>
    <mergeCell ref="G3:H3"/>
    <mergeCell ref="G4:H4"/>
    <mergeCell ref="C3:D3"/>
    <mergeCell ref="C4:D4"/>
    <mergeCell ref="E3:F3"/>
    <mergeCell ref="E4:F4"/>
  </mergeCells>
  <phoneticPr fontId="12" type="noConversion"/>
  <printOptions horizontalCentered="1" verticalCentered="1"/>
  <pageMargins left="0.2" right="0.25" top="0.64" bottom="1" header="0" footer="0"/>
  <pageSetup paperSize="9" scale="83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zoomScale="86" zoomScaleNormal="86" workbookViewId="0"/>
  </sheetViews>
  <sheetFormatPr baseColWidth="10" defaultRowHeight="12.75"/>
  <cols>
    <col min="1" max="1" width="7" style="495" customWidth="1"/>
    <col min="2" max="2" width="33.28515625" style="495" customWidth="1"/>
    <col min="3" max="6" width="7.7109375" style="495" customWidth="1"/>
    <col min="7" max="7" width="9.42578125" style="495" customWidth="1"/>
    <col min="8" max="8" width="9.140625" style="495" customWidth="1"/>
    <col min="9" max="9" width="9.5703125" style="495" customWidth="1"/>
    <col min="10" max="10" width="10.28515625" style="495" customWidth="1"/>
    <col min="11" max="11" width="8.5703125" style="495" customWidth="1"/>
    <col min="12" max="12" width="7.7109375" style="495" customWidth="1"/>
    <col min="13" max="13" width="9.28515625" style="495" customWidth="1"/>
    <col min="14" max="14" width="10" style="495" customWidth="1"/>
    <col min="15" max="15" width="9.42578125" style="495" customWidth="1"/>
    <col min="16" max="16" width="9.140625" style="495" customWidth="1"/>
    <col min="17" max="17" width="8.7109375" style="495" customWidth="1"/>
    <col min="18" max="18" width="9.140625" style="495" customWidth="1"/>
    <col min="19" max="19" width="10.28515625" style="495" customWidth="1"/>
    <col min="20" max="20" width="8.140625" style="495" customWidth="1"/>
    <col min="21" max="16384" width="11.42578125" style="495"/>
  </cols>
  <sheetData>
    <row r="3" spans="2:19" ht="16.5" customHeight="1">
      <c r="Q3" s="496"/>
      <c r="R3" s="496"/>
      <c r="S3" s="496"/>
    </row>
    <row r="4" spans="2:19" ht="12.75" customHeight="1">
      <c r="B4" s="515" t="s">
        <v>227</v>
      </c>
      <c r="C4" s="515"/>
      <c r="D4" s="515"/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496"/>
      <c r="R4" s="496"/>
      <c r="S4" s="496"/>
    </row>
    <row r="5" spans="2:19" ht="15" customHeight="1">
      <c r="B5" s="516" t="s">
        <v>113</v>
      </c>
      <c r="C5" s="516"/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6"/>
      <c r="O5" s="516"/>
      <c r="P5" s="516"/>
      <c r="Q5" s="494"/>
      <c r="R5" s="494"/>
      <c r="S5" s="494"/>
    </row>
    <row r="6" spans="2:19">
      <c r="B6" s="517" t="s">
        <v>214</v>
      </c>
      <c r="C6" s="517"/>
      <c r="D6" s="517"/>
      <c r="E6" s="517"/>
      <c r="F6" s="517"/>
      <c r="G6" s="517"/>
      <c r="H6" s="517"/>
      <c r="I6" s="517"/>
      <c r="J6" s="517"/>
      <c r="K6" s="517"/>
      <c r="L6" s="517"/>
      <c r="M6" s="517"/>
      <c r="N6" s="517"/>
      <c r="O6" s="517"/>
      <c r="P6" s="517"/>
      <c r="Q6" s="497"/>
      <c r="R6" s="497"/>
      <c r="S6" s="497"/>
    </row>
    <row r="7" spans="2:19" ht="14.25" customHeight="1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313"/>
      <c r="N7" s="313"/>
      <c r="O7" s="313"/>
      <c r="P7" s="313"/>
      <c r="Q7" s="313"/>
      <c r="R7" s="313"/>
      <c r="S7" s="313"/>
    </row>
    <row r="8" spans="2:19" ht="25.5" customHeight="1">
      <c r="B8" s="514" t="s">
        <v>103</v>
      </c>
      <c r="C8" s="514" t="s">
        <v>10</v>
      </c>
      <c r="D8" s="514"/>
      <c r="E8" s="518" t="s">
        <v>56</v>
      </c>
      <c r="F8" s="518"/>
      <c r="G8" s="514" t="s">
        <v>14</v>
      </c>
      <c r="H8" s="514"/>
      <c r="I8" s="514" t="s">
        <v>57</v>
      </c>
      <c r="J8" s="514"/>
      <c r="K8" s="514" t="s">
        <v>115</v>
      </c>
      <c r="L8" s="514"/>
      <c r="M8" s="518" t="s">
        <v>116</v>
      </c>
      <c r="N8" s="518"/>
      <c r="O8" s="514" t="s">
        <v>20</v>
      </c>
      <c r="P8" s="514"/>
    </row>
    <row r="9" spans="2:19">
      <c r="B9" s="514"/>
      <c r="C9" s="144">
        <v>2018</v>
      </c>
      <c r="D9" s="144">
        <v>2017</v>
      </c>
      <c r="E9" s="144">
        <v>2018</v>
      </c>
      <c r="F9" s="144">
        <v>2017</v>
      </c>
      <c r="G9" s="144">
        <v>2018</v>
      </c>
      <c r="H9" s="144">
        <v>2017</v>
      </c>
      <c r="I9" s="144">
        <v>2018</v>
      </c>
      <c r="J9" s="144">
        <v>2017</v>
      </c>
      <c r="K9" s="144">
        <v>2018</v>
      </c>
      <c r="L9" s="144">
        <v>2017</v>
      </c>
      <c r="M9" s="144">
        <v>2018</v>
      </c>
      <c r="N9" s="144">
        <v>2017</v>
      </c>
      <c r="O9" s="144">
        <v>2018</v>
      </c>
      <c r="P9" s="144">
        <v>2017</v>
      </c>
    </row>
    <row r="10" spans="2:19">
      <c r="B10" s="499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</row>
    <row r="11" spans="2:19">
      <c r="B11" s="500" t="s">
        <v>102</v>
      </c>
      <c r="C11" s="332">
        <v>164</v>
      </c>
      <c r="D11" s="332">
        <v>206</v>
      </c>
      <c r="E11" s="332">
        <v>598</v>
      </c>
      <c r="F11" s="332">
        <v>509</v>
      </c>
      <c r="G11" s="332">
        <v>920</v>
      </c>
      <c r="H11" s="332">
        <v>840</v>
      </c>
      <c r="I11" s="332">
        <v>389</v>
      </c>
      <c r="J11" s="332">
        <v>368</v>
      </c>
      <c r="K11" s="332">
        <v>2071</v>
      </c>
      <c r="L11" s="332">
        <v>1923</v>
      </c>
      <c r="M11" s="332">
        <v>-514</v>
      </c>
      <c r="N11" s="332">
        <v>-558</v>
      </c>
      <c r="O11" s="332">
        <v>1557</v>
      </c>
      <c r="P11" s="332">
        <v>1365</v>
      </c>
    </row>
    <row r="12" spans="2:19">
      <c r="B12" s="501" t="s">
        <v>106</v>
      </c>
      <c r="C12" s="333">
        <v>0</v>
      </c>
      <c r="D12" s="333">
        <v>0</v>
      </c>
      <c r="E12" s="333">
        <v>188</v>
      </c>
      <c r="F12" s="333">
        <v>180</v>
      </c>
      <c r="G12" s="333">
        <v>524</v>
      </c>
      <c r="H12" s="333">
        <v>505</v>
      </c>
      <c r="I12" s="333">
        <v>222</v>
      </c>
      <c r="J12" s="333">
        <v>233</v>
      </c>
      <c r="K12" s="333">
        <v>934</v>
      </c>
      <c r="L12" s="333">
        <v>918</v>
      </c>
      <c r="M12" s="333">
        <v>-514</v>
      </c>
      <c r="N12" s="333">
        <v>-558</v>
      </c>
      <c r="O12" s="333">
        <v>420</v>
      </c>
      <c r="P12" s="333">
        <v>360</v>
      </c>
    </row>
    <row r="13" spans="2:19">
      <c r="B13" s="501" t="s">
        <v>105</v>
      </c>
      <c r="C13" s="333">
        <v>0</v>
      </c>
      <c r="D13" s="333">
        <v>0</v>
      </c>
      <c r="E13" s="333">
        <v>321</v>
      </c>
      <c r="F13" s="333">
        <v>328</v>
      </c>
      <c r="G13" s="333">
        <v>337</v>
      </c>
      <c r="H13" s="333">
        <v>285</v>
      </c>
      <c r="I13" s="333">
        <v>158</v>
      </c>
      <c r="J13" s="333">
        <v>120</v>
      </c>
      <c r="K13" s="333">
        <v>816</v>
      </c>
      <c r="L13" s="333">
        <v>733</v>
      </c>
      <c r="M13" s="333">
        <v>0</v>
      </c>
      <c r="N13" s="333">
        <v>0</v>
      </c>
      <c r="O13" s="333">
        <v>816</v>
      </c>
      <c r="P13" s="333">
        <v>733</v>
      </c>
    </row>
    <row r="14" spans="2:19">
      <c r="B14" s="501" t="s">
        <v>108</v>
      </c>
      <c r="C14" s="333">
        <v>164</v>
      </c>
      <c r="D14" s="333">
        <v>206</v>
      </c>
      <c r="E14" s="333">
        <v>89</v>
      </c>
      <c r="F14" s="333">
        <v>1</v>
      </c>
      <c r="G14" s="333">
        <v>59</v>
      </c>
      <c r="H14" s="333">
        <v>50</v>
      </c>
      <c r="I14" s="333">
        <v>6</v>
      </c>
      <c r="J14" s="333">
        <v>1</v>
      </c>
      <c r="K14" s="333">
        <v>318</v>
      </c>
      <c r="L14" s="333">
        <v>258</v>
      </c>
      <c r="M14" s="333">
        <v>0</v>
      </c>
      <c r="N14" s="333">
        <v>0</v>
      </c>
      <c r="O14" s="333">
        <v>318</v>
      </c>
      <c r="P14" s="333">
        <v>258</v>
      </c>
    </row>
    <row r="15" spans="2:19">
      <c r="B15" s="501" t="s">
        <v>107</v>
      </c>
      <c r="C15" s="333">
        <v>0</v>
      </c>
      <c r="D15" s="333">
        <v>0</v>
      </c>
      <c r="E15" s="333">
        <v>0</v>
      </c>
      <c r="F15" s="333">
        <v>0</v>
      </c>
      <c r="G15" s="333">
        <v>0</v>
      </c>
      <c r="H15" s="333">
        <v>0</v>
      </c>
      <c r="I15" s="333">
        <v>3</v>
      </c>
      <c r="J15" s="333">
        <v>14</v>
      </c>
      <c r="K15" s="333">
        <v>3</v>
      </c>
      <c r="L15" s="333">
        <v>14</v>
      </c>
      <c r="M15" s="333">
        <v>0</v>
      </c>
      <c r="N15" s="333">
        <v>0</v>
      </c>
      <c r="O15" s="333">
        <v>3</v>
      </c>
      <c r="P15" s="333">
        <v>14</v>
      </c>
    </row>
    <row r="16" spans="2:19">
      <c r="B16" s="501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</row>
    <row r="17" spans="2:19">
      <c r="B17" s="500" t="s">
        <v>55</v>
      </c>
      <c r="C17" s="332">
        <v>709</v>
      </c>
      <c r="D17" s="332">
        <v>837</v>
      </c>
      <c r="E17" s="332">
        <v>3595</v>
      </c>
      <c r="F17" s="332">
        <v>2481</v>
      </c>
      <c r="G17" s="332">
        <v>1069</v>
      </c>
      <c r="H17" s="332">
        <v>941</v>
      </c>
      <c r="I17" s="332">
        <v>645</v>
      </c>
      <c r="J17" s="332">
        <v>614</v>
      </c>
      <c r="K17" s="332">
        <v>6018</v>
      </c>
      <c r="L17" s="332">
        <v>4873</v>
      </c>
      <c r="M17" s="332">
        <v>0</v>
      </c>
      <c r="N17" s="332">
        <v>0</v>
      </c>
      <c r="O17" s="332">
        <v>6018</v>
      </c>
      <c r="P17" s="332">
        <v>4873</v>
      </c>
    </row>
    <row r="18" spans="2:19">
      <c r="B18" s="501" t="s">
        <v>109</v>
      </c>
      <c r="C18" s="333">
        <v>255</v>
      </c>
      <c r="D18" s="333">
        <v>271</v>
      </c>
      <c r="E18" s="333">
        <v>1774</v>
      </c>
      <c r="F18" s="333">
        <v>1085</v>
      </c>
      <c r="G18" s="333">
        <v>528</v>
      </c>
      <c r="H18" s="333">
        <v>486</v>
      </c>
      <c r="I18" s="333">
        <v>336</v>
      </c>
      <c r="J18" s="333">
        <v>309</v>
      </c>
      <c r="K18" s="333">
        <v>2893</v>
      </c>
      <c r="L18" s="333">
        <v>2151</v>
      </c>
      <c r="M18" s="333">
        <v>0</v>
      </c>
      <c r="N18" s="333">
        <v>0</v>
      </c>
      <c r="O18" s="333">
        <v>2893</v>
      </c>
      <c r="P18" s="333">
        <v>2151</v>
      </c>
    </row>
    <row r="19" spans="2:19">
      <c r="B19" s="501" t="s">
        <v>110</v>
      </c>
      <c r="C19" s="333">
        <v>258</v>
      </c>
      <c r="D19" s="333">
        <v>330</v>
      </c>
      <c r="E19" s="333">
        <v>886</v>
      </c>
      <c r="F19" s="333">
        <v>601</v>
      </c>
      <c r="G19" s="333">
        <v>252</v>
      </c>
      <c r="H19" s="333">
        <v>230</v>
      </c>
      <c r="I19" s="333">
        <v>83</v>
      </c>
      <c r="J19" s="333">
        <v>86</v>
      </c>
      <c r="K19" s="333">
        <v>1479</v>
      </c>
      <c r="L19" s="333">
        <v>1247</v>
      </c>
      <c r="M19" s="333">
        <v>0</v>
      </c>
      <c r="N19" s="333">
        <v>0</v>
      </c>
      <c r="O19" s="333">
        <v>1479</v>
      </c>
      <c r="P19" s="333">
        <v>1247</v>
      </c>
    </row>
    <row r="20" spans="2:19">
      <c r="B20" s="501" t="s">
        <v>111</v>
      </c>
      <c r="C20" s="333">
        <v>81</v>
      </c>
      <c r="D20" s="333">
        <v>104</v>
      </c>
      <c r="E20" s="333">
        <v>262</v>
      </c>
      <c r="F20" s="333">
        <v>202</v>
      </c>
      <c r="G20" s="333">
        <v>102</v>
      </c>
      <c r="H20" s="333">
        <v>94</v>
      </c>
      <c r="I20" s="333">
        <v>122</v>
      </c>
      <c r="J20" s="333">
        <v>118</v>
      </c>
      <c r="K20" s="333">
        <v>567</v>
      </c>
      <c r="L20" s="333">
        <v>518</v>
      </c>
      <c r="M20" s="333">
        <v>0</v>
      </c>
      <c r="N20" s="333">
        <v>0</v>
      </c>
      <c r="O20" s="333">
        <v>567</v>
      </c>
      <c r="P20" s="333">
        <v>518</v>
      </c>
    </row>
    <row r="21" spans="2:19">
      <c r="B21" s="501" t="s">
        <v>112</v>
      </c>
      <c r="C21" s="333">
        <v>115</v>
      </c>
      <c r="D21" s="333">
        <v>132</v>
      </c>
      <c r="E21" s="333">
        <v>673</v>
      </c>
      <c r="F21" s="333">
        <v>593</v>
      </c>
      <c r="G21" s="333">
        <v>187</v>
      </c>
      <c r="H21" s="333">
        <v>131</v>
      </c>
      <c r="I21" s="333">
        <v>104</v>
      </c>
      <c r="J21" s="333">
        <v>101</v>
      </c>
      <c r="K21" s="333">
        <v>1079</v>
      </c>
      <c r="L21" s="333">
        <v>957</v>
      </c>
      <c r="M21" s="333">
        <v>0</v>
      </c>
      <c r="N21" s="333">
        <v>0</v>
      </c>
      <c r="O21" s="333">
        <v>1079</v>
      </c>
      <c r="P21" s="333">
        <v>957</v>
      </c>
    </row>
    <row r="22" spans="2:19">
      <c r="B22" s="500" t="s">
        <v>114</v>
      </c>
      <c r="C22" s="332">
        <v>0</v>
      </c>
      <c r="D22" s="332">
        <v>0</v>
      </c>
      <c r="E22" s="332">
        <v>-219</v>
      </c>
      <c r="F22" s="332">
        <v>-238</v>
      </c>
      <c r="G22" s="332">
        <v>-185</v>
      </c>
      <c r="H22" s="332">
        <v>-200</v>
      </c>
      <c r="I22" s="332">
        <v>-110</v>
      </c>
      <c r="J22" s="332">
        <v>-120</v>
      </c>
      <c r="K22" s="332">
        <v>-514</v>
      </c>
      <c r="L22" s="332">
        <v>-558</v>
      </c>
      <c r="M22" s="332">
        <v>514</v>
      </c>
      <c r="N22" s="332">
        <v>558</v>
      </c>
      <c r="O22" s="332">
        <v>0</v>
      </c>
      <c r="P22" s="332">
        <v>0</v>
      </c>
    </row>
    <row r="23" spans="2:19">
      <c r="B23" s="502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502"/>
    </row>
    <row r="24" spans="2:19" s="504" customFormat="1">
      <c r="B24" s="503" t="s">
        <v>104</v>
      </c>
      <c r="C24" s="196">
        <v>873</v>
      </c>
      <c r="D24" s="196">
        <v>1043</v>
      </c>
      <c r="E24" s="196">
        <v>3974</v>
      </c>
      <c r="F24" s="196">
        <v>2752</v>
      </c>
      <c r="G24" s="196">
        <v>1804</v>
      </c>
      <c r="H24" s="196">
        <v>1581</v>
      </c>
      <c r="I24" s="196">
        <v>924</v>
      </c>
      <c r="J24" s="196">
        <v>862</v>
      </c>
      <c r="K24" s="196">
        <v>7575</v>
      </c>
      <c r="L24" s="196">
        <v>6238</v>
      </c>
      <c r="M24" s="196">
        <v>0</v>
      </c>
      <c r="N24" s="196">
        <v>0</v>
      </c>
      <c r="O24" s="196">
        <v>7575</v>
      </c>
      <c r="P24" s="196">
        <v>6238</v>
      </c>
    </row>
    <row r="25" spans="2:19">
      <c r="B25" s="504"/>
      <c r="C25" s="504"/>
      <c r="D25" s="504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</row>
    <row r="26" spans="2:19">
      <c r="B26" s="504"/>
      <c r="C26" s="504"/>
      <c r="D26" s="504"/>
      <c r="E26" s="504"/>
      <c r="F26" s="504"/>
      <c r="G26" s="504"/>
      <c r="H26" s="504"/>
      <c r="I26" s="504"/>
      <c r="J26" s="504"/>
      <c r="K26" s="504"/>
      <c r="L26" s="504"/>
      <c r="M26" s="504"/>
      <c r="N26" s="504"/>
      <c r="O26" s="504"/>
      <c r="P26" s="504"/>
    </row>
    <row r="27" spans="2:19" s="506" customFormat="1">
      <c r="B27" s="505" t="s">
        <v>223</v>
      </c>
      <c r="C27" s="493">
        <v>-170</v>
      </c>
      <c r="D27" s="208">
        <v>0.16299137104506231</v>
      </c>
      <c r="E27" s="196">
        <v>1222</v>
      </c>
      <c r="F27" s="208">
        <v>0.44404069767441862</v>
      </c>
      <c r="G27" s="196">
        <v>223</v>
      </c>
      <c r="H27" s="208">
        <v>0.14104996837444655</v>
      </c>
      <c r="I27" s="349">
        <v>62</v>
      </c>
      <c r="J27" s="208">
        <v>7.1925754060324823E-2</v>
      </c>
      <c r="K27" s="196">
        <v>1337</v>
      </c>
      <c r="L27" s="208">
        <v>0.21433151651170246</v>
      </c>
      <c r="M27" s="196">
        <v>0</v>
      </c>
      <c r="N27" s="196">
        <v>0</v>
      </c>
      <c r="O27" s="196">
        <v>1337</v>
      </c>
      <c r="P27" s="208">
        <v>0.21433151651170246</v>
      </c>
    </row>
    <row r="28" spans="2:19" ht="12" customHeight="1">
      <c r="B28" s="497"/>
      <c r="C28" s="313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</row>
    <row r="29" spans="2:19" ht="12.75" customHeight="1">
      <c r="B29" s="507"/>
    </row>
  </sheetData>
  <mergeCells count="11">
    <mergeCell ref="B8:B9"/>
    <mergeCell ref="B4:P4"/>
    <mergeCell ref="B5:P5"/>
    <mergeCell ref="B6:P6"/>
    <mergeCell ref="M8:N8"/>
    <mergeCell ref="O8:P8"/>
    <mergeCell ref="C8:D8"/>
    <mergeCell ref="E8:F8"/>
    <mergeCell ref="G8:H8"/>
    <mergeCell ref="I8:J8"/>
    <mergeCell ref="K8:L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showGridLines="0" workbookViewId="0"/>
  </sheetViews>
  <sheetFormatPr baseColWidth="10" defaultColWidth="7.28515625" defaultRowHeight="12.75"/>
  <cols>
    <col min="1" max="1" width="7.85546875" style="3" customWidth="1"/>
    <col min="2" max="2" width="69.140625" style="3" customWidth="1"/>
    <col min="3" max="4" width="15.5703125" style="38" bestFit="1" customWidth="1"/>
    <col min="5" max="5" width="14.42578125" style="38" customWidth="1"/>
    <col min="6" max="6" width="14" style="3" customWidth="1"/>
    <col min="7" max="7" width="8.28515625" style="3" customWidth="1"/>
    <col min="8" max="8" width="8.5703125" style="3" customWidth="1"/>
    <col min="9" max="9" width="3.5703125" style="3" customWidth="1"/>
    <col min="10" max="10" width="11.28515625" style="3" customWidth="1"/>
    <col min="11" max="11" width="14" style="3" customWidth="1"/>
    <col min="12" max="16384" width="7.28515625" style="3"/>
  </cols>
  <sheetData>
    <row r="1" spans="1:11">
      <c r="A1" s="37"/>
      <c r="J1" s="56"/>
    </row>
    <row r="2" spans="1:11">
      <c r="A2" s="37"/>
      <c r="B2" s="37"/>
      <c r="C2" s="37"/>
      <c r="D2" s="37"/>
      <c r="E2" s="37"/>
      <c r="F2" s="37"/>
      <c r="G2" s="37"/>
      <c r="H2" s="37"/>
    </row>
    <row r="3" spans="1:11" s="2" customFormat="1" ht="28.5" customHeight="1">
      <c r="A3" s="151"/>
      <c r="B3" s="152" t="s">
        <v>221</v>
      </c>
      <c r="C3" s="144" t="s">
        <v>417</v>
      </c>
      <c r="D3" s="144" t="s">
        <v>436</v>
      </c>
      <c r="E3" s="153" t="s">
        <v>99</v>
      </c>
      <c r="F3" s="153" t="s">
        <v>100</v>
      </c>
      <c r="G3" s="154"/>
      <c r="H3" s="151"/>
    </row>
    <row r="4" spans="1:11" customFormat="1" ht="3" customHeight="1">
      <c r="A4" s="37"/>
      <c r="B4" s="155"/>
      <c r="C4" s="156"/>
      <c r="D4" s="157"/>
      <c r="E4" s="157"/>
      <c r="F4" s="158"/>
      <c r="G4" s="37"/>
      <c r="H4" s="37"/>
    </row>
    <row r="5" spans="1:11" ht="16.5" customHeight="1">
      <c r="A5" s="37"/>
      <c r="B5" s="159" t="s">
        <v>130</v>
      </c>
      <c r="C5" s="160">
        <v>9343</v>
      </c>
      <c r="D5" s="160">
        <v>7564</v>
      </c>
      <c r="E5" s="160">
        <v>1779</v>
      </c>
      <c r="F5" s="161">
        <v>0.23519999999999999</v>
      </c>
      <c r="G5" s="37"/>
      <c r="H5" s="264"/>
      <c r="I5" s="49"/>
      <c r="K5"/>
    </row>
    <row r="6" spans="1:11" ht="16.5" customHeight="1">
      <c r="A6" s="37"/>
      <c r="B6" s="162" t="s">
        <v>131</v>
      </c>
      <c r="C6" s="146">
        <v>8620</v>
      </c>
      <c r="D6" s="163">
        <v>6894</v>
      </c>
      <c r="E6" s="163">
        <v>1726</v>
      </c>
      <c r="F6" s="164">
        <v>0.25040000000000001</v>
      </c>
      <c r="G6" s="37"/>
      <c r="H6" s="264"/>
      <c r="K6"/>
    </row>
    <row r="7" spans="1:11" ht="16.5" customHeight="1">
      <c r="A7" s="37"/>
      <c r="B7" s="162" t="s">
        <v>132</v>
      </c>
      <c r="C7" s="146">
        <v>723</v>
      </c>
      <c r="D7" s="163">
        <v>670</v>
      </c>
      <c r="E7" s="163">
        <v>53</v>
      </c>
      <c r="F7" s="164">
        <v>7.9100000000000004E-2</v>
      </c>
      <c r="G7" s="37"/>
      <c r="H7" s="264"/>
      <c r="K7"/>
    </row>
    <row r="8" spans="1:11" ht="16.5" customHeight="1">
      <c r="A8" s="37"/>
      <c r="B8" s="159" t="s">
        <v>133</v>
      </c>
      <c r="C8" s="160">
        <v>-5817</v>
      </c>
      <c r="D8" s="160">
        <v>-4222</v>
      </c>
      <c r="E8" s="160">
        <v>-1595</v>
      </c>
      <c r="F8" s="161">
        <v>-0.37780000000000002</v>
      </c>
      <c r="G8" s="37"/>
      <c r="H8" s="264"/>
      <c r="I8" s="49"/>
      <c r="K8"/>
    </row>
    <row r="9" spans="1:11" ht="16.5" customHeight="1">
      <c r="A9" s="37"/>
      <c r="B9" s="162" t="s">
        <v>134</v>
      </c>
      <c r="C9" s="146">
        <v>-4126</v>
      </c>
      <c r="D9" s="163">
        <v>-2825</v>
      </c>
      <c r="E9" s="163">
        <v>-1301</v>
      </c>
      <c r="F9" s="164">
        <v>-0.46050000000000002</v>
      </c>
      <c r="G9" s="37"/>
      <c r="H9" s="264"/>
      <c r="K9"/>
    </row>
    <row r="10" spans="1:11" ht="16.5" customHeight="1">
      <c r="A10" s="37"/>
      <c r="B10" s="162" t="s">
        <v>135</v>
      </c>
      <c r="C10" s="146">
        <v>-161</v>
      </c>
      <c r="D10" s="163">
        <v>-178</v>
      </c>
      <c r="E10" s="163">
        <v>17</v>
      </c>
      <c r="F10" s="164">
        <v>9.5500000000000002E-2</v>
      </c>
      <c r="G10" s="37"/>
      <c r="H10" s="264"/>
      <c r="K10"/>
    </row>
    <row r="11" spans="1:11" ht="16.5" customHeight="1">
      <c r="A11" s="37"/>
      <c r="B11" s="162" t="s">
        <v>136</v>
      </c>
      <c r="C11" s="146">
        <v>-764</v>
      </c>
      <c r="D11" s="163">
        <v>-435</v>
      </c>
      <c r="E11" s="163">
        <v>-329</v>
      </c>
      <c r="F11" s="164">
        <v>-0.75629999999999997</v>
      </c>
      <c r="G11" s="37"/>
      <c r="H11" s="264"/>
      <c r="K11"/>
    </row>
    <row r="12" spans="1:11" ht="16.5" customHeight="1">
      <c r="A12" s="37"/>
      <c r="B12" s="162" t="s">
        <v>137</v>
      </c>
      <c r="C12" s="146">
        <v>-766</v>
      </c>
      <c r="D12" s="163">
        <v>-784</v>
      </c>
      <c r="E12" s="163">
        <v>18</v>
      </c>
      <c r="F12" s="164">
        <v>2.3E-2</v>
      </c>
      <c r="G12" s="37"/>
      <c r="H12" s="264"/>
      <c r="K12"/>
    </row>
    <row r="13" spans="1:11" ht="16.5" customHeight="1">
      <c r="A13" s="37"/>
      <c r="B13" s="159" t="s">
        <v>138</v>
      </c>
      <c r="C13" s="160">
        <v>3526</v>
      </c>
      <c r="D13" s="160">
        <v>3342</v>
      </c>
      <c r="E13" s="160">
        <v>184</v>
      </c>
      <c r="F13" s="161">
        <v>5.5100000000000003E-2</v>
      </c>
      <c r="G13" s="37"/>
      <c r="H13" s="264"/>
      <c r="I13" s="49"/>
      <c r="K13"/>
    </row>
    <row r="14" spans="1:11" ht="18.75" hidden="1" customHeight="1">
      <c r="A14" s="37"/>
      <c r="B14" s="162" t="s">
        <v>45</v>
      </c>
      <c r="C14" s="146">
        <v>0</v>
      </c>
      <c r="D14" s="163">
        <v>0</v>
      </c>
      <c r="E14" s="163">
        <v>0</v>
      </c>
      <c r="F14" s="164" t="e">
        <v>#DIV/0!</v>
      </c>
      <c r="G14" s="37"/>
      <c r="H14" s="264"/>
      <c r="K14"/>
    </row>
    <row r="15" spans="1:11" ht="18.75" customHeight="1">
      <c r="A15" s="37"/>
      <c r="B15" s="162" t="s">
        <v>69</v>
      </c>
      <c r="C15" s="146">
        <v>-441</v>
      </c>
      <c r="D15" s="163">
        <v>-515</v>
      </c>
      <c r="E15" s="163">
        <v>74</v>
      </c>
      <c r="F15" s="164">
        <v>0.14369999999999999</v>
      </c>
      <c r="G15" s="37"/>
      <c r="H15" s="264"/>
      <c r="K15"/>
    </row>
    <row r="16" spans="1:11" ht="16.5" customHeight="1">
      <c r="A16" s="37"/>
      <c r="B16" s="162" t="s">
        <v>139</v>
      </c>
      <c r="C16" s="146">
        <v>-711</v>
      </c>
      <c r="D16" s="163">
        <v>-692</v>
      </c>
      <c r="E16" s="163">
        <v>-19</v>
      </c>
      <c r="F16" s="164">
        <v>-2.75E-2</v>
      </c>
      <c r="G16" s="37"/>
      <c r="H16" s="264"/>
      <c r="K16"/>
    </row>
    <row r="17" spans="1:11" ht="16.5" customHeight="1">
      <c r="A17" s="37"/>
      <c r="B17" s="159" t="s">
        <v>140</v>
      </c>
      <c r="C17" s="160">
        <v>2374</v>
      </c>
      <c r="D17" s="160">
        <v>2135</v>
      </c>
      <c r="E17" s="160">
        <v>239</v>
      </c>
      <c r="F17" s="161">
        <v>0.1119</v>
      </c>
      <c r="G17" s="37"/>
      <c r="H17" s="264"/>
      <c r="I17" s="49"/>
      <c r="K17"/>
    </row>
    <row r="18" spans="1:11" ht="16.5" customHeight="1">
      <c r="A18" s="37"/>
      <c r="B18" s="162" t="s">
        <v>141</v>
      </c>
      <c r="C18" s="146">
        <v>-570</v>
      </c>
      <c r="D18" s="163">
        <v>-481</v>
      </c>
      <c r="E18" s="163">
        <v>-89</v>
      </c>
      <c r="F18" s="164">
        <v>-0.185</v>
      </c>
      <c r="G18" s="37"/>
      <c r="H18" s="264"/>
      <c r="K18"/>
    </row>
    <row r="19" spans="1:11" ht="16.5" customHeight="1">
      <c r="A19" s="37"/>
      <c r="B19" s="162" t="s">
        <v>142</v>
      </c>
      <c r="C19" s="146">
        <v>-95</v>
      </c>
      <c r="D19" s="163">
        <v>-117</v>
      </c>
      <c r="E19" s="163">
        <v>22</v>
      </c>
      <c r="F19" s="164">
        <v>0.188</v>
      </c>
      <c r="G19" s="37"/>
      <c r="H19" s="264"/>
      <c r="K19"/>
    </row>
    <row r="20" spans="1:11" ht="16.5" customHeight="1">
      <c r="A20" s="37"/>
      <c r="B20" s="159" t="s">
        <v>54</v>
      </c>
      <c r="C20" s="160">
        <v>1709</v>
      </c>
      <c r="D20" s="160">
        <v>1537</v>
      </c>
      <c r="E20" s="160">
        <v>172</v>
      </c>
      <c r="F20" s="161">
        <v>0.1119</v>
      </c>
      <c r="G20" s="37"/>
      <c r="H20" s="264"/>
      <c r="I20" s="49"/>
      <c r="K20"/>
    </row>
    <row r="21" spans="1:11" ht="16.5" customHeight="1">
      <c r="A21" s="37"/>
      <c r="B21" s="159" t="s">
        <v>143</v>
      </c>
      <c r="C21" s="160">
        <v>-288</v>
      </c>
      <c r="D21" s="160">
        <v>-493</v>
      </c>
      <c r="E21" s="160">
        <v>205</v>
      </c>
      <c r="F21" s="161">
        <v>0.4158</v>
      </c>
      <c r="G21" s="37"/>
      <c r="H21" s="264"/>
      <c r="I21" s="49"/>
      <c r="K21"/>
    </row>
    <row r="22" spans="1:11">
      <c r="A22" s="37"/>
      <c r="B22" s="162" t="s">
        <v>144</v>
      </c>
      <c r="C22" s="146">
        <v>226</v>
      </c>
      <c r="D22" s="163">
        <v>174</v>
      </c>
      <c r="E22" s="163">
        <v>52</v>
      </c>
      <c r="F22" s="164">
        <v>0.2989</v>
      </c>
      <c r="G22" s="37"/>
      <c r="H22" s="264"/>
      <c r="K22"/>
    </row>
    <row r="23" spans="1:11" ht="16.5" customHeight="1">
      <c r="A23" s="37"/>
      <c r="B23" s="165" t="s">
        <v>145</v>
      </c>
      <c r="C23" s="146">
        <v>-724</v>
      </c>
      <c r="D23" s="163">
        <v>-661</v>
      </c>
      <c r="E23" s="163">
        <v>-63</v>
      </c>
      <c r="F23" s="164">
        <v>-9.5299999999999996E-2</v>
      </c>
      <c r="G23" s="37"/>
      <c r="H23" s="264"/>
      <c r="K23"/>
    </row>
    <row r="24" spans="1:11">
      <c r="A24" s="37"/>
      <c r="B24" s="165" t="s">
        <v>123</v>
      </c>
      <c r="C24" s="146">
        <v>122</v>
      </c>
      <c r="D24" s="163">
        <v>0</v>
      </c>
      <c r="E24" s="163">
        <v>122</v>
      </c>
      <c r="F24" s="164">
        <v>1</v>
      </c>
      <c r="G24" s="37"/>
      <c r="H24" s="264"/>
      <c r="K24"/>
    </row>
    <row r="25" spans="1:11" ht="16.5" customHeight="1">
      <c r="A25" s="37"/>
      <c r="B25" s="165" t="s">
        <v>124</v>
      </c>
      <c r="C25" s="146">
        <v>88</v>
      </c>
      <c r="D25" s="163">
        <v>-6</v>
      </c>
      <c r="E25" s="163">
        <v>94</v>
      </c>
      <c r="F25" s="338" t="s">
        <v>292</v>
      </c>
      <c r="G25" s="37"/>
      <c r="H25" s="264"/>
      <c r="K25"/>
    </row>
    <row r="26" spans="1:11" ht="16.5" customHeight="1">
      <c r="A26" s="37"/>
      <c r="B26" s="159" t="s">
        <v>70</v>
      </c>
      <c r="C26" s="160">
        <v>2</v>
      </c>
      <c r="D26" s="160">
        <v>5</v>
      </c>
      <c r="E26" s="160">
        <v>-3</v>
      </c>
      <c r="F26" s="161">
        <v>-0.6</v>
      </c>
      <c r="G26" s="37"/>
      <c r="H26" s="264"/>
      <c r="I26" s="49"/>
      <c r="K26"/>
    </row>
    <row r="27" spans="1:11" ht="18" customHeight="1">
      <c r="A27" s="37"/>
      <c r="B27" s="162" t="s">
        <v>125</v>
      </c>
      <c r="C27" s="146">
        <v>1</v>
      </c>
      <c r="D27" s="163">
        <v>1</v>
      </c>
      <c r="E27" s="163">
        <v>0</v>
      </c>
      <c r="F27" s="164">
        <v>0</v>
      </c>
      <c r="G27" s="37"/>
      <c r="H27" s="264"/>
      <c r="K27"/>
    </row>
    <row r="28" spans="1:11">
      <c r="A28" s="37"/>
      <c r="B28" s="162" t="s">
        <v>126</v>
      </c>
      <c r="C28" s="146">
        <v>1</v>
      </c>
      <c r="D28" s="163">
        <v>4</v>
      </c>
      <c r="E28" s="163">
        <v>-3</v>
      </c>
      <c r="F28" s="164">
        <v>-0.75</v>
      </c>
      <c r="G28" s="37"/>
      <c r="H28" s="264"/>
      <c r="K28"/>
    </row>
    <row r="29" spans="1:11" ht="16.5" customHeight="1">
      <c r="A29" s="37"/>
      <c r="B29" s="159" t="s">
        <v>127</v>
      </c>
      <c r="C29" s="160">
        <v>1423</v>
      </c>
      <c r="D29" s="160">
        <v>1049</v>
      </c>
      <c r="E29" s="160">
        <v>374</v>
      </c>
      <c r="F29" s="161">
        <v>0.35649999999999998</v>
      </c>
      <c r="G29" s="37"/>
      <c r="H29" s="264"/>
      <c r="I29" s="49"/>
      <c r="K29"/>
    </row>
    <row r="30" spans="1:11">
      <c r="A30" s="37"/>
      <c r="B30" s="162" t="s">
        <v>128</v>
      </c>
      <c r="C30" s="146">
        <v>-564</v>
      </c>
      <c r="D30" s="163">
        <v>-392</v>
      </c>
      <c r="E30" s="163">
        <v>-172</v>
      </c>
      <c r="F30" s="164">
        <v>-0.43880000000000002</v>
      </c>
      <c r="G30" s="37"/>
      <c r="H30" s="264"/>
      <c r="K30"/>
    </row>
    <row r="31" spans="1:11" ht="16.5" customHeight="1">
      <c r="A31" s="37"/>
      <c r="B31" s="159" t="s">
        <v>119</v>
      </c>
      <c r="C31" s="160">
        <v>859</v>
      </c>
      <c r="D31" s="160">
        <v>657</v>
      </c>
      <c r="E31" s="160">
        <v>202</v>
      </c>
      <c r="F31" s="161">
        <v>0.3075</v>
      </c>
      <c r="G31" s="37"/>
      <c r="H31" s="264"/>
      <c r="I31" s="49"/>
      <c r="K31"/>
    </row>
    <row r="32" spans="1:11" ht="16.5" customHeight="1">
      <c r="A32" s="37"/>
      <c r="B32" s="162" t="s">
        <v>118</v>
      </c>
      <c r="C32" s="146">
        <v>0</v>
      </c>
      <c r="D32" s="163">
        <v>0</v>
      </c>
      <c r="E32" s="163">
        <v>0</v>
      </c>
      <c r="F32" s="164">
        <v>0</v>
      </c>
      <c r="G32" s="37"/>
      <c r="H32" s="264"/>
      <c r="K32"/>
    </row>
    <row r="33" spans="1:11" ht="16.5" customHeight="1">
      <c r="A33" s="37"/>
      <c r="B33" s="159" t="s">
        <v>120</v>
      </c>
      <c r="C33" s="160">
        <v>859</v>
      </c>
      <c r="D33" s="160">
        <v>657</v>
      </c>
      <c r="E33" s="160">
        <v>202</v>
      </c>
      <c r="F33" s="161">
        <v>0.3075</v>
      </c>
      <c r="G33" s="37"/>
      <c r="H33" s="264"/>
      <c r="I33" s="49"/>
      <c r="K33"/>
    </row>
    <row r="34" spans="1:11" ht="16.5" customHeight="1">
      <c r="A34" s="37"/>
      <c r="B34" s="209" t="s">
        <v>71</v>
      </c>
      <c r="C34" s="156">
        <v>513</v>
      </c>
      <c r="D34" s="157">
        <v>384</v>
      </c>
      <c r="E34" s="157">
        <v>129</v>
      </c>
      <c r="F34" s="210">
        <v>0.33589999999999998</v>
      </c>
      <c r="G34" s="37"/>
      <c r="H34" s="264"/>
      <c r="K34"/>
    </row>
    <row r="35" spans="1:11" ht="16.5" customHeight="1">
      <c r="A35" s="37"/>
      <c r="B35" s="162" t="s">
        <v>72</v>
      </c>
      <c r="C35" s="146">
        <v>346</v>
      </c>
      <c r="D35" s="163">
        <v>273</v>
      </c>
      <c r="E35" s="163">
        <v>73</v>
      </c>
      <c r="F35" s="164">
        <v>0.26740000000000003</v>
      </c>
      <c r="G35" s="37"/>
      <c r="H35" s="264"/>
      <c r="K35"/>
    </row>
    <row r="36" spans="1:11" ht="14.25" customHeight="1">
      <c r="A36" s="37"/>
      <c r="B36" s="165"/>
      <c r="C36" s="146"/>
      <c r="D36" s="163"/>
      <c r="E36" s="163"/>
      <c r="F36" s="164"/>
      <c r="G36" s="37"/>
      <c r="H36" s="264"/>
      <c r="K36"/>
    </row>
    <row r="37" spans="1:11" s="94" customFormat="1" ht="18" customHeight="1">
      <c r="A37" s="166"/>
      <c r="B37" s="167" t="s">
        <v>224</v>
      </c>
      <c r="C37" s="197">
        <v>8.9290933621761232E-3</v>
      </c>
      <c r="D37" s="197">
        <v>6.683765791570432E-3</v>
      </c>
      <c r="E37" s="197">
        <v>2.2453275706056913E-3</v>
      </c>
      <c r="F37" s="168">
        <v>0.33589999999999998</v>
      </c>
      <c r="G37" s="166"/>
      <c r="H37" s="264"/>
    </row>
    <row r="38" spans="1:11" s="94" customFormat="1" ht="7.5" customHeight="1">
      <c r="A38" s="166"/>
      <c r="B38" s="169"/>
      <c r="C38" s="170"/>
      <c r="D38" s="169"/>
      <c r="E38" s="170"/>
      <c r="F38" s="166"/>
      <c r="G38" s="166"/>
      <c r="H38" s="264"/>
    </row>
    <row r="39" spans="1:11" s="94" customFormat="1" ht="15.75" customHeight="1">
      <c r="A39" s="166"/>
      <c r="B39" s="519" t="s">
        <v>276</v>
      </c>
      <c r="C39" s="519"/>
      <c r="D39" s="519"/>
      <c r="E39" s="519"/>
      <c r="F39" s="519"/>
      <c r="G39" s="166"/>
      <c r="H39" s="264"/>
    </row>
    <row r="40" spans="1:11" s="94" customFormat="1" ht="18" customHeight="1">
      <c r="B40" s="95"/>
      <c r="C40" s="96"/>
      <c r="D40" s="101"/>
      <c r="E40" s="97"/>
      <c r="F40" s="98"/>
      <c r="H40" s="264"/>
    </row>
    <row r="41" spans="1:11" s="94" customFormat="1" ht="18" customHeight="1">
      <c r="B41" s="95"/>
      <c r="C41" s="96"/>
      <c r="D41" s="97"/>
      <c r="E41" s="97"/>
      <c r="F41" s="98"/>
      <c r="H41" s="264"/>
    </row>
    <row r="42" spans="1:11" s="94" customFormat="1" ht="18" customHeight="1">
      <c r="B42" s="95"/>
      <c r="C42" s="96"/>
      <c r="D42" s="97"/>
      <c r="E42" s="97"/>
      <c r="F42" s="98"/>
      <c r="H42" s="264"/>
    </row>
    <row r="43" spans="1:11" s="94" customFormat="1" ht="18" customHeight="1">
      <c r="B43" s="95"/>
      <c r="C43" s="96"/>
      <c r="D43" s="97"/>
      <c r="E43" s="97"/>
      <c r="F43" s="98"/>
      <c r="H43" s="264"/>
    </row>
    <row r="44" spans="1:11" s="94" customFormat="1" ht="18" customHeight="1">
      <c r="B44" s="95"/>
      <c r="C44" s="96"/>
      <c r="D44" s="97"/>
      <c r="E44" s="97"/>
      <c r="F44" s="98"/>
      <c r="H44" s="264"/>
      <c r="J44" s="96"/>
    </row>
    <row r="45" spans="1:11" customFormat="1" ht="6" customHeight="1">
      <c r="C45" s="96"/>
      <c r="D45" s="97"/>
      <c r="E45" s="97"/>
      <c r="F45" s="98"/>
      <c r="G45" s="94"/>
      <c r="H45" s="264"/>
      <c r="I45" s="94"/>
    </row>
    <row r="46" spans="1:11" customFormat="1" ht="18" hidden="1" customHeight="1">
      <c r="B46" s="36" t="s">
        <v>42</v>
      </c>
      <c r="C46" s="96"/>
      <c r="D46" s="97"/>
      <c r="E46" s="97"/>
      <c r="F46" s="98"/>
      <c r="G46" s="94"/>
      <c r="H46" s="264"/>
      <c r="I46" s="94"/>
    </row>
    <row r="47" spans="1:11" ht="6" customHeight="1">
      <c r="C47" s="96"/>
      <c r="D47" s="97"/>
      <c r="E47" s="97"/>
      <c r="F47" s="98"/>
      <c r="G47" s="94"/>
      <c r="H47" s="264"/>
      <c r="I47" s="94"/>
    </row>
    <row r="48" spans="1:11" ht="14.25">
      <c r="C48" s="96"/>
      <c r="D48" s="97"/>
      <c r="E48" s="97"/>
      <c r="F48" s="98"/>
      <c r="G48" s="94"/>
      <c r="H48" s="264"/>
      <c r="I48" s="94"/>
    </row>
    <row r="49" spans="3:9" ht="14.25">
      <c r="C49" s="96"/>
      <c r="D49" s="97"/>
      <c r="E49" s="97"/>
      <c r="F49" s="98"/>
      <c r="G49" s="94"/>
      <c r="H49" s="264"/>
      <c r="I49" s="94"/>
    </row>
    <row r="50" spans="3:9" ht="14.25">
      <c r="C50" s="96"/>
      <c r="D50" s="97"/>
      <c r="E50" s="97"/>
      <c r="F50" s="98"/>
      <c r="G50" s="94"/>
      <c r="H50" s="264"/>
      <c r="I50" s="94"/>
    </row>
    <row r="51" spans="3:9" ht="14.25">
      <c r="C51" s="96"/>
      <c r="D51" s="97"/>
      <c r="E51" s="97"/>
      <c r="F51" s="98"/>
      <c r="G51" s="94"/>
      <c r="H51" s="264"/>
      <c r="I51" s="94"/>
    </row>
    <row r="52" spans="3:9" ht="14.25">
      <c r="C52" s="96"/>
      <c r="D52" s="97"/>
      <c r="E52" s="97"/>
      <c r="F52" s="98"/>
      <c r="G52" s="94"/>
      <c r="H52" s="264"/>
      <c r="I52" s="94"/>
    </row>
    <row r="53" spans="3:9" ht="14.25">
      <c r="C53" s="96"/>
      <c r="D53" s="97"/>
      <c r="E53" s="97"/>
      <c r="F53" s="98"/>
      <c r="G53" s="94"/>
      <c r="H53" s="264"/>
      <c r="I53" s="94"/>
    </row>
    <row r="54" spans="3:9" ht="14.25">
      <c r="C54" s="96"/>
      <c r="D54" s="97"/>
      <c r="E54" s="97"/>
      <c r="F54" s="98"/>
      <c r="G54" s="94"/>
      <c r="H54" s="264"/>
      <c r="I54" s="94"/>
    </row>
    <row r="55" spans="3:9" ht="14.25">
      <c r="C55" s="96"/>
      <c r="D55" s="97"/>
      <c r="E55" s="97"/>
      <c r="F55" s="98"/>
      <c r="G55" s="94"/>
      <c r="H55" s="264"/>
      <c r="I55" s="94"/>
    </row>
    <row r="56" spans="3:9" ht="14.25">
      <c r="C56" s="96"/>
      <c r="D56" s="97"/>
      <c r="E56" s="97"/>
      <c r="F56" s="98"/>
      <c r="G56" s="94"/>
      <c r="H56" s="264"/>
      <c r="I56" s="94"/>
    </row>
    <row r="57" spans="3:9" ht="14.25">
      <c r="C57" s="96"/>
      <c r="D57" s="97"/>
      <c r="E57" s="97"/>
      <c r="F57" s="98"/>
      <c r="G57" s="94"/>
      <c r="H57" s="264"/>
      <c r="I57" s="94"/>
    </row>
    <row r="58" spans="3:9">
      <c r="C58" s="3"/>
      <c r="D58" s="3"/>
      <c r="E58" s="3"/>
      <c r="H58" s="264"/>
    </row>
    <row r="59" spans="3:9">
      <c r="C59" s="3"/>
      <c r="D59" s="3"/>
      <c r="E59" s="3"/>
      <c r="H59" s="264"/>
    </row>
    <row r="60" spans="3:9">
      <c r="C60" s="3"/>
      <c r="D60" s="3"/>
      <c r="E60" s="3"/>
      <c r="H60" s="264"/>
    </row>
    <row r="61" spans="3:9">
      <c r="C61" s="3"/>
      <c r="D61" s="3"/>
      <c r="E61" s="3"/>
      <c r="H61" s="264"/>
    </row>
    <row r="62" spans="3:9">
      <c r="C62" s="3"/>
      <c r="D62" s="3"/>
      <c r="E62" s="3"/>
      <c r="H62" s="264"/>
    </row>
    <row r="63" spans="3:9">
      <c r="C63" s="3"/>
      <c r="D63" s="3"/>
      <c r="E63" s="3"/>
      <c r="H63" s="264"/>
    </row>
    <row r="64" spans="3:9">
      <c r="C64" s="3"/>
      <c r="D64" s="3"/>
      <c r="E64" s="3"/>
      <c r="H64" s="264"/>
    </row>
    <row r="65" spans="3:8">
      <c r="C65" s="3"/>
      <c r="D65" s="3"/>
      <c r="E65" s="3"/>
      <c r="H65" s="264"/>
    </row>
    <row r="66" spans="3:8">
      <c r="C66" s="3"/>
      <c r="D66" s="3"/>
      <c r="E66" s="3"/>
      <c r="H66" s="264"/>
    </row>
    <row r="67" spans="3:8">
      <c r="C67" s="3"/>
      <c r="D67" s="3"/>
      <c r="E67" s="3"/>
      <c r="H67" s="264"/>
    </row>
    <row r="68" spans="3:8">
      <c r="C68" s="3"/>
      <c r="D68" s="3"/>
      <c r="E68" s="3"/>
      <c r="H68" s="264"/>
    </row>
    <row r="69" spans="3:8">
      <c r="C69" s="3"/>
      <c r="D69" s="3"/>
      <c r="E69" s="3"/>
    </row>
    <row r="70" spans="3:8">
      <c r="C70" s="3"/>
      <c r="D70" s="3"/>
      <c r="E70" s="3"/>
    </row>
    <row r="71" spans="3:8">
      <c r="C71" s="3"/>
      <c r="D71" s="3"/>
      <c r="E71" s="3"/>
    </row>
    <row r="72" spans="3:8">
      <c r="C72" s="3"/>
      <c r="D72" s="3"/>
      <c r="E72" s="3"/>
    </row>
    <row r="73" spans="3:8">
      <c r="C73" s="3"/>
      <c r="D73" s="3"/>
      <c r="E73" s="3"/>
    </row>
    <row r="74" spans="3:8">
      <c r="C74" s="3"/>
      <c r="D74" s="3"/>
      <c r="E74" s="3"/>
    </row>
    <row r="75" spans="3:8">
      <c r="C75" s="3"/>
      <c r="D75" s="3"/>
      <c r="E75" s="3"/>
    </row>
    <row r="76" spans="3:8">
      <c r="C76" s="3"/>
      <c r="D76" s="3"/>
      <c r="E76" s="3"/>
    </row>
  </sheetData>
  <mergeCells count="1">
    <mergeCell ref="B39:F39"/>
  </mergeCells>
  <phoneticPr fontId="12" type="noConversion"/>
  <printOptions horizontalCentered="1" verticalCentered="1"/>
  <pageMargins left="0.31496062992125984" right="0.39370078740157483" top="0.4" bottom="0.32" header="0.3" footer="0.28000000000000003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7"/>
  <sheetViews>
    <sheetView workbookViewId="0"/>
  </sheetViews>
  <sheetFormatPr baseColWidth="10" defaultRowHeight="12.75"/>
  <cols>
    <col min="1" max="1" width="11.42578125" style="461"/>
    <col min="2" max="2" width="18.42578125" style="461" customWidth="1"/>
    <col min="3" max="3" width="15.140625" style="461" customWidth="1"/>
    <col min="4" max="4" width="14.85546875" style="461" customWidth="1"/>
    <col min="5" max="5" width="21.28515625" style="461" customWidth="1"/>
    <col min="6" max="6" width="19.5703125" style="461" customWidth="1"/>
    <col min="7" max="7" width="14.5703125" style="461" customWidth="1"/>
    <col min="8" max="8" width="12.140625" style="461" customWidth="1"/>
    <col min="9" max="9" width="17.85546875" style="461" customWidth="1"/>
    <col min="10" max="16384" width="11.42578125" style="461"/>
  </cols>
  <sheetData>
    <row r="3" spans="2:9" s="453" customFormat="1">
      <c r="B3" s="452"/>
      <c r="C3" s="452"/>
      <c r="D3" s="452"/>
    </row>
    <row r="4" spans="2:9" s="453" customFormat="1" ht="63.75">
      <c r="B4" s="520" t="s">
        <v>407</v>
      </c>
      <c r="C4" s="520"/>
      <c r="D4" s="520"/>
      <c r="E4" s="454" t="s">
        <v>423</v>
      </c>
      <c r="F4" s="454" t="s">
        <v>424</v>
      </c>
      <c r="G4" s="454" t="s">
        <v>425</v>
      </c>
      <c r="H4" s="454" t="s">
        <v>408</v>
      </c>
      <c r="I4" s="454" t="s">
        <v>426</v>
      </c>
    </row>
    <row r="5" spans="2:9" s="453" customFormat="1" ht="3.75" customHeight="1">
      <c r="B5" s="456"/>
      <c r="C5" s="456"/>
      <c r="D5" s="456"/>
      <c r="E5" s="457"/>
      <c r="F5" s="455"/>
      <c r="G5" s="455"/>
      <c r="H5" s="456"/>
      <c r="I5" s="457"/>
    </row>
    <row r="6" spans="2:9">
      <c r="B6" s="458"/>
      <c r="C6" s="458"/>
      <c r="D6" s="458"/>
      <c r="E6" s="459" t="s">
        <v>409</v>
      </c>
      <c r="F6" s="460" t="s">
        <v>410</v>
      </c>
      <c r="G6" s="460" t="s">
        <v>411</v>
      </c>
      <c r="H6" s="460" t="s">
        <v>412</v>
      </c>
      <c r="I6" s="459" t="s">
        <v>413</v>
      </c>
    </row>
    <row r="7" spans="2:9">
      <c r="B7" s="462" t="s">
        <v>130</v>
      </c>
      <c r="E7" s="463">
        <v>9052</v>
      </c>
      <c r="F7" s="461">
        <v>67</v>
      </c>
      <c r="G7" s="464">
        <v>-499</v>
      </c>
      <c r="H7" s="464">
        <v>-432</v>
      </c>
      <c r="I7" s="465">
        <v>8620</v>
      </c>
    </row>
    <row r="8" spans="2:9">
      <c r="B8" s="462" t="s">
        <v>427</v>
      </c>
      <c r="E8" s="463">
        <v>728</v>
      </c>
      <c r="F8" s="466" t="s">
        <v>274</v>
      </c>
      <c r="G8" s="464">
        <v>-5</v>
      </c>
      <c r="H8" s="464">
        <v>-5</v>
      </c>
      <c r="I8" s="465">
        <v>723</v>
      </c>
    </row>
    <row r="9" spans="2:9">
      <c r="B9" s="467" t="s">
        <v>428</v>
      </c>
      <c r="C9" s="468"/>
      <c r="D9" s="468"/>
      <c r="E9" s="469">
        <v>9780</v>
      </c>
      <c r="F9" s="467">
        <v>67</v>
      </c>
      <c r="G9" s="470">
        <v>-504</v>
      </c>
      <c r="H9" s="470">
        <v>-437</v>
      </c>
      <c r="I9" s="470">
        <v>9343</v>
      </c>
    </row>
    <row r="10" spans="2:9">
      <c r="E10" s="471"/>
      <c r="I10" s="471"/>
    </row>
    <row r="11" spans="2:9">
      <c r="B11" s="462" t="s">
        <v>429</v>
      </c>
      <c r="E11" s="465">
        <v>-6041</v>
      </c>
      <c r="F11" s="464">
        <v>-33</v>
      </c>
      <c r="G11" s="461">
        <v>257</v>
      </c>
      <c r="H11" s="461">
        <v>224</v>
      </c>
      <c r="I11" s="465">
        <v>-5817</v>
      </c>
    </row>
    <row r="12" spans="2:9">
      <c r="B12" s="467" t="s">
        <v>138</v>
      </c>
      <c r="C12" s="468"/>
      <c r="D12" s="468"/>
      <c r="E12" s="469">
        <v>3739</v>
      </c>
      <c r="F12" s="469">
        <v>34</v>
      </c>
      <c r="G12" s="470">
        <v>-247</v>
      </c>
      <c r="H12" s="470">
        <v>-213</v>
      </c>
      <c r="I12" s="470">
        <v>3526</v>
      </c>
    </row>
    <row r="13" spans="2:9">
      <c r="E13" s="463"/>
      <c r="I13" s="471"/>
    </row>
    <row r="14" spans="2:9">
      <c r="B14" s="461" t="s">
        <v>350</v>
      </c>
      <c r="E14" s="465">
        <v>133</v>
      </c>
      <c r="F14" s="461">
        <v>2</v>
      </c>
      <c r="G14" s="464">
        <v>-17</v>
      </c>
      <c r="H14" s="464">
        <v>-15</v>
      </c>
      <c r="I14" s="465">
        <v>118</v>
      </c>
    </row>
    <row r="15" spans="2:9">
      <c r="B15" s="461" t="s">
        <v>351</v>
      </c>
      <c r="E15" s="465">
        <v>-637</v>
      </c>
      <c r="F15" s="464">
        <v>-12</v>
      </c>
      <c r="G15" s="461">
        <v>90</v>
      </c>
      <c r="H15" s="461">
        <v>78</v>
      </c>
      <c r="I15" s="465">
        <v>-559</v>
      </c>
    </row>
    <row r="16" spans="2:9">
      <c r="B16" s="461" t="s">
        <v>430</v>
      </c>
      <c r="E16" s="465">
        <v>-531</v>
      </c>
      <c r="F16" s="464">
        <v>-57</v>
      </c>
      <c r="G16" s="461">
        <v>17</v>
      </c>
      <c r="H16" s="464">
        <v>-40</v>
      </c>
      <c r="I16" s="465">
        <v>-571</v>
      </c>
    </row>
    <row r="17" spans="2:9">
      <c r="B17" s="461" t="s">
        <v>354</v>
      </c>
      <c r="E17" s="465">
        <v>-109</v>
      </c>
      <c r="F17" s="466" t="s">
        <v>274</v>
      </c>
      <c r="G17" s="461">
        <v>14</v>
      </c>
      <c r="H17" s="461">
        <v>14</v>
      </c>
      <c r="I17" s="465">
        <v>-95</v>
      </c>
    </row>
    <row r="18" spans="2:9">
      <c r="B18" s="462" t="s">
        <v>352</v>
      </c>
      <c r="E18" s="465">
        <v>-746</v>
      </c>
      <c r="F18" s="464">
        <v>-8</v>
      </c>
      <c r="G18" s="461">
        <v>44</v>
      </c>
      <c r="H18" s="461">
        <v>36</v>
      </c>
      <c r="I18" s="465">
        <v>-710</v>
      </c>
    </row>
    <row r="19" spans="2:9">
      <c r="B19" s="472" t="s">
        <v>54</v>
      </c>
      <c r="C19" s="473"/>
      <c r="D19" s="473"/>
      <c r="E19" s="469">
        <v>1849</v>
      </c>
      <c r="F19" s="474">
        <v>-41</v>
      </c>
      <c r="G19" s="474">
        <v>-99</v>
      </c>
      <c r="H19" s="474">
        <v>-140</v>
      </c>
      <c r="I19" s="470">
        <v>1709</v>
      </c>
    </row>
    <row r="20" spans="2:9">
      <c r="E20" s="463"/>
      <c r="G20" s="475"/>
      <c r="I20" s="471"/>
    </row>
    <row r="21" spans="2:9" ht="15">
      <c r="B21" s="462" t="s">
        <v>431</v>
      </c>
      <c r="E21" s="463">
        <v>1</v>
      </c>
      <c r="F21" s="476" t="s">
        <v>274</v>
      </c>
      <c r="G21" s="477" t="s">
        <v>274</v>
      </c>
      <c r="H21" s="477" t="s">
        <v>274</v>
      </c>
      <c r="I21" s="471">
        <v>1</v>
      </c>
    </row>
    <row r="22" spans="2:9">
      <c r="B22" s="462" t="s">
        <v>121</v>
      </c>
      <c r="E22" s="463">
        <v>251</v>
      </c>
      <c r="F22" s="461">
        <v>3</v>
      </c>
      <c r="G22" s="464">
        <v>-28</v>
      </c>
      <c r="H22" s="464">
        <v>-25</v>
      </c>
      <c r="I22" s="471">
        <v>226</v>
      </c>
    </row>
    <row r="23" spans="2:9">
      <c r="B23" s="462" t="s">
        <v>432</v>
      </c>
      <c r="E23" s="465">
        <v>-787</v>
      </c>
      <c r="F23" s="464">
        <v>-9</v>
      </c>
      <c r="G23" s="464">
        <v>71</v>
      </c>
      <c r="H23" s="464">
        <v>62</v>
      </c>
      <c r="I23" s="465">
        <v>-725</v>
      </c>
    </row>
    <row r="24" spans="2:9" ht="24" customHeight="1">
      <c r="B24" s="521" t="s">
        <v>362</v>
      </c>
      <c r="C24" s="521"/>
      <c r="D24" s="521"/>
      <c r="E24" s="463">
        <v>2</v>
      </c>
      <c r="F24" s="466" t="s">
        <v>274</v>
      </c>
      <c r="G24" s="464">
        <v>-1</v>
      </c>
      <c r="H24" s="464">
        <v>-1</v>
      </c>
      <c r="I24" s="471">
        <v>1</v>
      </c>
    </row>
    <row r="25" spans="2:9">
      <c r="B25" s="461" t="s">
        <v>359</v>
      </c>
      <c r="E25" s="463">
        <v>160</v>
      </c>
      <c r="F25" s="461">
        <v>1</v>
      </c>
      <c r="G25" s="464">
        <v>-73</v>
      </c>
      <c r="H25" s="464">
        <v>-72</v>
      </c>
      <c r="I25" s="471">
        <v>88</v>
      </c>
    </row>
    <row r="26" spans="2:9">
      <c r="B26" s="461" t="s">
        <v>358</v>
      </c>
      <c r="E26" s="478" t="s">
        <v>274</v>
      </c>
      <c r="F26" s="461">
        <v>123</v>
      </c>
      <c r="G26" s="466" t="s">
        <v>274</v>
      </c>
      <c r="H26" s="466">
        <v>123</v>
      </c>
      <c r="I26" s="471">
        <v>123</v>
      </c>
    </row>
    <row r="27" spans="2:9">
      <c r="E27" s="463"/>
      <c r="I27" s="471"/>
    </row>
    <row r="28" spans="2:9">
      <c r="B28" s="467" t="s">
        <v>390</v>
      </c>
      <c r="C28" s="468"/>
      <c r="D28" s="468"/>
      <c r="E28" s="469">
        <v>1476</v>
      </c>
      <c r="F28" s="467">
        <v>77</v>
      </c>
      <c r="G28" s="470">
        <v>-130</v>
      </c>
      <c r="H28" s="470">
        <v>-53</v>
      </c>
      <c r="I28" s="470">
        <v>1423</v>
      </c>
    </row>
    <row r="29" spans="2:9">
      <c r="B29" s="462" t="s">
        <v>433</v>
      </c>
      <c r="E29" s="465">
        <v>-546</v>
      </c>
      <c r="F29" s="464">
        <v>-64</v>
      </c>
      <c r="G29" s="461">
        <v>46</v>
      </c>
      <c r="H29" s="464">
        <v>-18</v>
      </c>
      <c r="I29" s="465">
        <v>-564</v>
      </c>
    </row>
    <row r="30" spans="2:9">
      <c r="B30" s="467" t="s">
        <v>391</v>
      </c>
      <c r="C30" s="468"/>
      <c r="D30" s="468"/>
      <c r="E30" s="469">
        <v>930</v>
      </c>
      <c r="F30" s="467">
        <v>13</v>
      </c>
      <c r="G30" s="470">
        <v>-84</v>
      </c>
      <c r="H30" s="470">
        <v>-71</v>
      </c>
      <c r="I30" s="467">
        <v>859</v>
      </c>
    </row>
    <row r="31" spans="2:9">
      <c r="B31" s="461" t="s">
        <v>367</v>
      </c>
      <c r="E31" s="478" t="s">
        <v>274</v>
      </c>
      <c r="F31" s="466" t="s">
        <v>274</v>
      </c>
      <c r="G31" s="466" t="s">
        <v>274</v>
      </c>
      <c r="H31" s="466" t="s">
        <v>274</v>
      </c>
      <c r="I31" s="479" t="s">
        <v>274</v>
      </c>
    </row>
    <row r="32" spans="2:9">
      <c r="B32" s="472" t="s">
        <v>120</v>
      </c>
      <c r="C32" s="473"/>
      <c r="D32" s="473"/>
      <c r="E32" s="480">
        <v>930</v>
      </c>
      <c r="F32" s="472">
        <v>13</v>
      </c>
      <c r="G32" s="474">
        <v>-84</v>
      </c>
      <c r="H32" s="474">
        <v>-71</v>
      </c>
      <c r="I32" s="467">
        <v>859</v>
      </c>
    </row>
    <row r="33" spans="2:9">
      <c r="E33" s="463"/>
      <c r="I33" s="471"/>
    </row>
    <row r="34" spans="2:9">
      <c r="B34" s="458" t="s">
        <v>368</v>
      </c>
      <c r="E34" s="471"/>
      <c r="I34" s="471"/>
    </row>
    <row r="35" spans="2:9">
      <c r="B35" s="461" t="s">
        <v>434</v>
      </c>
      <c r="E35" s="463">
        <v>531</v>
      </c>
      <c r="F35" s="461">
        <v>19</v>
      </c>
      <c r="G35" s="464">
        <v>-37</v>
      </c>
      <c r="H35" s="464">
        <v>-18</v>
      </c>
      <c r="I35" s="471">
        <v>513</v>
      </c>
    </row>
    <row r="36" spans="2:9">
      <c r="B36" s="461" t="s">
        <v>435</v>
      </c>
      <c r="E36" s="463">
        <v>398</v>
      </c>
      <c r="F36" s="464">
        <v>-6</v>
      </c>
      <c r="G36" s="464">
        <v>-46</v>
      </c>
      <c r="H36" s="464">
        <v>-52</v>
      </c>
      <c r="I36" s="471">
        <v>346</v>
      </c>
    </row>
    <row r="37" spans="2:9">
      <c r="B37" s="472" t="s">
        <v>120</v>
      </c>
      <c r="C37" s="473"/>
      <c r="D37" s="473"/>
      <c r="E37" s="469">
        <v>929</v>
      </c>
      <c r="F37" s="472">
        <v>13</v>
      </c>
      <c r="G37" s="474">
        <v>-83</v>
      </c>
      <c r="H37" s="474">
        <v>-70</v>
      </c>
      <c r="I37" s="467">
        <v>859</v>
      </c>
    </row>
  </sheetData>
  <mergeCells count="2">
    <mergeCell ref="B4:D4"/>
    <mergeCell ref="B24:D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showGridLines="0" workbookViewId="0"/>
  </sheetViews>
  <sheetFormatPr baseColWidth="10" defaultRowHeight="12.75"/>
  <cols>
    <col min="2" max="2" width="56.42578125" bestFit="1" customWidth="1"/>
    <col min="3" max="3" width="3.42578125" customWidth="1"/>
    <col min="5" max="5" width="2.7109375" customWidth="1"/>
    <col min="7" max="7" width="4.140625" customWidth="1"/>
    <col min="9" max="9" width="4.28515625" customWidth="1"/>
  </cols>
  <sheetData>
    <row r="1" spans="1:1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>
      <c r="A3" s="37"/>
      <c r="B3" s="523" t="s">
        <v>172</v>
      </c>
      <c r="C3" s="523"/>
      <c r="D3" s="523"/>
      <c r="E3" s="523"/>
      <c r="F3" s="523"/>
      <c r="G3" s="523"/>
      <c r="H3" s="523"/>
      <c r="I3" s="523"/>
      <c r="J3" s="523"/>
      <c r="K3" s="37"/>
      <c r="L3" s="37"/>
    </row>
    <row r="4" spans="1:12">
      <c r="A4" s="37"/>
      <c r="B4" s="523" t="s">
        <v>170</v>
      </c>
      <c r="C4" s="523"/>
      <c r="D4" s="523"/>
      <c r="E4" s="523"/>
      <c r="F4" s="523"/>
      <c r="G4" s="523"/>
      <c r="H4" s="523"/>
      <c r="I4" s="523"/>
      <c r="J4" s="523"/>
      <c r="K4" s="37"/>
      <c r="L4" s="37"/>
    </row>
    <row r="5" spans="1:12">
      <c r="A5" s="37"/>
      <c r="B5" s="524"/>
      <c r="C5" s="524"/>
      <c r="D5" s="524"/>
      <c r="E5" s="524"/>
      <c r="F5" s="524"/>
      <c r="G5" s="524"/>
      <c r="H5" s="524"/>
      <c r="I5" s="524"/>
      <c r="J5" s="524"/>
      <c r="K5" s="37"/>
      <c r="L5" s="37"/>
    </row>
    <row r="6" spans="1:12">
      <c r="A6" s="37"/>
      <c r="B6" s="171"/>
      <c r="C6" s="171"/>
      <c r="D6" s="525" t="s">
        <v>414</v>
      </c>
      <c r="E6" s="525"/>
      <c r="F6" s="525"/>
      <c r="G6" s="525"/>
      <c r="H6" s="525"/>
      <c r="I6" s="525"/>
      <c r="J6" s="525"/>
      <c r="K6" s="37"/>
      <c r="L6" s="37"/>
    </row>
    <row r="7" spans="1:12">
      <c r="A7" s="37"/>
      <c r="B7" s="171"/>
      <c r="C7" s="171"/>
      <c r="D7" s="172">
        <v>2018</v>
      </c>
      <c r="E7" s="172"/>
      <c r="F7" s="172">
        <v>2017</v>
      </c>
      <c r="G7" s="172"/>
      <c r="H7" s="172" t="s">
        <v>53</v>
      </c>
      <c r="I7" s="173"/>
      <c r="J7" s="172" t="s">
        <v>53</v>
      </c>
      <c r="K7" s="37"/>
      <c r="L7" s="37"/>
    </row>
    <row r="8" spans="1:12">
      <c r="A8" s="37"/>
      <c r="B8" s="171"/>
      <c r="C8" s="171"/>
      <c r="D8" s="522" t="s">
        <v>215</v>
      </c>
      <c r="E8" s="522"/>
      <c r="F8" s="522"/>
      <c r="G8" s="522"/>
      <c r="H8" s="522"/>
      <c r="I8" s="173"/>
      <c r="J8" s="173" t="s">
        <v>21</v>
      </c>
      <c r="K8" s="37"/>
      <c r="L8" s="37"/>
    </row>
    <row r="9" spans="1:12">
      <c r="A9" s="37"/>
      <c r="B9" s="174" t="s">
        <v>176</v>
      </c>
      <c r="C9" s="171"/>
      <c r="D9" s="171"/>
      <c r="E9" s="171"/>
      <c r="F9" s="171"/>
      <c r="G9" s="171"/>
      <c r="H9" s="171"/>
      <c r="I9" s="171"/>
      <c r="J9" s="171"/>
      <c r="K9" s="37"/>
      <c r="L9" s="37"/>
    </row>
    <row r="10" spans="1:12">
      <c r="A10" s="37"/>
      <c r="B10" s="171" t="s">
        <v>10</v>
      </c>
      <c r="C10" s="171"/>
      <c r="D10" s="175">
        <v>166</v>
      </c>
      <c r="E10" s="171"/>
      <c r="F10" s="175">
        <v>209</v>
      </c>
      <c r="G10" s="175"/>
      <c r="H10" s="175">
        <v>-43</v>
      </c>
      <c r="I10" s="171"/>
      <c r="J10" s="176">
        <v>-20.574162679425832</v>
      </c>
      <c r="K10" s="37"/>
      <c r="L10" s="37"/>
    </row>
    <row r="11" spans="1:12">
      <c r="A11" s="37"/>
      <c r="B11" s="171" t="s">
        <v>56</v>
      </c>
      <c r="C11" s="171"/>
      <c r="D11" s="175">
        <v>673</v>
      </c>
      <c r="E11" s="171"/>
      <c r="F11" s="175">
        <v>603</v>
      </c>
      <c r="G11" s="175"/>
      <c r="H11" s="175">
        <v>70</v>
      </c>
      <c r="I11" s="171"/>
      <c r="J11" s="176">
        <v>11.608623548922047</v>
      </c>
      <c r="K11" s="37"/>
      <c r="L11" s="37"/>
    </row>
    <row r="12" spans="1:12">
      <c r="A12" s="37"/>
      <c r="B12" s="171" t="s">
        <v>14</v>
      </c>
      <c r="C12" s="171"/>
      <c r="D12" s="175">
        <v>953</v>
      </c>
      <c r="E12" s="171"/>
      <c r="F12" s="175">
        <v>862</v>
      </c>
      <c r="G12" s="175"/>
      <c r="H12" s="175">
        <v>91</v>
      </c>
      <c r="I12" s="171"/>
      <c r="J12" s="176">
        <v>10.556844547563804</v>
      </c>
      <c r="K12" s="37"/>
      <c r="L12" s="37"/>
    </row>
    <row r="13" spans="1:12">
      <c r="A13" s="37"/>
      <c r="B13" s="171" t="s">
        <v>57</v>
      </c>
      <c r="C13" s="171"/>
      <c r="D13" s="175">
        <v>582</v>
      </c>
      <c r="E13" s="171"/>
      <c r="F13" s="175">
        <v>516</v>
      </c>
      <c r="G13" s="175"/>
      <c r="H13" s="175">
        <v>66</v>
      </c>
      <c r="I13" s="171"/>
      <c r="J13" s="176">
        <v>12.790697674418606</v>
      </c>
      <c r="K13" s="37"/>
      <c r="L13" s="37"/>
    </row>
    <row r="14" spans="1:12">
      <c r="A14" s="37"/>
      <c r="B14" s="177" t="s">
        <v>181</v>
      </c>
      <c r="C14" s="181"/>
      <c r="D14" s="160">
        <v>2374</v>
      </c>
      <c r="E14" s="177"/>
      <c r="F14" s="160">
        <v>2190</v>
      </c>
      <c r="G14" s="160"/>
      <c r="H14" s="160">
        <v>184</v>
      </c>
      <c r="I14" s="177"/>
      <c r="J14" s="178">
        <v>8.4018264840182599</v>
      </c>
      <c r="K14" s="37"/>
      <c r="L14" s="37"/>
    </row>
    <row r="15" spans="1:12">
      <c r="A15" s="37"/>
      <c r="B15" s="174" t="s">
        <v>171</v>
      </c>
      <c r="C15" s="171"/>
      <c r="D15" s="175"/>
      <c r="E15" s="171"/>
      <c r="F15" s="175"/>
      <c r="G15" s="175"/>
      <c r="H15" s="175"/>
      <c r="I15" s="171"/>
      <c r="J15" s="176"/>
      <c r="K15" s="37"/>
      <c r="L15" s="37"/>
    </row>
    <row r="16" spans="1:12">
      <c r="A16" s="37"/>
      <c r="B16" s="171" t="s">
        <v>10</v>
      </c>
      <c r="C16" s="171"/>
      <c r="D16" s="175">
        <v>744</v>
      </c>
      <c r="E16" s="171"/>
      <c r="F16" s="175">
        <v>891</v>
      </c>
      <c r="G16" s="175"/>
      <c r="H16" s="175">
        <v>-147</v>
      </c>
      <c r="I16" s="171"/>
      <c r="J16" s="176">
        <v>-16.498316498316502</v>
      </c>
      <c r="K16" s="37"/>
      <c r="L16" s="37"/>
    </row>
    <row r="17" spans="1:12">
      <c r="A17" s="37"/>
      <c r="B17" s="171" t="s">
        <v>56</v>
      </c>
      <c r="C17" s="171"/>
      <c r="D17" s="175">
        <v>4846</v>
      </c>
      <c r="E17" s="171"/>
      <c r="F17" s="175">
        <v>3315</v>
      </c>
      <c r="G17" s="175"/>
      <c r="H17" s="175">
        <v>1531</v>
      </c>
      <c r="I17" s="171"/>
      <c r="J17" s="176">
        <v>46.184012066365</v>
      </c>
      <c r="K17" s="37"/>
      <c r="L17" s="37"/>
    </row>
    <row r="18" spans="1:12">
      <c r="A18" s="37"/>
      <c r="B18" s="171" t="s">
        <v>14</v>
      </c>
      <c r="C18" s="171"/>
      <c r="D18" s="175">
        <v>1284</v>
      </c>
      <c r="E18" s="171"/>
      <c r="F18" s="175">
        <v>1140</v>
      </c>
      <c r="G18" s="175"/>
      <c r="H18" s="175">
        <v>144</v>
      </c>
      <c r="I18" s="171"/>
      <c r="J18" s="176">
        <v>12.631578947368416</v>
      </c>
      <c r="K18" s="37"/>
      <c r="L18" s="37"/>
    </row>
    <row r="19" spans="1:12">
      <c r="A19" s="37"/>
      <c r="B19" s="171" t="s">
        <v>57</v>
      </c>
      <c r="C19" s="171"/>
      <c r="D19" s="175">
        <v>680</v>
      </c>
      <c r="E19" s="171"/>
      <c r="F19" s="175">
        <v>658</v>
      </c>
      <c r="G19" s="175"/>
      <c r="H19" s="175">
        <v>22</v>
      </c>
      <c r="I19" s="171"/>
      <c r="J19" s="176">
        <v>3.3434650455927084</v>
      </c>
      <c r="K19" s="37"/>
      <c r="L19" s="37"/>
    </row>
    <row r="20" spans="1:12">
      <c r="A20" s="37"/>
      <c r="B20" s="177" t="s">
        <v>182</v>
      </c>
      <c r="C20" s="181"/>
      <c r="D20" s="160">
        <v>7554</v>
      </c>
      <c r="E20" s="177"/>
      <c r="F20" s="160">
        <v>6004</v>
      </c>
      <c r="G20" s="160"/>
      <c r="H20" s="160">
        <v>1550</v>
      </c>
      <c r="I20" s="177"/>
      <c r="J20" s="178">
        <v>25.816122584943368</v>
      </c>
      <c r="K20" s="37"/>
      <c r="L20" s="37"/>
    </row>
    <row r="21" spans="1:12">
      <c r="A21" s="37"/>
      <c r="B21" s="171" t="s">
        <v>173</v>
      </c>
      <c r="C21" s="171"/>
      <c r="D21" s="175">
        <v>-585</v>
      </c>
      <c r="E21" s="171"/>
      <c r="F21" s="175">
        <v>-630</v>
      </c>
      <c r="G21" s="175"/>
      <c r="H21" s="175">
        <v>45</v>
      </c>
      <c r="I21" s="171"/>
      <c r="J21" s="176">
        <v>-7.1428571428571397</v>
      </c>
      <c r="K21" s="37"/>
      <c r="L21" s="37"/>
    </row>
    <row r="22" spans="1:12">
      <c r="A22" s="37"/>
      <c r="B22" s="179" t="s">
        <v>174</v>
      </c>
      <c r="C22" s="180"/>
      <c r="D22" s="182">
        <v>9343</v>
      </c>
      <c r="E22" s="179"/>
      <c r="F22" s="182">
        <v>7564</v>
      </c>
      <c r="G22" s="182"/>
      <c r="H22" s="182">
        <v>1779</v>
      </c>
      <c r="I22" s="179"/>
      <c r="J22" s="183">
        <v>23.519301956636696</v>
      </c>
      <c r="K22" s="37"/>
      <c r="L22" s="37"/>
    </row>
    <row r="23" spans="1:12">
      <c r="A23" s="37"/>
      <c r="B23" s="171"/>
      <c r="C23" s="171"/>
      <c r="D23" s="175"/>
      <c r="E23" s="171"/>
      <c r="F23" s="175"/>
      <c r="G23" s="175"/>
      <c r="H23" s="175"/>
      <c r="I23" s="171"/>
      <c r="J23" s="176"/>
      <c r="K23" s="37"/>
      <c r="L23" s="37"/>
    </row>
    <row r="24" spans="1:12">
      <c r="A24" s="37"/>
      <c r="B24" s="174" t="s">
        <v>176</v>
      </c>
      <c r="C24" s="171"/>
      <c r="D24" s="175"/>
      <c r="E24" s="171"/>
      <c r="F24" s="175"/>
      <c r="G24" s="175"/>
      <c r="H24" s="175"/>
      <c r="I24" s="171"/>
      <c r="J24" s="176"/>
      <c r="K24" s="37"/>
      <c r="L24" s="37"/>
    </row>
    <row r="25" spans="1:12">
      <c r="A25" s="37"/>
      <c r="B25" s="171" t="s">
        <v>10</v>
      </c>
      <c r="C25" s="171"/>
      <c r="D25" s="175">
        <v>-13</v>
      </c>
      <c r="E25" s="171"/>
      <c r="F25" s="175">
        <v>-18</v>
      </c>
      <c r="G25" s="175"/>
      <c r="H25" s="175">
        <v>5</v>
      </c>
      <c r="I25" s="171"/>
      <c r="J25" s="176">
        <v>27.777777777777779</v>
      </c>
      <c r="K25" s="37"/>
      <c r="L25" s="37"/>
    </row>
    <row r="26" spans="1:12">
      <c r="A26" s="37"/>
      <c r="B26" s="171" t="s">
        <v>56</v>
      </c>
      <c r="C26" s="171"/>
      <c r="D26" s="175">
        <v>-458</v>
      </c>
      <c r="E26" s="171"/>
      <c r="F26" s="175">
        <v>-337</v>
      </c>
      <c r="G26" s="175"/>
      <c r="H26" s="175">
        <v>-121</v>
      </c>
      <c r="I26" s="171"/>
      <c r="J26" s="176">
        <v>-35.905044510385764</v>
      </c>
      <c r="K26" s="37"/>
      <c r="L26" s="37"/>
    </row>
    <row r="27" spans="1:12">
      <c r="A27" s="37"/>
      <c r="B27" s="171" t="s">
        <v>14</v>
      </c>
      <c r="C27" s="171"/>
      <c r="D27" s="175">
        <v>-340</v>
      </c>
      <c r="E27" s="171"/>
      <c r="F27" s="175">
        <v>-287</v>
      </c>
      <c r="G27" s="175"/>
      <c r="H27" s="175">
        <v>-53</v>
      </c>
      <c r="I27" s="171"/>
      <c r="J27" s="176">
        <v>-18.466898954703836</v>
      </c>
      <c r="K27" s="37"/>
      <c r="L27" s="37"/>
    </row>
    <row r="28" spans="1:12">
      <c r="A28" s="37"/>
      <c r="B28" s="171" t="s">
        <v>57</v>
      </c>
      <c r="C28" s="171"/>
      <c r="D28" s="175">
        <v>-295</v>
      </c>
      <c r="E28" s="171"/>
      <c r="F28" s="175">
        <v>-250</v>
      </c>
      <c r="G28" s="175"/>
      <c r="H28" s="175">
        <v>-45</v>
      </c>
      <c r="I28" s="171"/>
      <c r="J28" s="176">
        <v>-17.999999999999993</v>
      </c>
      <c r="K28" s="37"/>
      <c r="L28" s="37"/>
    </row>
    <row r="29" spans="1:12">
      <c r="A29" s="37"/>
      <c r="B29" s="177" t="s">
        <v>183</v>
      </c>
      <c r="C29" s="181"/>
      <c r="D29" s="160">
        <v>-1106</v>
      </c>
      <c r="E29" s="177"/>
      <c r="F29" s="160">
        <v>-893</v>
      </c>
      <c r="G29" s="160"/>
      <c r="H29" s="160">
        <v>-214</v>
      </c>
      <c r="I29" s="177"/>
      <c r="J29" s="178">
        <v>-23.852183650615899</v>
      </c>
      <c r="K29" s="37"/>
      <c r="L29" s="37"/>
    </row>
    <row r="30" spans="1:12">
      <c r="A30" s="37"/>
      <c r="B30" s="174" t="s">
        <v>171</v>
      </c>
      <c r="C30" s="171"/>
      <c r="D30" s="175"/>
      <c r="E30" s="171"/>
      <c r="F30" s="175"/>
      <c r="G30" s="175"/>
      <c r="H30" s="175"/>
      <c r="I30" s="171"/>
      <c r="J30" s="176"/>
      <c r="K30" s="37"/>
      <c r="L30" s="37"/>
    </row>
    <row r="31" spans="1:12">
      <c r="A31" s="37"/>
      <c r="B31" s="171" t="s">
        <v>10</v>
      </c>
      <c r="C31" s="171"/>
      <c r="D31" s="175">
        <v>-448</v>
      </c>
      <c r="E31" s="171"/>
      <c r="F31" s="175">
        <v>-501</v>
      </c>
      <c r="G31" s="175"/>
      <c r="H31" s="175">
        <v>53</v>
      </c>
      <c r="I31" s="171"/>
      <c r="J31" s="176">
        <v>10.578842315369263</v>
      </c>
      <c r="K31" s="37"/>
      <c r="L31" s="37"/>
    </row>
    <row r="32" spans="1:12">
      <c r="A32" s="37"/>
      <c r="B32" s="171" t="s">
        <v>56</v>
      </c>
      <c r="C32" s="171"/>
      <c r="D32" s="175">
        <v>-3611</v>
      </c>
      <c r="E32" s="171"/>
      <c r="F32" s="175">
        <v>-2378</v>
      </c>
      <c r="G32" s="175"/>
      <c r="H32" s="175">
        <v>-1233</v>
      </c>
      <c r="I32" s="171"/>
      <c r="J32" s="176">
        <v>-51.850294365012608</v>
      </c>
      <c r="K32" s="37"/>
      <c r="L32" s="37"/>
    </row>
    <row r="33" spans="1:12">
      <c r="A33" s="37"/>
      <c r="B33" s="171" t="s">
        <v>14</v>
      </c>
      <c r="C33" s="171"/>
      <c r="D33" s="175">
        <v>-779</v>
      </c>
      <c r="E33" s="171"/>
      <c r="F33" s="175">
        <v>-640</v>
      </c>
      <c r="G33" s="175"/>
      <c r="H33" s="175">
        <v>-139</v>
      </c>
      <c r="I33" s="171"/>
      <c r="J33" s="176">
        <v>-21.718750000000007</v>
      </c>
      <c r="K33" s="37"/>
      <c r="L33" s="37"/>
    </row>
    <row r="34" spans="1:12">
      <c r="A34" s="37"/>
      <c r="B34" s="171" t="s">
        <v>57</v>
      </c>
      <c r="C34" s="171"/>
      <c r="D34" s="175">
        <v>-461</v>
      </c>
      <c r="E34" s="171"/>
      <c r="F34" s="175">
        <v>-441</v>
      </c>
      <c r="G34" s="175"/>
      <c r="H34" s="175">
        <v>-20</v>
      </c>
      <c r="I34" s="171"/>
      <c r="J34" s="176">
        <v>-4.5351473922902397</v>
      </c>
      <c r="K34" s="37"/>
      <c r="L34" s="37"/>
    </row>
    <row r="35" spans="1:12">
      <c r="A35" s="37"/>
      <c r="B35" s="177" t="s">
        <v>184</v>
      </c>
      <c r="C35" s="181"/>
      <c r="D35" s="160">
        <v>-5299</v>
      </c>
      <c r="E35" s="177"/>
      <c r="F35" s="160">
        <v>-3959</v>
      </c>
      <c r="G35" s="160"/>
      <c r="H35" s="160">
        <v>-1339</v>
      </c>
      <c r="I35" s="177"/>
      <c r="J35" s="178">
        <v>-33.846931043192718</v>
      </c>
      <c r="K35" s="37"/>
      <c r="L35" s="37"/>
    </row>
    <row r="36" spans="1:12">
      <c r="A36" s="37"/>
      <c r="B36" s="171" t="s">
        <v>173</v>
      </c>
      <c r="C36" s="171"/>
      <c r="D36" s="175">
        <v>588</v>
      </c>
      <c r="E36" s="171"/>
      <c r="F36" s="175">
        <v>630</v>
      </c>
      <c r="G36" s="175"/>
      <c r="H36" s="175">
        <v>-42</v>
      </c>
      <c r="I36" s="171"/>
      <c r="J36" s="176">
        <v>6.6666666666666652</v>
      </c>
      <c r="K36" s="37"/>
      <c r="L36" s="37"/>
    </row>
    <row r="37" spans="1:12">
      <c r="A37" s="37"/>
      <c r="B37" s="179" t="s">
        <v>175</v>
      </c>
      <c r="C37" s="180"/>
      <c r="D37" s="182">
        <v>-5817</v>
      </c>
      <c r="E37" s="179"/>
      <c r="F37" s="182">
        <v>-4222</v>
      </c>
      <c r="G37" s="182"/>
      <c r="H37" s="182">
        <v>-1595</v>
      </c>
      <c r="I37" s="179"/>
      <c r="J37" s="183">
        <v>-37.778304121269542</v>
      </c>
      <c r="K37" s="37"/>
      <c r="L37" s="37"/>
    </row>
    <row r="38" spans="1:12">
      <c r="A38" s="37"/>
      <c r="B38" s="171"/>
      <c r="C38" s="171"/>
      <c r="D38" s="175"/>
      <c r="E38" s="171"/>
      <c r="F38" s="175"/>
      <c r="G38" s="175"/>
      <c r="H38" s="175"/>
      <c r="I38" s="171"/>
      <c r="J38" s="176"/>
      <c r="K38" s="37"/>
      <c r="L38" s="37"/>
    </row>
    <row r="39" spans="1:12">
      <c r="A39" s="37"/>
      <c r="B39" s="174" t="s">
        <v>176</v>
      </c>
      <c r="C39" s="171"/>
      <c r="D39" s="175"/>
      <c r="E39" s="171"/>
      <c r="F39" s="175"/>
      <c r="G39" s="175"/>
      <c r="H39" s="175"/>
      <c r="I39" s="171"/>
      <c r="J39" s="176"/>
      <c r="K39" s="37"/>
      <c r="L39" s="37"/>
    </row>
    <row r="40" spans="1:12">
      <c r="A40" s="37"/>
      <c r="B40" s="171" t="s">
        <v>10</v>
      </c>
      <c r="C40" s="171"/>
      <c r="D40" s="175">
        <v>-25</v>
      </c>
      <c r="E40" s="171"/>
      <c r="F40" s="175">
        <v>-51</v>
      </c>
      <c r="G40" s="175"/>
      <c r="H40" s="175">
        <v>26</v>
      </c>
      <c r="I40" s="171"/>
      <c r="J40" s="176">
        <v>50.980392156862742</v>
      </c>
      <c r="K40" s="37"/>
      <c r="L40" s="37"/>
    </row>
    <row r="41" spans="1:12">
      <c r="A41" s="37"/>
      <c r="B41" s="171" t="s">
        <v>56</v>
      </c>
      <c r="C41" s="171"/>
      <c r="D41" s="175">
        <v>-12</v>
      </c>
      <c r="E41" s="171"/>
      <c r="F41" s="175">
        <v>-13</v>
      </c>
      <c r="G41" s="175"/>
      <c r="H41" s="175">
        <v>1</v>
      </c>
      <c r="I41" s="171"/>
      <c r="J41" s="176">
        <v>7.6923076923076872</v>
      </c>
      <c r="K41" s="37"/>
      <c r="L41" s="37"/>
    </row>
    <row r="42" spans="1:12">
      <c r="A42" s="37"/>
      <c r="B42" s="171" t="s">
        <v>14</v>
      </c>
      <c r="C42" s="171"/>
      <c r="D42" s="175">
        <v>-22</v>
      </c>
      <c r="E42" s="171"/>
      <c r="F42" s="175">
        <v>-20</v>
      </c>
      <c r="G42" s="175"/>
      <c r="H42" s="175">
        <v>-2</v>
      </c>
      <c r="I42" s="171"/>
      <c r="J42" s="176">
        <v>-10.000000000000009</v>
      </c>
      <c r="K42" s="37"/>
      <c r="L42" s="37"/>
    </row>
    <row r="43" spans="1:12">
      <c r="A43" s="37"/>
      <c r="B43" s="171" t="s">
        <v>57</v>
      </c>
      <c r="C43" s="171"/>
      <c r="D43" s="175">
        <v>-22</v>
      </c>
      <c r="E43" s="171"/>
      <c r="F43" s="175">
        <v>-22</v>
      </c>
      <c r="G43" s="175"/>
      <c r="H43" s="482">
        <v>0</v>
      </c>
      <c r="I43" s="171"/>
      <c r="J43" s="481">
        <v>0</v>
      </c>
      <c r="K43" s="37"/>
      <c r="L43" s="37"/>
    </row>
    <row r="44" spans="1:12">
      <c r="A44" s="37"/>
      <c r="B44" s="177" t="s">
        <v>185</v>
      </c>
      <c r="C44" s="181"/>
      <c r="D44" s="160">
        <v>-81</v>
      </c>
      <c r="E44" s="177"/>
      <c r="F44" s="160">
        <v>-106</v>
      </c>
      <c r="G44" s="160"/>
      <c r="H44" s="160">
        <v>25</v>
      </c>
      <c r="I44" s="177"/>
      <c r="J44" s="178">
        <v>23.584905660377352</v>
      </c>
      <c r="K44" s="37"/>
      <c r="L44" s="37"/>
    </row>
    <row r="45" spans="1:12">
      <c r="A45" s="37"/>
      <c r="B45" s="174" t="s">
        <v>171</v>
      </c>
      <c r="C45" s="171"/>
      <c r="D45" s="175"/>
      <c r="E45" s="171"/>
      <c r="F45" s="175"/>
      <c r="G45" s="175"/>
      <c r="H45" s="175"/>
      <c r="I45" s="171"/>
      <c r="J45" s="176"/>
      <c r="K45" s="37"/>
      <c r="L45" s="37"/>
    </row>
    <row r="46" spans="1:12">
      <c r="A46" s="37"/>
      <c r="B46" s="171" t="s">
        <v>10</v>
      </c>
      <c r="C46" s="171"/>
      <c r="D46" s="175">
        <v>-106</v>
      </c>
      <c r="E46" s="171"/>
      <c r="F46" s="175">
        <v>-169</v>
      </c>
      <c r="G46" s="175"/>
      <c r="H46" s="175">
        <v>63</v>
      </c>
      <c r="I46" s="171"/>
      <c r="J46" s="176">
        <v>37.278106508875744</v>
      </c>
      <c r="K46" s="37"/>
      <c r="L46" s="37"/>
    </row>
    <row r="47" spans="1:12">
      <c r="A47" s="37"/>
      <c r="B47" s="171" t="s">
        <v>56</v>
      </c>
      <c r="C47" s="171"/>
      <c r="D47" s="175">
        <v>-184</v>
      </c>
      <c r="E47" s="171"/>
      <c r="F47" s="175">
        <v>-166</v>
      </c>
      <c r="G47" s="175"/>
      <c r="H47" s="175">
        <v>-18</v>
      </c>
      <c r="I47" s="171"/>
      <c r="J47" s="176">
        <v>-10.843373493975905</v>
      </c>
      <c r="K47" s="37"/>
      <c r="L47" s="37"/>
    </row>
    <row r="48" spans="1:12">
      <c r="A48" s="37"/>
      <c r="B48" s="171" t="s">
        <v>14</v>
      </c>
      <c r="C48" s="171"/>
      <c r="D48" s="175">
        <v>-33</v>
      </c>
      <c r="E48" s="171"/>
      <c r="F48" s="175">
        <v>-34</v>
      </c>
      <c r="G48" s="175"/>
      <c r="H48" s="175">
        <v>1</v>
      </c>
      <c r="I48" s="171"/>
      <c r="J48" s="176">
        <v>2.9411764705882359</v>
      </c>
      <c r="K48" s="37"/>
      <c r="L48" s="37"/>
    </row>
    <row r="49" spans="1:12">
      <c r="A49" s="37"/>
      <c r="B49" s="171" t="s">
        <v>57</v>
      </c>
      <c r="C49" s="171"/>
      <c r="D49" s="175">
        <v>-18</v>
      </c>
      <c r="E49" s="171"/>
      <c r="F49" s="175">
        <v>-21</v>
      </c>
      <c r="G49" s="175"/>
      <c r="H49" s="175">
        <v>3</v>
      </c>
      <c r="I49" s="171"/>
      <c r="J49" s="176">
        <v>14.28571428571429</v>
      </c>
      <c r="K49" s="37"/>
      <c r="L49" s="37"/>
    </row>
    <row r="50" spans="1:12">
      <c r="A50" s="37"/>
      <c r="B50" s="177" t="s">
        <v>186</v>
      </c>
      <c r="C50" s="181"/>
      <c r="D50" s="160">
        <v>-341</v>
      </c>
      <c r="E50" s="177"/>
      <c r="F50" s="160">
        <v>-389</v>
      </c>
      <c r="G50" s="160"/>
      <c r="H50" s="160">
        <v>49</v>
      </c>
      <c r="I50" s="177"/>
      <c r="J50" s="178">
        <v>12.339331619537274</v>
      </c>
      <c r="K50" s="37"/>
      <c r="L50" s="37"/>
    </row>
    <row r="51" spans="1:12">
      <c r="A51" s="37"/>
      <c r="B51" s="171" t="s">
        <v>173</v>
      </c>
      <c r="C51" s="171"/>
      <c r="D51" s="175">
        <v>-19</v>
      </c>
      <c r="E51" s="171"/>
      <c r="F51" s="175">
        <v>-20</v>
      </c>
      <c r="G51" s="175"/>
      <c r="H51" s="175">
        <v>1</v>
      </c>
      <c r="I51" s="171"/>
      <c r="J51" s="176">
        <v>5.0000000000000044</v>
      </c>
      <c r="K51" s="37"/>
      <c r="L51" s="37"/>
    </row>
    <row r="52" spans="1:12">
      <c r="A52" s="37"/>
      <c r="B52" s="179" t="s">
        <v>177</v>
      </c>
      <c r="C52" s="179"/>
      <c r="D52" s="182">
        <v>-441</v>
      </c>
      <c r="E52" s="179"/>
      <c r="F52" s="182">
        <v>-515</v>
      </c>
      <c r="G52" s="182"/>
      <c r="H52" s="182">
        <v>75</v>
      </c>
      <c r="I52" s="179"/>
      <c r="J52" s="183">
        <v>14.368932038834947</v>
      </c>
      <c r="K52" s="37"/>
      <c r="L52" s="37"/>
    </row>
    <row r="53" spans="1:12">
      <c r="A53" s="37"/>
      <c r="B53" s="184"/>
      <c r="C53" s="185"/>
      <c r="D53" s="184"/>
      <c r="E53" s="184"/>
      <c r="F53" s="184"/>
      <c r="G53" s="184"/>
      <c r="H53" s="184"/>
      <c r="I53" s="184"/>
      <c r="J53" s="184"/>
      <c r="K53" s="37"/>
      <c r="L53" s="37"/>
    </row>
    <row r="54" spans="1:12">
      <c r="A54" s="37"/>
      <c r="B54" s="184"/>
      <c r="C54" s="185"/>
      <c r="D54" s="184"/>
      <c r="E54" s="184"/>
      <c r="F54" s="184"/>
      <c r="G54" s="184"/>
      <c r="H54" s="184"/>
      <c r="I54" s="184"/>
      <c r="J54" s="184"/>
      <c r="K54" s="37"/>
      <c r="L54" s="37"/>
    </row>
    <row r="55" spans="1:12" ht="12.75" customHeight="1">
      <c r="A55" s="37"/>
      <c r="B55" s="171"/>
      <c r="C55" s="171"/>
      <c r="D55" s="525" t="s">
        <v>414</v>
      </c>
      <c r="E55" s="525"/>
      <c r="F55" s="525"/>
      <c r="G55" s="525"/>
      <c r="H55" s="525"/>
      <c r="I55" s="525"/>
      <c r="J55" s="525"/>
      <c r="K55" s="37"/>
      <c r="L55" s="37"/>
    </row>
    <row r="56" spans="1:12">
      <c r="A56" s="37"/>
      <c r="B56" s="171"/>
      <c r="C56" s="171"/>
      <c r="D56" s="172">
        <v>2018</v>
      </c>
      <c r="E56" s="172"/>
      <c r="F56" s="172">
        <v>2017</v>
      </c>
      <c r="G56" s="172"/>
      <c r="H56" s="172" t="s">
        <v>53</v>
      </c>
      <c r="I56" s="173"/>
      <c r="J56" s="172" t="s">
        <v>53</v>
      </c>
      <c r="K56" s="37"/>
      <c r="L56" s="37"/>
    </row>
    <row r="57" spans="1:12">
      <c r="A57" s="37"/>
      <c r="B57" s="171"/>
      <c r="C57" s="171"/>
      <c r="D57" s="522" t="s">
        <v>215</v>
      </c>
      <c r="E57" s="522"/>
      <c r="F57" s="522"/>
      <c r="G57" s="522"/>
      <c r="H57" s="522"/>
      <c r="I57" s="173"/>
      <c r="J57" s="173" t="s">
        <v>21</v>
      </c>
      <c r="K57" s="37"/>
      <c r="L57" s="37"/>
    </row>
    <row r="58" spans="1:12">
      <c r="A58" s="37"/>
      <c r="B58" s="174" t="s">
        <v>176</v>
      </c>
      <c r="C58" s="171"/>
      <c r="D58" s="171"/>
      <c r="E58" s="171"/>
      <c r="F58" s="171"/>
      <c r="G58" s="171"/>
      <c r="H58" s="171"/>
      <c r="I58" s="171"/>
      <c r="J58" s="171"/>
      <c r="K58" s="37"/>
      <c r="L58" s="37"/>
    </row>
    <row r="59" spans="1:12">
      <c r="A59" s="37"/>
      <c r="B59" s="171" t="s">
        <v>10</v>
      </c>
      <c r="C59" s="171"/>
      <c r="D59" s="175">
        <v>-16</v>
      </c>
      <c r="E59" s="171"/>
      <c r="F59" s="175">
        <v>-26</v>
      </c>
      <c r="G59" s="175"/>
      <c r="H59" s="175">
        <v>10</v>
      </c>
      <c r="I59" s="171"/>
      <c r="J59" s="176">
        <v>38.46153846153846</v>
      </c>
      <c r="K59" s="37"/>
      <c r="L59" s="37"/>
    </row>
    <row r="60" spans="1:12">
      <c r="A60" s="37"/>
      <c r="B60" s="171" t="s">
        <v>56</v>
      </c>
      <c r="C60" s="171"/>
      <c r="D60" s="175">
        <v>-16</v>
      </c>
      <c r="E60" s="171"/>
      <c r="F60" s="175">
        <v>-13</v>
      </c>
      <c r="G60" s="175"/>
      <c r="H60" s="175">
        <v>-3</v>
      </c>
      <c r="I60" s="171"/>
      <c r="J60" s="176">
        <v>23.076923076923084</v>
      </c>
      <c r="K60" s="37"/>
      <c r="L60" s="37"/>
    </row>
    <row r="61" spans="1:12">
      <c r="A61" s="37"/>
      <c r="B61" s="171" t="s">
        <v>14</v>
      </c>
      <c r="C61" s="171"/>
      <c r="D61" s="175">
        <v>-29</v>
      </c>
      <c r="E61" s="171"/>
      <c r="F61" s="175">
        <v>-33</v>
      </c>
      <c r="G61" s="175"/>
      <c r="H61" s="175">
        <v>4</v>
      </c>
      <c r="I61" s="171"/>
      <c r="J61" s="176">
        <v>12.121212121212121</v>
      </c>
      <c r="K61" s="37"/>
      <c r="L61" s="37"/>
    </row>
    <row r="62" spans="1:12">
      <c r="A62" s="37"/>
      <c r="B62" s="171" t="s">
        <v>57</v>
      </c>
      <c r="C62" s="171"/>
      <c r="D62" s="175">
        <v>-32</v>
      </c>
      <c r="E62" s="171"/>
      <c r="F62" s="175">
        <v>-33</v>
      </c>
      <c r="G62" s="175"/>
      <c r="H62" s="175">
        <v>1</v>
      </c>
      <c r="I62" s="171"/>
      <c r="J62" s="176">
        <v>3.0303030303030276</v>
      </c>
      <c r="K62" s="37"/>
      <c r="L62" s="37"/>
    </row>
    <row r="63" spans="1:12">
      <c r="A63" s="37"/>
      <c r="B63" s="186" t="s">
        <v>228</v>
      </c>
      <c r="C63" s="187"/>
      <c r="D63" s="160">
        <v>-93</v>
      </c>
      <c r="E63" s="177"/>
      <c r="F63" s="160">
        <v>-106</v>
      </c>
      <c r="G63" s="160"/>
      <c r="H63" s="160">
        <v>13</v>
      </c>
      <c r="I63" s="177"/>
      <c r="J63" s="178">
        <v>12.264150943396224</v>
      </c>
      <c r="K63" s="37"/>
      <c r="L63" s="37"/>
    </row>
    <row r="64" spans="1:12">
      <c r="A64" s="37"/>
      <c r="B64" s="174" t="s">
        <v>171</v>
      </c>
      <c r="C64" s="171"/>
      <c r="D64" s="175"/>
      <c r="E64" s="171"/>
      <c r="F64" s="175"/>
      <c r="G64" s="175"/>
      <c r="H64" s="175"/>
      <c r="I64" s="171"/>
      <c r="J64" s="176"/>
      <c r="K64" s="37"/>
      <c r="L64" s="37"/>
    </row>
    <row r="65" spans="1:12">
      <c r="A65" s="37"/>
      <c r="B65" s="171" t="s">
        <v>10</v>
      </c>
      <c r="C65" s="171"/>
      <c r="D65" s="175">
        <v>-65</v>
      </c>
      <c r="E65" s="171"/>
      <c r="F65" s="175">
        <v>-122</v>
      </c>
      <c r="G65" s="175"/>
      <c r="H65" s="175">
        <v>57</v>
      </c>
      <c r="I65" s="171"/>
      <c r="J65" s="176">
        <v>46.721311475409834</v>
      </c>
      <c r="K65" s="37"/>
      <c r="L65" s="37"/>
    </row>
    <row r="66" spans="1:12">
      <c r="A66" s="37"/>
      <c r="B66" s="171" t="s">
        <v>56</v>
      </c>
      <c r="C66" s="171"/>
      <c r="D66" s="175">
        <v>-388</v>
      </c>
      <c r="E66" s="171"/>
      <c r="F66" s="175">
        <v>-326</v>
      </c>
      <c r="G66" s="175"/>
      <c r="H66" s="175">
        <v>-62</v>
      </c>
      <c r="I66" s="171"/>
      <c r="J66" s="176">
        <v>-19.018404907975462</v>
      </c>
      <c r="K66" s="37"/>
      <c r="L66" s="37"/>
    </row>
    <row r="67" spans="1:12">
      <c r="A67" s="37"/>
      <c r="B67" s="171" t="s">
        <v>14</v>
      </c>
      <c r="C67" s="171"/>
      <c r="D67" s="175">
        <v>-84</v>
      </c>
      <c r="E67" s="171"/>
      <c r="F67" s="175">
        <v>-76</v>
      </c>
      <c r="G67" s="175"/>
      <c r="H67" s="175">
        <v>-8</v>
      </c>
      <c r="I67" s="171"/>
      <c r="J67" s="176">
        <v>-10.526315789473696</v>
      </c>
      <c r="K67" s="37"/>
      <c r="L67" s="37"/>
    </row>
    <row r="68" spans="1:12">
      <c r="A68" s="37"/>
      <c r="B68" s="171" t="s">
        <v>57</v>
      </c>
      <c r="C68" s="171"/>
      <c r="D68" s="175">
        <v>-36</v>
      </c>
      <c r="E68" s="171"/>
      <c r="F68" s="175">
        <v>-30</v>
      </c>
      <c r="G68" s="175"/>
      <c r="H68" s="175">
        <v>-6</v>
      </c>
      <c r="I68" s="171"/>
      <c r="J68" s="176">
        <v>-19.999999999999996</v>
      </c>
      <c r="K68" s="37"/>
      <c r="L68" s="37"/>
    </row>
    <row r="69" spans="1:12">
      <c r="A69" s="37"/>
      <c r="B69" s="186" t="s">
        <v>230</v>
      </c>
      <c r="C69" s="187"/>
      <c r="D69" s="160">
        <v>-573</v>
      </c>
      <c r="E69" s="177"/>
      <c r="F69" s="160">
        <v>-555</v>
      </c>
      <c r="G69" s="160"/>
      <c r="H69" s="160">
        <v>-18</v>
      </c>
      <c r="I69" s="177"/>
      <c r="J69" s="178">
        <v>-3.2432432432432323</v>
      </c>
      <c r="K69" s="37"/>
      <c r="L69" s="37"/>
    </row>
    <row r="70" spans="1:12">
      <c r="A70" s="37"/>
      <c r="B70" s="171" t="s">
        <v>173</v>
      </c>
      <c r="C70" s="171"/>
      <c r="D70" s="175">
        <v>-45</v>
      </c>
      <c r="E70" s="171"/>
      <c r="F70" s="175">
        <v>-31</v>
      </c>
      <c r="G70" s="175"/>
      <c r="H70" s="175">
        <v>-14</v>
      </c>
      <c r="I70" s="171"/>
      <c r="J70" s="176">
        <v>-45.161290322580648</v>
      </c>
      <c r="K70" s="37"/>
      <c r="L70" s="37"/>
    </row>
    <row r="71" spans="1:12">
      <c r="A71" s="37"/>
      <c r="B71" s="179" t="s">
        <v>229</v>
      </c>
      <c r="C71" s="179"/>
      <c r="D71" s="182">
        <v>-711</v>
      </c>
      <c r="E71" s="179"/>
      <c r="F71" s="182">
        <v>-692</v>
      </c>
      <c r="G71" s="182"/>
      <c r="H71" s="182">
        <v>-19</v>
      </c>
      <c r="I71" s="179"/>
      <c r="J71" s="183">
        <v>-2.7556647398844012</v>
      </c>
      <c r="K71" s="37"/>
      <c r="L71" s="37"/>
    </row>
    <row r="72" spans="1:12">
      <c r="A72" s="37"/>
      <c r="B72" s="171"/>
      <c r="C72" s="171"/>
      <c r="D72" s="171"/>
      <c r="E72" s="171"/>
      <c r="F72" s="171"/>
      <c r="G72" s="171"/>
      <c r="H72" s="171"/>
      <c r="I72" s="171"/>
      <c r="J72" s="171"/>
      <c r="K72" s="37"/>
      <c r="L72" s="37"/>
    </row>
    <row r="73" spans="1:12">
      <c r="A73" s="37"/>
      <c r="B73" s="179" t="s">
        <v>33</v>
      </c>
      <c r="C73" s="179"/>
      <c r="D73" s="182"/>
      <c r="E73" s="179"/>
      <c r="F73" s="182"/>
      <c r="G73" s="182"/>
      <c r="H73" s="182"/>
      <c r="I73" s="179"/>
      <c r="J73" s="183"/>
      <c r="K73" s="37"/>
      <c r="L73" s="37"/>
    </row>
    <row r="74" spans="1:12">
      <c r="A74" s="37"/>
      <c r="B74" s="174" t="s">
        <v>176</v>
      </c>
      <c r="C74" s="171"/>
      <c r="D74" s="171"/>
      <c r="E74" s="171"/>
      <c r="F74" s="171"/>
      <c r="G74" s="171"/>
      <c r="H74" s="171"/>
      <c r="I74" s="171"/>
      <c r="J74" s="171"/>
      <c r="K74" s="37"/>
      <c r="L74" s="37"/>
    </row>
    <row r="75" spans="1:12">
      <c r="A75" s="37"/>
      <c r="B75" s="171" t="s">
        <v>10</v>
      </c>
      <c r="C75" s="171"/>
      <c r="D75" s="175">
        <v>112</v>
      </c>
      <c r="E75" s="171"/>
      <c r="F75" s="175">
        <v>114</v>
      </c>
      <c r="G75" s="175"/>
      <c r="H75" s="175">
        <v>-2</v>
      </c>
      <c r="I75" s="171"/>
      <c r="J75" s="176">
        <v>-1.7543859649122862</v>
      </c>
      <c r="K75" s="37"/>
      <c r="L75" s="37"/>
    </row>
    <row r="76" spans="1:12">
      <c r="A76" s="37"/>
      <c r="B76" s="171" t="s">
        <v>56</v>
      </c>
      <c r="C76" s="171"/>
      <c r="D76" s="175">
        <v>186</v>
      </c>
      <c r="E76" s="171"/>
      <c r="F76" s="175">
        <v>240</v>
      </c>
      <c r="G76" s="175"/>
      <c r="H76" s="175">
        <v>-54</v>
      </c>
      <c r="I76" s="171"/>
      <c r="J76" s="176">
        <v>-22.499999999999996</v>
      </c>
      <c r="K76" s="37"/>
      <c r="L76" s="37"/>
    </row>
    <row r="77" spans="1:12">
      <c r="A77" s="37"/>
      <c r="B77" s="171" t="s">
        <v>14</v>
      </c>
      <c r="C77" s="171"/>
      <c r="D77" s="175">
        <v>562</v>
      </c>
      <c r="E77" s="171"/>
      <c r="F77" s="175">
        <v>522</v>
      </c>
      <c r="G77" s="175"/>
      <c r="H77" s="175">
        <v>40</v>
      </c>
      <c r="I77" s="171"/>
      <c r="J77" s="176">
        <v>7.6628352490421436</v>
      </c>
      <c r="K77" s="37"/>
      <c r="L77" s="37"/>
    </row>
    <row r="78" spans="1:12">
      <c r="A78" s="37"/>
      <c r="B78" s="171" t="s">
        <v>57</v>
      </c>
      <c r="C78" s="171"/>
      <c r="D78" s="175">
        <v>234</v>
      </c>
      <c r="E78" s="171"/>
      <c r="F78" s="175">
        <v>211</v>
      </c>
      <c r="G78" s="175"/>
      <c r="H78" s="175">
        <v>23</v>
      </c>
      <c r="I78" s="171"/>
      <c r="J78" s="176">
        <v>10.90047393364928</v>
      </c>
      <c r="K78" s="37"/>
      <c r="L78" s="37"/>
    </row>
    <row r="79" spans="1:12">
      <c r="A79" s="37"/>
      <c r="B79" s="186" t="s">
        <v>178</v>
      </c>
      <c r="C79" s="188"/>
      <c r="D79" s="160">
        <v>1094</v>
      </c>
      <c r="E79" s="177"/>
      <c r="F79" s="160">
        <v>1086</v>
      </c>
      <c r="G79" s="160"/>
      <c r="H79" s="160">
        <v>8</v>
      </c>
      <c r="I79" s="177"/>
      <c r="J79" s="178">
        <v>0.73664825046040328</v>
      </c>
      <c r="K79" s="37"/>
      <c r="L79" s="37"/>
    </row>
    <row r="80" spans="1:12">
      <c r="A80" s="37"/>
      <c r="B80" s="174" t="s">
        <v>171</v>
      </c>
      <c r="C80" s="171"/>
      <c r="D80" s="175"/>
      <c r="E80" s="171"/>
      <c r="F80" s="175"/>
      <c r="G80" s="175"/>
      <c r="H80" s="175"/>
      <c r="I80" s="171"/>
      <c r="J80" s="176"/>
      <c r="K80" s="37"/>
      <c r="L80" s="37"/>
    </row>
    <row r="81" spans="1:12">
      <c r="A81" s="37"/>
      <c r="B81" s="171" t="s">
        <v>10</v>
      </c>
      <c r="C81" s="171"/>
      <c r="D81" s="175">
        <v>124</v>
      </c>
      <c r="E81" s="171"/>
      <c r="F81" s="175">
        <v>99</v>
      </c>
      <c r="G81" s="175"/>
      <c r="H81" s="175">
        <v>25</v>
      </c>
      <c r="I81" s="171"/>
      <c r="J81" s="176">
        <v>25.25252525252526</v>
      </c>
      <c r="K81" s="37"/>
      <c r="L81" s="37"/>
    </row>
    <row r="82" spans="1:12">
      <c r="A82" s="37"/>
      <c r="B82" s="171" t="s">
        <v>56</v>
      </c>
      <c r="C82" s="171"/>
      <c r="D82" s="175">
        <v>663</v>
      </c>
      <c r="E82" s="171"/>
      <c r="F82" s="175">
        <v>446</v>
      </c>
      <c r="G82" s="175"/>
      <c r="H82" s="175">
        <v>217</v>
      </c>
      <c r="I82" s="171"/>
      <c r="J82" s="176">
        <v>48.654708520179369</v>
      </c>
      <c r="K82" s="37"/>
      <c r="L82" s="37"/>
    </row>
    <row r="83" spans="1:12">
      <c r="A83" s="37"/>
      <c r="B83" s="171" t="s">
        <v>14</v>
      </c>
      <c r="C83" s="171"/>
      <c r="D83" s="175">
        <v>388</v>
      </c>
      <c r="E83" s="171"/>
      <c r="F83" s="175">
        <v>389</v>
      </c>
      <c r="G83" s="175"/>
      <c r="H83" s="175">
        <v>-1</v>
      </c>
      <c r="I83" s="171"/>
      <c r="J83" s="176">
        <v>-0.25706940874036244</v>
      </c>
      <c r="K83" s="37"/>
      <c r="L83" s="37"/>
    </row>
    <row r="84" spans="1:12">
      <c r="A84" s="37"/>
      <c r="B84" s="171" t="s">
        <v>57</v>
      </c>
      <c r="C84" s="171"/>
      <c r="D84" s="175">
        <v>166</v>
      </c>
      <c r="E84" s="171"/>
      <c r="F84" s="175">
        <v>166</v>
      </c>
      <c r="G84" s="175"/>
      <c r="H84" s="482">
        <v>0</v>
      </c>
      <c r="I84" s="171"/>
      <c r="J84" s="481">
        <v>0</v>
      </c>
      <c r="K84" s="37"/>
      <c r="L84" s="37"/>
    </row>
    <row r="85" spans="1:12">
      <c r="A85" s="37"/>
      <c r="B85" s="186" t="s">
        <v>179</v>
      </c>
      <c r="C85" s="188"/>
      <c r="D85" s="160">
        <v>1341</v>
      </c>
      <c r="E85" s="177"/>
      <c r="F85" s="160">
        <v>1100</v>
      </c>
      <c r="G85" s="160"/>
      <c r="H85" s="160">
        <v>241</v>
      </c>
      <c r="I85" s="177"/>
      <c r="J85" s="178">
        <v>21.909090909090899</v>
      </c>
      <c r="K85" s="37"/>
      <c r="L85" s="37"/>
    </row>
    <row r="86" spans="1:12">
      <c r="A86" s="37"/>
      <c r="B86" s="171" t="s">
        <v>173</v>
      </c>
      <c r="C86" s="171"/>
      <c r="D86" s="175">
        <v>-61</v>
      </c>
      <c r="E86" s="171"/>
      <c r="F86" s="175">
        <v>-51</v>
      </c>
      <c r="G86" s="175"/>
      <c r="H86" s="175">
        <v>-10</v>
      </c>
      <c r="I86" s="171"/>
      <c r="J86" s="176">
        <v>-19.6078431372549</v>
      </c>
      <c r="K86" s="37"/>
      <c r="L86" s="37"/>
    </row>
    <row r="87" spans="1:12">
      <c r="A87" s="37"/>
      <c r="B87" s="179" t="s">
        <v>180</v>
      </c>
      <c r="C87" s="179"/>
      <c r="D87" s="182">
        <v>2374</v>
      </c>
      <c r="E87" s="179"/>
      <c r="F87" s="182">
        <v>2135</v>
      </c>
      <c r="G87" s="182"/>
      <c r="H87" s="182">
        <v>239</v>
      </c>
      <c r="I87" s="179"/>
      <c r="J87" s="183">
        <v>11.204379391100707</v>
      </c>
      <c r="K87" s="37"/>
      <c r="L87" s="37"/>
    </row>
    <row r="88" spans="1:1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</row>
    <row r="89" spans="1:1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</row>
    <row r="90" spans="1:1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</row>
    <row r="91" spans="1:1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</row>
    <row r="92" spans="1:1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</row>
    <row r="93" spans="1:1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</row>
    <row r="94" spans="1:1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</row>
    <row r="95" spans="1:1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</row>
    <row r="96" spans="1:1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</row>
    <row r="97" spans="1:1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</row>
    <row r="98" spans="1:1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</row>
    <row r="99" spans="1:1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</row>
    <row r="100" spans="1:1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</row>
    <row r="101" spans="1:1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</row>
    <row r="102" spans="1:1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</row>
    <row r="103" spans="1:1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</row>
    <row r="104" spans="1:1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</row>
    <row r="105" spans="1:12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</row>
    <row r="106" spans="1:1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</row>
    <row r="107" spans="1:1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</row>
  </sheetData>
  <mergeCells count="7">
    <mergeCell ref="D57:H57"/>
    <mergeCell ref="B3:J3"/>
    <mergeCell ref="B4:J4"/>
    <mergeCell ref="B5:J5"/>
    <mergeCell ref="D6:J6"/>
    <mergeCell ref="D8:H8"/>
    <mergeCell ref="D55:J5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8"/>
  <sheetViews>
    <sheetView showGridLines="0" workbookViewId="0"/>
  </sheetViews>
  <sheetFormatPr baseColWidth="10" defaultRowHeight="12.75"/>
  <cols>
    <col min="1" max="1" width="11.42578125" style="111"/>
    <col min="2" max="2" width="46.5703125" style="127" bestFit="1" customWidth="1"/>
    <col min="3" max="3" width="1.5703125" style="127" customWidth="1"/>
    <col min="4" max="4" width="9.140625" style="127" customWidth="1"/>
    <col min="5" max="5" width="14.42578125" style="127" customWidth="1"/>
    <col min="6" max="6" width="13.42578125" style="127" customWidth="1"/>
    <col min="7" max="7" width="1.5703125" style="127" customWidth="1"/>
    <col min="8" max="8" width="9.140625" style="127" customWidth="1"/>
    <col min="9" max="9" width="14.42578125" style="127" customWidth="1"/>
    <col min="10" max="10" width="13.7109375" style="127" customWidth="1"/>
    <col min="11" max="16384" width="11.42578125" style="111"/>
  </cols>
  <sheetData>
    <row r="3" spans="2:10">
      <c r="B3" s="128"/>
      <c r="C3" s="128"/>
      <c r="D3" s="526" t="s">
        <v>415</v>
      </c>
      <c r="E3" s="526"/>
      <c r="F3" s="526"/>
      <c r="G3" s="128"/>
      <c r="H3" s="526" t="s">
        <v>416</v>
      </c>
      <c r="I3" s="526"/>
      <c r="J3" s="526"/>
    </row>
    <row r="4" spans="2:10" ht="38.25">
      <c r="B4" s="133" t="s">
        <v>191</v>
      </c>
      <c r="C4" s="128"/>
      <c r="D4" s="134" t="s">
        <v>33</v>
      </c>
      <c r="E4" s="135" t="s">
        <v>190</v>
      </c>
      <c r="F4" s="135" t="s">
        <v>187</v>
      </c>
      <c r="G4" s="128"/>
      <c r="H4" s="136" t="s">
        <v>33</v>
      </c>
      <c r="I4" s="135" t="s">
        <v>190</v>
      </c>
      <c r="J4" s="137" t="s">
        <v>188</v>
      </c>
    </row>
    <row r="5" spans="2:10">
      <c r="B5" s="128"/>
      <c r="C5" s="128"/>
      <c r="D5" s="527" t="s">
        <v>216</v>
      </c>
      <c r="E5" s="527"/>
      <c r="F5" s="527"/>
      <c r="G5" s="527"/>
      <c r="H5" s="527"/>
      <c r="I5" s="527"/>
      <c r="J5" s="527"/>
    </row>
    <row r="7" spans="2:10">
      <c r="B7" s="131" t="s">
        <v>192</v>
      </c>
    </row>
    <row r="8" spans="2:10">
      <c r="B8" s="127" t="s">
        <v>10</v>
      </c>
      <c r="D8" s="129">
        <v>112</v>
      </c>
      <c r="E8" s="129">
        <v>-56</v>
      </c>
      <c r="F8" s="129">
        <v>56</v>
      </c>
      <c r="G8" s="129">
        <v>0</v>
      </c>
      <c r="H8" s="129">
        <v>114</v>
      </c>
      <c r="I8" s="129">
        <v>-43</v>
      </c>
      <c r="J8" s="129">
        <v>71</v>
      </c>
    </row>
    <row r="9" spans="2:10">
      <c r="B9" s="127" t="s">
        <v>56</v>
      </c>
      <c r="D9" s="129">
        <v>186</v>
      </c>
      <c r="E9" s="129">
        <v>-24</v>
      </c>
      <c r="F9" s="129">
        <v>162</v>
      </c>
      <c r="G9" s="129">
        <v>0</v>
      </c>
      <c r="H9" s="129">
        <v>240</v>
      </c>
      <c r="I9" s="129">
        <v>-32</v>
      </c>
      <c r="J9" s="129">
        <v>208</v>
      </c>
    </row>
    <row r="10" spans="2:10">
      <c r="B10" s="127" t="s">
        <v>14</v>
      </c>
      <c r="D10" s="129">
        <v>562</v>
      </c>
      <c r="E10" s="129">
        <v>-57</v>
      </c>
      <c r="F10" s="129">
        <v>505</v>
      </c>
      <c r="G10" s="129"/>
      <c r="H10" s="129">
        <v>522</v>
      </c>
      <c r="I10" s="129">
        <v>-54</v>
      </c>
      <c r="J10" s="129">
        <v>468</v>
      </c>
    </row>
    <row r="11" spans="2:10">
      <c r="B11" s="127" t="s">
        <v>57</v>
      </c>
      <c r="D11" s="129">
        <v>234</v>
      </c>
      <c r="E11" s="129">
        <v>-48</v>
      </c>
      <c r="F11" s="129">
        <v>186</v>
      </c>
      <c r="G11" s="129"/>
      <c r="H11" s="129">
        <v>211</v>
      </c>
      <c r="I11" s="129">
        <v>-64</v>
      </c>
      <c r="J11" s="129">
        <v>147</v>
      </c>
    </row>
    <row r="12" spans="2:10">
      <c r="B12" s="130" t="s">
        <v>193</v>
      </c>
      <c r="C12" s="130"/>
      <c r="D12" s="334">
        <v>1094</v>
      </c>
      <c r="E12" s="123">
        <v>-185</v>
      </c>
      <c r="F12" s="334">
        <v>909</v>
      </c>
      <c r="G12" s="123"/>
      <c r="H12" s="123">
        <v>1086</v>
      </c>
      <c r="I12" s="123">
        <v>-192</v>
      </c>
      <c r="J12" s="334">
        <v>894</v>
      </c>
    </row>
    <row r="14" spans="2:10">
      <c r="B14" s="131" t="s">
        <v>55</v>
      </c>
    </row>
    <row r="15" spans="2:10">
      <c r="B15" s="127" t="s">
        <v>10</v>
      </c>
      <c r="D15" s="129">
        <v>124</v>
      </c>
      <c r="E15" s="129">
        <v>-54</v>
      </c>
      <c r="F15" s="129">
        <v>70</v>
      </c>
      <c r="G15" s="129"/>
      <c r="H15" s="129">
        <v>99</v>
      </c>
      <c r="I15" s="129">
        <v>-43</v>
      </c>
      <c r="J15" s="129">
        <v>56</v>
      </c>
    </row>
    <row r="16" spans="2:10">
      <c r="B16" s="127" t="s">
        <v>56</v>
      </c>
      <c r="D16" s="129">
        <v>663</v>
      </c>
      <c r="E16" s="129">
        <v>-288</v>
      </c>
      <c r="F16" s="129">
        <v>375</v>
      </c>
      <c r="G16" s="129"/>
      <c r="H16" s="129">
        <v>446</v>
      </c>
      <c r="I16" s="129">
        <v>-241</v>
      </c>
      <c r="J16" s="129">
        <v>205</v>
      </c>
    </row>
    <row r="17" spans="2:10">
      <c r="B17" s="127" t="s">
        <v>14</v>
      </c>
      <c r="D17" s="129">
        <v>388</v>
      </c>
      <c r="E17" s="129">
        <v>-96</v>
      </c>
      <c r="F17" s="129">
        <v>292</v>
      </c>
      <c r="G17" s="129"/>
      <c r="H17" s="129">
        <v>389</v>
      </c>
      <c r="I17" s="129">
        <v>-81</v>
      </c>
      <c r="J17" s="129">
        <v>308</v>
      </c>
    </row>
    <row r="18" spans="2:10">
      <c r="B18" s="127" t="s">
        <v>57</v>
      </c>
      <c r="D18" s="129">
        <v>166</v>
      </c>
      <c r="E18" s="129">
        <v>-43</v>
      </c>
      <c r="F18" s="129">
        <v>123</v>
      </c>
      <c r="G18" s="129"/>
      <c r="H18" s="129">
        <v>166</v>
      </c>
      <c r="I18" s="129">
        <v>-41</v>
      </c>
      <c r="J18" s="129">
        <v>125</v>
      </c>
    </row>
    <row r="19" spans="2:10">
      <c r="B19" s="130" t="s">
        <v>194</v>
      </c>
      <c r="C19" s="130"/>
      <c r="D19" s="334">
        <v>1341</v>
      </c>
      <c r="E19" s="334">
        <v>-480</v>
      </c>
      <c r="F19" s="334">
        <v>861</v>
      </c>
      <c r="G19" s="334"/>
      <c r="H19" s="334">
        <v>1100</v>
      </c>
      <c r="I19" s="334">
        <v>-406</v>
      </c>
      <c r="J19" s="334">
        <v>694</v>
      </c>
    </row>
    <row r="20" spans="2:10">
      <c r="B20" s="127" t="s">
        <v>173</v>
      </c>
      <c r="D20" s="335">
        <v>-61</v>
      </c>
      <c r="E20" s="335">
        <v>0</v>
      </c>
      <c r="F20" s="335">
        <v>-61</v>
      </c>
      <c r="G20" s="335"/>
      <c r="H20" s="335">
        <v>-51</v>
      </c>
      <c r="I20" s="335">
        <v>0</v>
      </c>
      <c r="J20" s="335">
        <v>-51</v>
      </c>
    </row>
    <row r="21" spans="2:10">
      <c r="B21" s="128" t="s">
        <v>189</v>
      </c>
      <c r="C21" s="128"/>
      <c r="D21" s="211">
        <v>2374</v>
      </c>
      <c r="E21" s="211">
        <v>-665</v>
      </c>
      <c r="F21" s="211">
        <v>1709</v>
      </c>
      <c r="G21" s="211"/>
      <c r="H21" s="211">
        <v>2135</v>
      </c>
      <c r="I21" s="211">
        <v>-598</v>
      </c>
      <c r="J21" s="211">
        <v>1536.6</v>
      </c>
    </row>
    <row r="23" spans="2:10">
      <c r="E23" s="129"/>
    </row>
    <row r="24" spans="2:10">
      <c r="E24" s="129"/>
    </row>
    <row r="25" spans="2:10">
      <c r="E25" s="129"/>
    </row>
    <row r="26" spans="2:10">
      <c r="E26" s="129"/>
    </row>
    <row r="27" spans="2:10">
      <c r="E27" s="129"/>
    </row>
    <row r="28" spans="2:10">
      <c r="E28" s="129"/>
    </row>
  </sheetData>
  <mergeCells count="3">
    <mergeCell ref="D3:F3"/>
    <mergeCell ref="H3:J3"/>
    <mergeCell ref="D5:J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7"/>
  <sheetViews>
    <sheetView showGridLines="0" workbookViewId="0"/>
  </sheetViews>
  <sheetFormatPr baseColWidth="10" defaultRowHeight="12.75"/>
  <cols>
    <col min="1" max="1" width="11.42578125" style="142"/>
    <col min="2" max="2" width="67.7109375" style="355" customWidth="1"/>
    <col min="3" max="3" width="2.28515625" style="355" customWidth="1"/>
    <col min="4" max="4" width="11.28515625" style="355" customWidth="1"/>
    <col min="5" max="5" width="2.28515625" style="355" customWidth="1"/>
    <col min="6" max="6" width="10.28515625" style="355" customWidth="1"/>
    <col min="7" max="7" width="1.42578125" style="355" customWidth="1"/>
    <col min="8" max="8" width="10.140625" style="355" customWidth="1"/>
    <col min="9" max="9" width="3.140625" style="355" customWidth="1"/>
    <col min="10" max="10" width="10.85546875" style="355" customWidth="1"/>
    <col min="11" max="16384" width="11.42578125" style="142"/>
  </cols>
  <sheetData>
    <row r="2" spans="1:10">
      <c r="A2" s="313"/>
      <c r="B2" s="339"/>
      <c r="C2" s="339"/>
      <c r="D2" s="339"/>
      <c r="E2" s="339"/>
      <c r="F2" s="339"/>
      <c r="G2" s="339"/>
      <c r="H2" s="339"/>
      <c r="I2" s="339"/>
      <c r="J2" s="339"/>
    </row>
    <row r="3" spans="1:10">
      <c r="A3" s="313"/>
      <c r="B3" s="529" t="s">
        <v>195</v>
      </c>
      <c r="C3" s="529"/>
      <c r="D3" s="529"/>
      <c r="E3" s="529"/>
      <c r="F3" s="529"/>
      <c r="G3" s="529"/>
      <c r="H3" s="529"/>
      <c r="I3" s="529"/>
      <c r="J3" s="529"/>
    </row>
    <row r="4" spans="1:10">
      <c r="A4" s="313"/>
      <c r="B4" s="530"/>
      <c r="C4" s="530"/>
      <c r="D4" s="530"/>
      <c r="E4" s="530"/>
      <c r="F4" s="530"/>
      <c r="G4" s="530"/>
      <c r="H4" s="530"/>
      <c r="I4" s="530"/>
      <c r="J4" s="530"/>
    </row>
    <row r="5" spans="1:10" ht="12.75" customHeight="1">
      <c r="A5" s="313"/>
      <c r="B5" s="339"/>
      <c r="C5" s="339"/>
      <c r="D5" s="531" t="s">
        <v>414</v>
      </c>
      <c r="E5" s="531"/>
      <c r="F5" s="531"/>
      <c r="G5" s="531"/>
      <c r="H5" s="531"/>
      <c r="I5" s="531"/>
      <c r="J5" s="531"/>
    </row>
    <row r="6" spans="1:10">
      <c r="A6" s="313"/>
      <c r="B6" s="339"/>
      <c r="C6" s="339"/>
      <c r="D6" s="340">
        <v>2018</v>
      </c>
      <c r="E6" s="340"/>
      <c r="F6" s="340">
        <v>2017</v>
      </c>
      <c r="G6" s="340"/>
      <c r="H6" s="340" t="s">
        <v>53</v>
      </c>
      <c r="I6" s="341"/>
      <c r="J6" s="340" t="s">
        <v>53</v>
      </c>
    </row>
    <row r="7" spans="1:10">
      <c r="A7" s="313"/>
      <c r="B7" s="339"/>
      <c r="C7" s="339"/>
      <c r="D7" s="528" t="s">
        <v>215</v>
      </c>
      <c r="E7" s="528"/>
      <c r="F7" s="528"/>
      <c r="G7" s="528"/>
      <c r="H7" s="528"/>
      <c r="I7" s="341"/>
      <c r="J7" s="341" t="s">
        <v>21</v>
      </c>
    </row>
    <row r="8" spans="1:10">
      <c r="A8" s="313"/>
      <c r="B8" s="342" t="s">
        <v>121</v>
      </c>
      <c r="C8" s="339"/>
      <c r="D8" s="339"/>
      <c r="E8" s="339"/>
      <c r="F8" s="339"/>
      <c r="G8" s="339"/>
      <c r="H8" s="339"/>
      <c r="I8" s="339"/>
      <c r="J8" s="339"/>
    </row>
    <row r="9" spans="1:10">
      <c r="A9" s="313"/>
      <c r="B9" s="339" t="s">
        <v>10</v>
      </c>
      <c r="C9" s="339"/>
      <c r="D9" s="343">
        <v>49</v>
      </c>
      <c r="E9" s="343"/>
      <c r="F9" s="343">
        <v>52</v>
      </c>
      <c r="G9" s="343">
        <v>0</v>
      </c>
      <c r="H9" s="343">
        <v>-3</v>
      </c>
      <c r="I9" s="343"/>
      <c r="J9" s="344">
        <v>-5.7692307692307709</v>
      </c>
    </row>
    <row r="10" spans="1:10">
      <c r="A10" s="313"/>
      <c r="B10" s="339" t="s">
        <v>56</v>
      </c>
      <c r="C10" s="339"/>
      <c r="D10" s="343">
        <v>161</v>
      </c>
      <c r="E10" s="343"/>
      <c r="F10" s="343">
        <v>100</v>
      </c>
      <c r="G10" s="343">
        <v>0</v>
      </c>
      <c r="H10" s="343">
        <v>61</v>
      </c>
      <c r="I10" s="343"/>
      <c r="J10" s="344">
        <v>61.000000000000007</v>
      </c>
    </row>
    <row r="11" spans="1:10">
      <c r="A11" s="313"/>
      <c r="B11" s="339" t="s">
        <v>14</v>
      </c>
      <c r="C11" s="339"/>
      <c r="D11" s="343">
        <v>15</v>
      </c>
      <c r="E11" s="343"/>
      <c r="F11" s="343">
        <v>15</v>
      </c>
      <c r="G11" s="343">
        <v>0</v>
      </c>
      <c r="H11" s="343">
        <v>0</v>
      </c>
      <c r="I11" s="343"/>
      <c r="J11" s="344">
        <v>0</v>
      </c>
    </row>
    <row r="12" spans="1:10">
      <c r="A12" s="313"/>
      <c r="B12" s="339" t="s">
        <v>57</v>
      </c>
      <c r="C12" s="339"/>
      <c r="D12" s="343">
        <v>6</v>
      </c>
      <c r="E12" s="343"/>
      <c r="F12" s="343">
        <v>7</v>
      </c>
      <c r="G12" s="343">
        <v>0</v>
      </c>
      <c r="H12" s="343">
        <v>-1</v>
      </c>
      <c r="I12" s="343"/>
      <c r="J12" s="344">
        <v>-14.28571428571429</v>
      </c>
    </row>
    <row r="13" spans="1:10">
      <c r="A13" s="313"/>
      <c r="B13" s="342" t="s">
        <v>196</v>
      </c>
      <c r="C13" s="339"/>
      <c r="D13" s="343">
        <v>-4.8760000000000048</v>
      </c>
      <c r="E13" s="343"/>
      <c r="F13" s="343">
        <v>0</v>
      </c>
      <c r="G13" s="343">
        <v>0</v>
      </c>
      <c r="H13" s="343">
        <v>-4.8760000000000048</v>
      </c>
      <c r="I13" s="343"/>
      <c r="J13" s="344">
        <v>100</v>
      </c>
    </row>
    <row r="14" spans="1:10">
      <c r="A14" s="313"/>
      <c r="B14" s="345" t="s">
        <v>197</v>
      </c>
      <c r="C14" s="346"/>
      <c r="D14" s="160">
        <v>226.124</v>
      </c>
      <c r="E14" s="160"/>
      <c r="F14" s="160">
        <v>174</v>
      </c>
      <c r="G14" s="160">
        <v>0</v>
      </c>
      <c r="H14" s="160">
        <v>52.123999999999995</v>
      </c>
      <c r="I14" s="160"/>
      <c r="J14" s="178">
        <v>29.946321839080458</v>
      </c>
    </row>
    <row r="15" spans="1:10">
      <c r="A15" s="313"/>
      <c r="B15" s="342" t="s">
        <v>122</v>
      </c>
      <c r="C15" s="339"/>
      <c r="D15" s="343"/>
      <c r="E15" s="343"/>
      <c r="F15" s="343"/>
      <c r="G15" s="343"/>
      <c r="H15" s="343"/>
      <c r="I15" s="343"/>
      <c r="J15" s="344"/>
    </row>
    <row r="16" spans="1:10">
      <c r="A16" s="313"/>
      <c r="B16" s="339" t="s">
        <v>10</v>
      </c>
      <c r="C16" s="339"/>
      <c r="D16" s="343">
        <v>-127</v>
      </c>
      <c r="E16" s="343"/>
      <c r="F16" s="343">
        <v>-196</v>
      </c>
      <c r="G16" s="343">
        <v>0</v>
      </c>
      <c r="H16" s="343">
        <v>69</v>
      </c>
      <c r="I16" s="343"/>
      <c r="J16" s="344">
        <v>35.204081632653065</v>
      </c>
    </row>
    <row r="17" spans="1:10">
      <c r="A17" s="313"/>
      <c r="B17" s="339" t="s">
        <v>56</v>
      </c>
      <c r="C17" s="339"/>
      <c r="D17" s="343">
        <v>-433</v>
      </c>
      <c r="E17" s="343"/>
      <c r="F17" s="343">
        <v>-283</v>
      </c>
      <c r="G17" s="343">
        <v>0</v>
      </c>
      <c r="H17" s="343">
        <v>-150</v>
      </c>
      <c r="I17" s="343"/>
      <c r="J17" s="344">
        <v>-53.003533568904594</v>
      </c>
    </row>
    <row r="18" spans="1:10">
      <c r="A18" s="313"/>
      <c r="B18" s="339" t="s">
        <v>14</v>
      </c>
      <c r="C18" s="339"/>
      <c r="D18" s="343">
        <v>-136</v>
      </c>
      <c r="E18" s="343"/>
      <c r="F18" s="343">
        <v>-145</v>
      </c>
      <c r="G18" s="343">
        <v>0</v>
      </c>
      <c r="H18" s="343">
        <v>9</v>
      </c>
      <c r="I18" s="343"/>
      <c r="J18" s="344">
        <v>6.2068965517241388</v>
      </c>
    </row>
    <row r="19" spans="1:10">
      <c r="A19" s="313"/>
      <c r="B19" s="339" t="s">
        <v>57</v>
      </c>
      <c r="C19" s="339"/>
      <c r="D19" s="343">
        <v>-24</v>
      </c>
      <c r="E19" s="343"/>
      <c r="F19" s="343">
        <v>-32</v>
      </c>
      <c r="G19" s="343">
        <v>0</v>
      </c>
      <c r="H19" s="343">
        <v>8</v>
      </c>
      <c r="I19" s="343"/>
      <c r="J19" s="344">
        <v>25</v>
      </c>
    </row>
    <row r="20" spans="1:10">
      <c r="A20" s="313"/>
      <c r="B20" s="342" t="s">
        <v>196</v>
      </c>
      <c r="C20" s="339"/>
      <c r="D20" s="343">
        <v>-4</v>
      </c>
      <c r="E20" s="343"/>
      <c r="F20" s="343">
        <v>-5</v>
      </c>
      <c r="G20" s="343">
        <v>0</v>
      </c>
      <c r="H20" s="343">
        <v>1</v>
      </c>
      <c r="I20" s="343"/>
      <c r="J20" s="344">
        <v>19.999999999999996</v>
      </c>
    </row>
    <row r="21" spans="1:10">
      <c r="A21" s="313"/>
      <c r="B21" s="345" t="s">
        <v>198</v>
      </c>
      <c r="C21" s="346"/>
      <c r="D21" s="160">
        <v>-724</v>
      </c>
      <c r="E21" s="160"/>
      <c r="F21" s="160">
        <v>-661</v>
      </c>
      <c r="G21" s="160">
        <v>0</v>
      </c>
      <c r="H21" s="160">
        <v>-63</v>
      </c>
      <c r="I21" s="160"/>
      <c r="J21" s="178">
        <v>-9.5310136157337411</v>
      </c>
    </row>
    <row r="22" spans="1:10">
      <c r="A22" s="313"/>
      <c r="B22" s="342" t="s">
        <v>124</v>
      </c>
      <c r="C22" s="339"/>
      <c r="D22" s="343"/>
      <c r="E22" s="343"/>
      <c r="F22" s="343"/>
      <c r="G22" s="343"/>
      <c r="H22" s="343"/>
      <c r="I22" s="343"/>
      <c r="J22" s="344"/>
    </row>
    <row r="23" spans="1:10">
      <c r="A23" s="313"/>
      <c r="B23" s="339" t="s">
        <v>10</v>
      </c>
      <c r="C23" s="339"/>
      <c r="D23" s="343">
        <v>123</v>
      </c>
      <c r="E23" s="343"/>
      <c r="F23" s="343">
        <v>17</v>
      </c>
      <c r="G23" s="343">
        <v>0</v>
      </c>
      <c r="H23" s="343">
        <v>106</v>
      </c>
      <c r="I23" s="343"/>
      <c r="J23" s="356" t="s">
        <v>292</v>
      </c>
    </row>
    <row r="24" spans="1:10">
      <c r="A24" s="313"/>
      <c r="B24" s="339" t="s">
        <v>56</v>
      </c>
      <c r="C24" s="339"/>
      <c r="D24" s="343">
        <v>-29</v>
      </c>
      <c r="E24" s="343"/>
      <c r="F24" s="343">
        <v>-34</v>
      </c>
      <c r="G24" s="343">
        <v>0</v>
      </c>
      <c r="H24" s="343">
        <v>5</v>
      </c>
      <c r="I24" s="343"/>
      <c r="J24" s="344">
        <v>-14.705882352941179</v>
      </c>
    </row>
    <row r="25" spans="1:10">
      <c r="A25" s="313"/>
      <c r="B25" s="339" t="s">
        <v>14</v>
      </c>
      <c r="C25" s="339"/>
      <c r="D25" s="343">
        <v>-1</v>
      </c>
      <c r="E25" s="343"/>
      <c r="F25" s="343">
        <v>0</v>
      </c>
      <c r="G25" s="343">
        <v>0</v>
      </c>
      <c r="H25" s="343">
        <v>-1</v>
      </c>
      <c r="I25" s="343"/>
      <c r="J25" s="356" t="s">
        <v>292</v>
      </c>
    </row>
    <row r="26" spans="1:10">
      <c r="A26" s="313"/>
      <c r="B26" s="339" t="s">
        <v>57</v>
      </c>
      <c r="C26" s="339"/>
      <c r="D26" s="343">
        <v>2</v>
      </c>
      <c r="E26" s="343"/>
      <c r="F26" s="343">
        <v>-1</v>
      </c>
      <c r="G26" s="343">
        <v>0</v>
      </c>
      <c r="H26" s="343">
        <v>3</v>
      </c>
      <c r="I26" s="343"/>
      <c r="J26" s="344">
        <v>-300</v>
      </c>
    </row>
    <row r="27" spans="1:10">
      <c r="A27" s="313"/>
      <c r="B27" s="342" t="s">
        <v>196</v>
      </c>
      <c r="C27" s="339"/>
      <c r="D27" s="343">
        <v>-7.3380000000000001</v>
      </c>
      <c r="E27" s="343"/>
      <c r="F27" s="343">
        <v>12</v>
      </c>
      <c r="G27" s="343">
        <v>0</v>
      </c>
      <c r="H27" s="343">
        <v>-19.338000000000001</v>
      </c>
      <c r="I27" s="343"/>
      <c r="J27" s="344">
        <v>161.15</v>
      </c>
    </row>
    <row r="28" spans="1:10">
      <c r="A28" s="313"/>
      <c r="B28" s="345" t="s">
        <v>199</v>
      </c>
      <c r="C28" s="346"/>
      <c r="D28" s="160">
        <v>87.662000000000006</v>
      </c>
      <c r="E28" s="160"/>
      <c r="F28" s="160">
        <v>-6</v>
      </c>
      <c r="G28" s="160">
        <v>0</v>
      </c>
      <c r="H28" s="160">
        <v>93.662000000000006</v>
      </c>
      <c r="I28" s="160"/>
      <c r="J28" s="357" t="s">
        <v>292</v>
      </c>
    </row>
    <row r="29" spans="1:10">
      <c r="A29" s="313"/>
      <c r="B29" s="345" t="s">
        <v>282</v>
      </c>
      <c r="C29" s="346"/>
      <c r="D29" s="160">
        <v>122.46</v>
      </c>
      <c r="E29" s="160"/>
      <c r="F29" s="160">
        <v>0</v>
      </c>
      <c r="G29" s="160">
        <v>0</v>
      </c>
      <c r="H29" s="160">
        <v>122.46</v>
      </c>
      <c r="I29" s="160"/>
      <c r="J29" s="178">
        <v>100</v>
      </c>
    </row>
    <row r="30" spans="1:10">
      <c r="A30" s="313"/>
      <c r="B30" s="347" t="s">
        <v>200</v>
      </c>
      <c r="C30" s="348"/>
      <c r="D30" s="349">
        <v>-287.75399999999996</v>
      </c>
      <c r="E30" s="347"/>
      <c r="F30" s="349">
        <v>-493</v>
      </c>
      <c r="G30" s="347">
        <v>0</v>
      </c>
      <c r="H30" s="349">
        <v>205.24599999999998</v>
      </c>
      <c r="I30" s="347"/>
      <c r="J30" s="350">
        <v>41.63204868154159</v>
      </c>
    </row>
    <row r="31" spans="1:10">
      <c r="A31" s="313"/>
      <c r="B31" s="339"/>
      <c r="C31" s="339"/>
      <c r="D31" s="339"/>
      <c r="E31" s="339"/>
      <c r="F31" s="339"/>
      <c r="G31" s="339"/>
      <c r="H31" s="339"/>
      <c r="I31" s="339"/>
      <c r="J31" s="339"/>
    </row>
    <row r="32" spans="1:10" ht="30" customHeight="1">
      <c r="A32" s="313"/>
      <c r="B32" s="532"/>
      <c r="C32" s="532"/>
      <c r="D32" s="532"/>
      <c r="E32" s="532"/>
      <c r="F32" s="532"/>
      <c r="G32" s="532"/>
      <c r="H32" s="532"/>
      <c r="I32" s="532"/>
      <c r="J32" s="532"/>
    </row>
    <row r="33" spans="1:10">
      <c r="A33" s="313"/>
      <c r="B33" s="339"/>
      <c r="C33" s="339"/>
      <c r="D33" s="339"/>
      <c r="E33" s="339"/>
      <c r="F33" s="339"/>
      <c r="G33" s="339"/>
      <c r="H33" s="339"/>
      <c r="I33" s="339"/>
      <c r="J33" s="339"/>
    </row>
    <row r="34" spans="1:10" ht="12.75" customHeight="1">
      <c r="A34" s="313"/>
      <c r="B34" s="339"/>
      <c r="C34" s="339"/>
      <c r="D34" s="531" t="s">
        <v>414</v>
      </c>
      <c r="E34" s="531"/>
      <c r="F34" s="531"/>
      <c r="G34" s="531"/>
      <c r="H34" s="531"/>
      <c r="I34" s="531"/>
      <c r="J34" s="531"/>
    </row>
    <row r="35" spans="1:10">
      <c r="A35" s="313"/>
      <c r="B35" s="339"/>
      <c r="C35" s="339"/>
      <c r="D35" s="340">
        <v>2018</v>
      </c>
      <c r="E35" s="340"/>
      <c r="F35" s="340">
        <v>2017</v>
      </c>
      <c r="G35" s="340"/>
      <c r="H35" s="340" t="s">
        <v>53</v>
      </c>
      <c r="I35" s="341"/>
      <c r="J35" s="340" t="s">
        <v>53</v>
      </c>
    </row>
    <row r="36" spans="1:10">
      <c r="A36" s="313"/>
      <c r="B36" s="342" t="s">
        <v>217</v>
      </c>
      <c r="C36" s="339"/>
      <c r="D36" s="528" t="s">
        <v>215</v>
      </c>
      <c r="E36" s="528"/>
      <c r="F36" s="528"/>
      <c r="G36" s="528"/>
      <c r="H36" s="528"/>
      <c r="I36" s="341"/>
      <c r="J36" s="341" t="s">
        <v>21</v>
      </c>
    </row>
    <row r="37" spans="1:10">
      <c r="A37" s="313"/>
      <c r="B37" s="339" t="s">
        <v>10</v>
      </c>
      <c r="C37" s="339"/>
      <c r="D37" s="343">
        <v>0</v>
      </c>
      <c r="E37" s="343"/>
      <c r="F37" s="343">
        <v>0</v>
      </c>
      <c r="G37" s="343">
        <v>0</v>
      </c>
      <c r="H37" s="343">
        <v>0</v>
      </c>
      <c r="I37" s="343"/>
      <c r="J37" s="344">
        <v>0</v>
      </c>
    </row>
    <row r="38" spans="1:10">
      <c r="A38" s="313"/>
      <c r="B38" s="339" t="s">
        <v>56</v>
      </c>
      <c r="C38" s="339"/>
      <c r="D38" s="343">
        <v>1</v>
      </c>
      <c r="E38" s="343"/>
      <c r="F38" s="343">
        <v>0</v>
      </c>
      <c r="G38" s="343">
        <v>0</v>
      </c>
      <c r="H38" s="343">
        <v>1</v>
      </c>
      <c r="I38" s="343"/>
      <c r="J38" s="344">
        <v>0</v>
      </c>
    </row>
    <row r="39" spans="1:10">
      <c r="A39" s="313"/>
      <c r="B39" s="339" t="s">
        <v>14</v>
      </c>
      <c r="C39" s="339"/>
      <c r="D39" s="343">
        <v>0</v>
      </c>
      <c r="E39" s="343"/>
      <c r="F39" s="343">
        <v>0</v>
      </c>
      <c r="G39" s="343">
        <v>0</v>
      </c>
      <c r="H39" s="343">
        <v>0</v>
      </c>
      <c r="I39" s="343"/>
      <c r="J39" s="344">
        <v>0</v>
      </c>
    </row>
    <row r="40" spans="1:10">
      <c r="A40" s="313"/>
      <c r="B40" s="339" t="s">
        <v>57</v>
      </c>
      <c r="C40" s="339"/>
      <c r="D40" s="343">
        <v>0</v>
      </c>
      <c r="E40" s="343"/>
      <c r="F40" s="343">
        <v>0.7</v>
      </c>
      <c r="G40" s="343">
        <v>0</v>
      </c>
      <c r="H40" s="343">
        <v>-0.7</v>
      </c>
      <c r="I40" s="343"/>
      <c r="J40" s="344">
        <v>0</v>
      </c>
    </row>
    <row r="41" spans="1:10">
      <c r="A41" s="313"/>
      <c r="B41" s="339" t="s">
        <v>169</v>
      </c>
      <c r="C41" s="339"/>
      <c r="D41" s="343">
        <v>0</v>
      </c>
      <c r="E41" s="343"/>
      <c r="F41" s="343">
        <v>0</v>
      </c>
      <c r="G41" s="343">
        <v>0</v>
      </c>
      <c r="H41" s="343">
        <v>0</v>
      </c>
      <c r="I41" s="343"/>
      <c r="J41" s="344">
        <v>0</v>
      </c>
    </row>
    <row r="42" spans="1:10">
      <c r="A42" s="313"/>
      <c r="B42" s="345" t="s">
        <v>218</v>
      </c>
      <c r="C42" s="346"/>
      <c r="D42" s="160">
        <v>1</v>
      </c>
      <c r="E42" s="160"/>
      <c r="F42" s="160">
        <v>0.7</v>
      </c>
      <c r="G42" s="160">
        <v>0</v>
      </c>
      <c r="H42" s="160">
        <v>0.30000000000000004</v>
      </c>
      <c r="I42" s="160"/>
      <c r="J42" s="178">
        <v>0</v>
      </c>
    </row>
    <row r="43" spans="1:10">
      <c r="B43" s="351" t="s">
        <v>275</v>
      </c>
      <c r="C43" s="142"/>
      <c r="D43" s="142"/>
      <c r="E43" s="142"/>
      <c r="F43" s="142"/>
      <c r="G43" s="142">
        <v>0</v>
      </c>
      <c r="H43" s="142"/>
      <c r="I43" s="142"/>
      <c r="J43" s="142"/>
    </row>
    <row r="44" spans="1:10">
      <c r="A44" s="313"/>
      <c r="B44" s="339" t="s">
        <v>10</v>
      </c>
      <c r="C44" s="339"/>
      <c r="D44" s="343">
        <v>1</v>
      </c>
      <c r="E44" s="343"/>
      <c r="F44" s="343">
        <v>2.6779999999999999</v>
      </c>
      <c r="G44" s="343">
        <v>0</v>
      </c>
      <c r="H44" s="343">
        <v>-1.6779999999999999</v>
      </c>
      <c r="I44" s="343"/>
      <c r="J44" s="344">
        <v>100</v>
      </c>
    </row>
    <row r="45" spans="1:10">
      <c r="A45" s="313"/>
      <c r="B45" s="339" t="s">
        <v>56</v>
      </c>
      <c r="C45" s="339"/>
      <c r="D45" s="343">
        <v>0</v>
      </c>
      <c r="E45" s="343"/>
      <c r="F45" s="343">
        <v>0</v>
      </c>
      <c r="G45" s="343">
        <v>0</v>
      </c>
      <c r="H45" s="343">
        <v>0</v>
      </c>
      <c r="I45" s="343"/>
      <c r="J45" s="344">
        <v>0</v>
      </c>
    </row>
    <row r="46" spans="1:10">
      <c r="A46" s="313"/>
      <c r="B46" s="339" t="s">
        <v>14</v>
      </c>
      <c r="C46" s="339"/>
      <c r="D46" s="343">
        <v>0</v>
      </c>
      <c r="E46" s="343"/>
      <c r="F46" s="343">
        <v>0</v>
      </c>
      <c r="G46" s="343">
        <v>0</v>
      </c>
      <c r="H46" s="343">
        <v>0</v>
      </c>
      <c r="I46" s="343"/>
      <c r="J46" s="344">
        <v>0</v>
      </c>
    </row>
    <row r="47" spans="1:10">
      <c r="A47" s="313"/>
      <c r="B47" s="339" t="s">
        <v>57</v>
      </c>
      <c r="C47" s="339"/>
      <c r="D47" s="343">
        <v>0</v>
      </c>
      <c r="E47" s="343"/>
      <c r="F47" s="343">
        <v>0</v>
      </c>
      <c r="G47" s="343">
        <v>0</v>
      </c>
      <c r="H47" s="343">
        <v>0</v>
      </c>
      <c r="I47" s="343"/>
      <c r="J47" s="344">
        <v>0</v>
      </c>
    </row>
    <row r="48" spans="1:10">
      <c r="A48" s="313"/>
      <c r="B48" s="339" t="s">
        <v>173</v>
      </c>
      <c r="C48" s="339"/>
      <c r="D48" s="343">
        <v>0.318</v>
      </c>
      <c r="E48" s="343"/>
      <c r="F48" s="343">
        <v>1.264</v>
      </c>
      <c r="G48" s="343">
        <v>0</v>
      </c>
      <c r="H48" s="343">
        <v>-0.94599999999999995</v>
      </c>
      <c r="I48" s="343"/>
      <c r="J48" s="344">
        <v>0</v>
      </c>
    </row>
    <row r="49" spans="1:10">
      <c r="A49" s="313"/>
      <c r="B49" s="345" t="s">
        <v>201</v>
      </c>
      <c r="C49" s="346"/>
      <c r="D49" s="160">
        <v>1.3180000000000001</v>
      </c>
      <c r="E49" s="160"/>
      <c r="F49" s="160">
        <v>3.9420000000000002</v>
      </c>
      <c r="G49" s="160">
        <v>0</v>
      </c>
      <c r="H49" s="160">
        <v>-2.6239999999999997</v>
      </c>
      <c r="I49" s="160"/>
      <c r="J49" s="178">
        <v>75</v>
      </c>
    </row>
    <row r="50" spans="1:10">
      <c r="B50" s="142"/>
      <c r="C50" s="142"/>
      <c r="D50" s="142"/>
      <c r="E50" s="142"/>
      <c r="F50" s="142"/>
      <c r="G50" s="142"/>
      <c r="H50" s="142"/>
      <c r="I50" s="142"/>
      <c r="J50" s="142"/>
    </row>
    <row r="51" spans="1:10">
      <c r="A51" s="313"/>
      <c r="B51" s="347" t="s">
        <v>202</v>
      </c>
      <c r="C51" s="348"/>
      <c r="D51" s="349">
        <v>2.3180000000000001</v>
      </c>
      <c r="E51" s="347"/>
      <c r="F51" s="349">
        <v>4.6420000000000003</v>
      </c>
      <c r="G51" s="347">
        <v>0</v>
      </c>
      <c r="H51" s="349">
        <v>-3.3239999999999998</v>
      </c>
      <c r="I51" s="347"/>
      <c r="J51" s="350">
        <v>60</v>
      </c>
    </row>
    <row r="52" spans="1:10">
      <c r="B52" s="142"/>
      <c r="C52" s="142"/>
      <c r="D52" s="142"/>
      <c r="E52" s="142"/>
      <c r="F52" s="142"/>
      <c r="G52" s="142"/>
      <c r="H52" s="142"/>
      <c r="I52" s="142"/>
      <c r="J52" s="142"/>
    </row>
    <row r="53" spans="1:10">
      <c r="A53" s="313"/>
      <c r="B53" s="347" t="s">
        <v>127</v>
      </c>
      <c r="C53" s="348"/>
      <c r="D53" s="349">
        <v>1422.5640000000001</v>
      </c>
      <c r="E53" s="347"/>
      <c r="F53" s="349">
        <v>1049.242</v>
      </c>
      <c r="G53" s="347">
        <v>0</v>
      </c>
      <c r="H53" s="349">
        <v>374.32200000000012</v>
      </c>
      <c r="I53" s="347"/>
      <c r="J53" s="350">
        <v>35.700000000000003</v>
      </c>
    </row>
    <row r="54" spans="1:10">
      <c r="B54" s="351" t="s">
        <v>128</v>
      </c>
      <c r="C54" s="142"/>
      <c r="D54" s="142"/>
      <c r="E54" s="142"/>
      <c r="F54" s="142"/>
      <c r="G54" s="142"/>
      <c r="H54" s="142"/>
      <c r="I54" s="142"/>
      <c r="J54" s="142"/>
    </row>
    <row r="55" spans="1:10">
      <c r="A55" s="313"/>
      <c r="B55" s="339" t="s">
        <v>203</v>
      </c>
      <c r="C55" s="339"/>
      <c r="D55" s="343">
        <v>-3</v>
      </c>
      <c r="E55" s="343"/>
      <c r="F55" s="343">
        <v>-23</v>
      </c>
      <c r="G55" s="343">
        <v>0</v>
      </c>
      <c r="H55" s="343">
        <v>20</v>
      </c>
      <c r="I55" s="343"/>
      <c r="J55" s="344">
        <v>-86.956521739130437</v>
      </c>
    </row>
    <row r="56" spans="1:10">
      <c r="A56" s="313"/>
      <c r="B56" s="339" t="s">
        <v>10</v>
      </c>
      <c r="C56" s="339"/>
      <c r="D56" s="343">
        <v>-140</v>
      </c>
      <c r="E56" s="343"/>
      <c r="F56" s="343">
        <v>-26</v>
      </c>
      <c r="G56" s="343">
        <v>0</v>
      </c>
      <c r="H56" s="343">
        <v>-114</v>
      </c>
      <c r="I56" s="343"/>
      <c r="J56" s="356">
        <v>438.46153846153851</v>
      </c>
    </row>
    <row r="57" spans="1:10">
      <c r="A57" s="313"/>
      <c r="B57" s="339" t="s">
        <v>56</v>
      </c>
      <c r="C57" s="339"/>
      <c r="D57" s="343">
        <v>-85</v>
      </c>
      <c r="E57" s="343"/>
      <c r="F57" s="343">
        <v>-11</v>
      </c>
      <c r="G57" s="343">
        <v>0</v>
      </c>
      <c r="H57" s="343">
        <v>-74</v>
      </c>
      <c r="I57" s="343"/>
      <c r="J57" s="344">
        <v>-672.72727272727275</v>
      </c>
    </row>
    <row r="58" spans="1:10">
      <c r="A58" s="313"/>
      <c r="B58" s="339" t="s">
        <v>14</v>
      </c>
      <c r="C58" s="339"/>
      <c r="D58" s="343">
        <v>-245</v>
      </c>
      <c r="E58" s="343"/>
      <c r="F58" s="343">
        <v>-256</v>
      </c>
      <c r="G58" s="343">
        <v>0</v>
      </c>
      <c r="H58" s="343">
        <v>11</v>
      </c>
      <c r="I58" s="343"/>
      <c r="J58" s="344">
        <v>4.296875</v>
      </c>
    </row>
    <row r="59" spans="1:10">
      <c r="A59" s="313"/>
      <c r="B59" s="339" t="s">
        <v>57</v>
      </c>
      <c r="C59" s="339"/>
      <c r="D59" s="343">
        <v>-91</v>
      </c>
      <c r="E59" s="343"/>
      <c r="F59" s="343">
        <v>-76.400000000000006</v>
      </c>
      <c r="G59" s="343">
        <v>0</v>
      </c>
      <c r="H59" s="343">
        <v>-14.599999999999994</v>
      </c>
      <c r="I59" s="343"/>
      <c r="J59" s="344">
        <v>-19.109947643979041</v>
      </c>
    </row>
    <row r="60" spans="1:10">
      <c r="A60" s="313"/>
      <c r="B60" s="345" t="s">
        <v>204</v>
      </c>
      <c r="C60" s="346"/>
      <c r="D60" s="160">
        <v>-564</v>
      </c>
      <c r="E60" s="160"/>
      <c r="F60" s="160">
        <v>-392.4</v>
      </c>
      <c r="G60" s="160">
        <v>0</v>
      </c>
      <c r="H60" s="160">
        <v>-171.6</v>
      </c>
      <c r="I60" s="160"/>
      <c r="J60" s="178">
        <v>-43.930886850152916</v>
      </c>
    </row>
    <row r="61" spans="1:10">
      <c r="A61" s="313"/>
      <c r="B61" s="347" t="s">
        <v>219</v>
      </c>
      <c r="C61" s="348"/>
      <c r="D61" s="349">
        <v>858.56400000000008</v>
      </c>
      <c r="E61" s="347"/>
      <c r="F61" s="349">
        <v>656.84199999999998</v>
      </c>
      <c r="G61" s="347">
        <v>0</v>
      </c>
      <c r="H61" s="349">
        <v>201.72200000000012</v>
      </c>
      <c r="I61" s="347"/>
      <c r="J61" s="350">
        <v>30.810886331872823</v>
      </c>
    </row>
    <row r="62" spans="1:10">
      <c r="A62" s="313"/>
      <c r="B62" s="339" t="s">
        <v>220</v>
      </c>
      <c r="C62" s="339"/>
      <c r="D62" s="343">
        <v>0</v>
      </c>
      <c r="E62" s="343"/>
      <c r="F62" s="343">
        <v>0</v>
      </c>
      <c r="G62" s="343">
        <v>0</v>
      </c>
      <c r="H62" s="343">
        <v>0</v>
      </c>
      <c r="I62" s="343"/>
      <c r="J62" s="344">
        <v>0</v>
      </c>
    </row>
    <row r="63" spans="1:10">
      <c r="A63" s="313"/>
      <c r="B63" s="347" t="s">
        <v>129</v>
      </c>
      <c r="C63" s="348"/>
      <c r="D63" s="349">
        <v>858.56400000000008</v>
      </c>
      <c r="E63" s="347"/>
      <c r="F63" s="349">
        <v>656.84199999999998</v>
      </c>
      <c r="G63" s="347">
        <v>0</v>
      </c>
      <c r="H63" s="349">
        <v>201.72200000000012</v>
      </c>
      <c r="I63" s="347"/>
      <c r="J63" s="350">
        <v>30.810886331872823</v>
      </c>
    </row>
    <row r="64" spans="1:10">
      <c r="A64" s="313"/>
      <c r="B64" s="352" t="s">
        <v>71</v>
      </c>
      <c r="C64" s="352"/>
      <c r="D64" s="353">
        <v>513</v>
      </c>
      <c r="E64" s="353"/>
      <c r="F64" s="353">
        <v>384</v>
      </c>
      <c r="G64" s="353">
        <v>0</v>
      </c>
      <c r="H64" s="353">
        <v>129</v>
      </c>
      <c r="I64" s="353"/>
      <c r="J64" s="354">
        <v>33.59375</v>
      </c>
    </row>
    <row r="65" spans="1:10">
      <c r="A65" s="313"/>
      <c r="B65" s="339" t="s">
        <v>72</v>
      </c>
      <c r="C65" s="339"/>
      <c r="D65" s="343">
        <v>346</v>
      </c>
      <c r="E65" s="343"/>
      <c r="F65" s="343">
        <v>273</v>
      </c>
      <c r="G65" s="343">
        <v>0</v>
      </c>
      <c r="H65" s="343">
        <v>73</v>
      </c>
      <c r="I65" s="343"/>
      <c r="J65" s="344">
        <v>26.739926739926734</v>
      </c>
    </row>
    <row r="66" spans="1:10">
      <c r="A66" s="313"/>
      <c r="B66" s="339"/>
      <c r="C66" s="339"/>
      <c r="D66" s="339"/>
      <c r="E66" s="339"/>
      <c r="F66" s="339"/>
      <c r="G66" s="339"/>
      <c r="H66" s="339"/>
      <c r="I66" s="339"/>
      <c r="J66" s="339"/>
    </row>
    <row r="67" spans="1:10">
      <c r="A67" s="313"/>
      <c r="B67" s="339"/>
      <c r="C67" s="339"/>
      <c r="D67" s="339"/>
      <c r="E67" s="339"/>
      <c r="F67" s="339"/>
      <c r="G67" s="339"/>
      <c r="H67" s="339"/>
      <c r="I67" s="339"/>
      <c r="J67" s="339"/>
    </row>
  </sheetData>
  <mergeCells count="7">
    <mergeCell ref="D36:H36"/>
    <mergeCell ref="B3:J3"/>
    <mergeCell ref="B4:J4"/>
    <mergeCell ref="D5:J5"/>
    <mergeCell ref="D7:H7"/>
    <mergeCell ref="B32:J32"/>
    <mergeCell ref="D34:J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8</vt:i4>
      </vt:variant>
    </vt:vector>
  </HeadingPairs>
  <TitlesOfParts>
    <vt:vector size="30" baseType="lpstr">
      <vt:lpstr>EBITDA</vt:lpstr>
      <vt:lpstr>Generation Business</vt:lpstr>
      <vt:lpstr>Distribution Business</vt:lpstr>
      <vt:lpstr>Energy sales revenues</vt:lpstr>
      <vt:lpstr>Income Statement</vt:lpstr>
      <vt:lpstr>Hyperinflation effect</vt:lpstr>
      <vt:lpstr>EBITDA by business CO</vt:lpstr>
      <vt:lpstr>EBITDA and others by country</vt:lpstr>
      <vt:lpstr>Non operating CO</vt:lpstr>
      <vt:lpstr>Balance sheet</vt:lpstr>
      <vt:lpstr>Ratios OC</vt:lpstr>
      <vt:lpstr>Property, plant and equipment</vt:lpstr>
      <vt:lpstr>Dx physical data</vt:lpstr>
      <vt:lpstr>Gx physical data</vt:lpstr>
      <vt:lpstr>Subsidiaries</vt:lpstr>
      <vt:lpstr>Segment by country</vt:lpstr>
      <vt:lpstr>Segment by business</vt:lpstr>
      <vt:lpstr>Generation Segment</vt:lpstr>
      <vt:lpstr>Distribution Segment</vt:lpstr>
      <vt:lpstr>Ebitda y activo fijo</vt:lpstr>
      <vt:lpstr>Merc Generacón</vt:lpstr>
      <vt:lpstr>Impuestos Diferidos</vt:lpstr>
      <vt:lpstr>'Distribution Business'!Área_de_impresión</vt:lpstr>
      <vt:lpstr>'Ebitda y activo fijo'!Área_de_impresión</vt:lpstr>
      <vt:lpstr>'Generation Business'!Área_de_impresión</vt:lpstr>
      <vt:lpstr>'Impuestos Diferidos'!Área_de_impresión</vt:lpstr>
      <vt:lpstr>'Income Statement'!Área_de_impresión</vt:lpstr>
      <vt:lpstr>'Merc Generacón'!Área_de_impresión</vt:lpstr>
      <vt:lpstr>'Property, plant and equipment'!Área_de_impresión</vt:lpstr>
      <vt:lpstr>'Ratios OC'!Área_de_impresión</vt:lpstr>
    </vt:vector>
  </TitlesOfParts>
  <Company>Grupo Endesa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cl090508016</dc:creator>
  <cp:lastModifiedBy>Velis Espinosa, Jorge Gustavo</cp:lastModifiedBy>
  <cp:lastPrinted>2013-07-20T18:15:22Z</cp:lastPrinted>
  <dcterms:created xsi:type="dcterms:W3CDTF">2003-10-23T18:16:48Z</dcterms:created>
  <dcterms:modified xsi:type="dcterms:W3CDTF">2018-10-31T08:20:53Z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