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Press Releases\4Q18 Press\"/>
    </mc:Choice>
  </mc:AlternateContent>
  <bookViews>
    <workbookView xWindow="10245" yWindow="-15" windowWidth="8745" windowHeight="6930" tabRatio="744" firstSheet="4" activeTab="4"/>
  </bookViews>
  <sheets>
    <sheet name="EBITDA" sheetId="37" r:id="rId1"/>
    <sheet name="Generation Business" sheetId="17" r:id="rId2"/>
    <sheet name="Distribution Business" sheetId="5" r:id="rId3"/>
    <sheet name="Energy sales revenues" sheetId="26" r:id="rId4"/>
    <sheet name="Income Statement" sheetId="8" r:id="rId5"/>
    <sheet name="Hyperinflation effect" sheetId="50" r:id="rId6"/>
    <sheet name="EBITDA by business CO" sheetId="38" r:id="rId7"/>
    <sheet name="EBITDA and others by country" sheetId="41" r:id="rId8"/>
    <sheet name="Non operating CO" sheetId="42" r:id="rId9"/>
    <sheet name="Balance sheet" sheetId="43" r:id="rId10"/>
    <sheet name="Ratios OC" sheetId="10" r:id="rId11"/>
    <sheet name="Property, plant and equipment" sheetId="13" r:id="rId12"/>
    <sheet name="Dx physical data" sheetId="34" r:id="rId13"/>
    <sheet name="Gx physical data" sheetId="35" r:id="rId14"/>
    <sheet name="Subsidiaries" sheetId="25" r:id="rId15"/>
    <sheet name="Segment by country" sheetId="49" r:id="rId16"/>
    <sheet name="Segment by business" sheetId="45" r:id="rId17"/>
    <sheet name="Generation Segment" sheetId="46" r:id="rId18"/>
    <sheet name="Distribution Segment" sheetId="47" r:id="rId19"/>
    <sheet name="Ebitda y activo fijo" sheetId="19" state="hidden" r:id="rId20"/>
    <sheet name="Merc Generacón" sheetId="4" state="hidden" r:id="rId21"/>
    <sheet name="Impuestos Diferidos" sheetId="16" state="hidden" r:id="rId22"/>
  </sheets>
  <definedNames>
    <definedName name="_xlnm.Print_Area" localSheetId="2">'Distribution Business'!$B$3:$L$18</definedName>
    <definedName name="_xlnm.Print_Area" localSheetId="19">'Ebitda y activo fijo'!$C$5:$G$30</definedName>
    <definedName name="_xlnm.Print_Area" localSheetId="1">'Generation Business'!$B$3:$K$26</definedName>
    <definedName name="_xlnm.Print_Area" localSheetId="21">'Impuestos Diferidos'!$C$4:$F$11</definedName>
    <definedName name="_xlnm.Print_Area" localSheetId="4">'Income Statement'!$B$3:$F$37</definedName>
    <definedName name="_xlnm.Print_Area" localSheetId="20">'Merc Generacón'!$B$3:$G$18</definedName>
    <definedName name="_xlnm.Print_Area" localSheetId="11">'Property, plant and equipment'!$B$3:$H$41</definedName>
    <definedName name="_xlnm.Print_Area" localSheetId="10">'Ratios OC'!$B$2:$L$18</definedName>
  </definedNames>
  <calcPr calcId="152511"/>
</workbook>
</file>

<file path=xl/calcChain.xml><?xml version="1.0" encoding="utf-8"?>
<calcChain xmlns="http://schemas.openxmlformats.org/spreadsheetml/2006/main">
  <c r="F128" i="47" l="1"/>
  <c r="K136" i="45" l="1"/>
  <c r="J136" i="45"/>
  <c r="I136" i="45"/>
  <c r="H136" i="45"/>
  <c r="G136" i="45"/>
  <c r="F136" i="45"/>
  <c r="E136" i="45"/>
  <c r="D136" i="45"/>
  <c r="K35" i="45"/>
  <c r="K74" i="45" s="1"/>
  <c r="J35" i="45"/>
  <c r="J74" i="45" s="1"/>
  <c r="I35" i="45"/>
  <c r="I74" i="45" s="1"/>
  <c r="H35" i="45"/>
  <c r="H74" i="45" s="1"/>
  <c r="G35" i="45"/>
  <c r="G74" i="45" s="1"/>
  <c r="F35" i="45"/>
  <c r="F74" i="45" s="1"/>
  <c r="E35" i="45"/>
  <c r="E74" i="45" s="1"/>
  <c r="D35" i="45"/>
  <c r="D74" i="45" s="1"/>
  <c r="R22" i="34" l="1"/>
  <c r="Q22" i="34"/>
  <c r="P22" i="34"/>
  <c r="O22" i="34"/>
  <c r="N22" i="34"/>
  <c r="M22" i="34"/>
  <c r="L22" i="34"/>
  <c r="K22" i="34"/>
  <c r="J22" i="34"/>
  <c r="I22" i="34"/>
  <c r="H22" i="34"/>
  <c r="G22" i="34"/>
  <c r="F22" i="34"/>
  <c r="E22" i="34"/>
  <c r="D22" i="34"/>
  <c r="C22" i="34"/>
  <c r="H4" i="34"/>
  <c r="G4" i="34"/>
  <c r="F4" i="34"/>
  <c r="E4" i="34"/>
  <c r="M128" i="47" l="1"/>
  <c r="L128" i="47"/>
  <c r="K128" i="47"/>
  <c r="J128" i="47"/>
  <c r="I128" i="47"/>
  <c r="H128" i="47"/>
  <c r="G128" i="47"/>
  <c r="Q128" i="47" s="1"/>
  <c r="P128" i="47"/>
  <c r="M71" i="47"/>
  <c r="O71" i="47" s="1"/>
  <c r="Q71" i="47" s="1"/>
  <c r="L71" i="47"/>
  <c r="N71" i="47" s="1"/>
  <c r="P71" i="47" s="1"/>
  <c r="K71" i="47"/>
  <c r="J71" i="47"/>
  <c r="I71" i="47"/>
  <c r="H71" i="47"/>
  <c r="G71" i="47"/>
  <c r="F71" i="47"/>
  <c r="M4" i="47"/>
  <c r="Q4" i="47" s="1"/>
  <c r="L4" i="47"/>
  <c r="P4" i="47" s="1"/>
  <c r="K4" i="47"/>
  <c r="J4" i="47"/>
  <c r="I4" i="47"/>
  <c r="H4" i="47"/>
  <c r="G4" i="47"/>
  <c r="F4" i="47"/>
  <c r="E35" i="46"/>
  <c r="K35" i="46" s="1"/>
  <c r="D35" i="46"/>
  <c r="L35" i="46" s="1"/>
  <c r="H33" i="49"/>
  <c r="G33" i="49"/>
  <c r="F33" i="49"/>
  <c r="E33" i="49"/>
  <c r="D33" i="49"/>
  <c r="J33" i="49" s="1"/>
  <c r="L33" i="49" s="1"/>
  <c r="N33" i="49" s="1"/>
  <c r="P33" i="49" s="1"/>
  <c r="C33" i="49"/>
  <c r="I33" i="49" s="1"/>
  <c r="K33" i="49" s="1"/>
  <c r="M33" i="49" s="1"/>
  <c r="O33" i="49" s="1"/>
  <c r="O4" i="47" l="1"/>
  <c r="N4" i="47"/>
  <c r="O128" i="47"/>
  <c r="N128" i="47"/>
  <c r="H35" i="46"/>
  <c r="I35" i="46"/>
  <c r="M35" i="46"/>
  <c r="F35" i="46"/>
  <c r="J35" i="46"/>
  <c r="G35" i="46"/>
  <c r="E13" i="16"/>
  <c r="F8" i="16"/>
  <c r="F11" i="16"/>
  <c r="F9" i="16"/>
  <c r="D11" i="16"/>
  <c r="E11" i="16"/>
  <c r="D10" i="4"/>
  <c r="D13" i="4"/>
  <c r="E10" i="4"/>
  <c r="E13" i="4"/>
  <c r="D18" i="4"/>
  <c r="E18" i="4"/>
  <c r="G10" i="4"/>
  <c r="E11" i="4"/>
  <c r="F12" i="19"/>
  <c r="F13" i="19"/>
  <c r="F14" i="19"/>
  <c r="F15" i="19"/>
  <c r="F16" i="19"/>
  <c r="D17" i="19"/>
  <c r="E17" i="19"/>
  <c r="F20" i="19"/>
  <c r="F21" i="19"/>
  <c r="F22" i="19"/>
  <c r="F23" i="19"/>
  <c r="F24" i="19"/>
  <c r="D25" i="19"/>
  <c r="F25" i="19"/>
  <c r="E25" i="19"/>
  <c r="E29" i="19"/>
  <c r="F29" i="19"/>
  <c r="F27" i="19"/>
  <c r="D29" i="19"/>
  <c r="E6" i="16"/>
  <c r="D5" i="4"/>
  <c r="F5" i="4"/>
  <c r="D6" i="16"/>
  <c r="F17" i="19"/>
  <c r="E5" i="4"/>
  <c r="G5" i="4" s="1"/>
  <c r="D13" i="16"/>
  <c r="N35" i="46" l="1"/>
  <c r="P35" i="46"/>
  <c r="O35" i="46"/>
  <c r="Q35" i="46"/>
</calcChain>
</file>

<file path=xl/sharedStrings.xml><?xml version="1.0" encoding="utf-8"?>
<sst xmlns="http://schemas.openxmlformats.org/spreadsheetml/2006/main" count="1516" uniqueCount="443">
  <si>
    <t xml:space="preserve">Mercados </t>
  </si>
  <si>
    <t>Ventas de Energía</t>
  </si>
  <si>
    <t>Participación</t>
  </si>
  <si>
    <t>País</t>
  </si>
  <si>
    <t xml:space="preserve">en que </t>
  </si>
  <si>
    <t>(GWh)</t>
  </si>
  <si>
    <t>de mercado</t>
  </si>
  <si>
    <t>participa</t>
  </si>
  <si>
    <t xml:space="preserve">Chile  </t>
  </si>
  <si>
    <t>SIC y SING</t>
  </si>
  <si>
    <t>Argentina</t>
  </si>
  <si>
    <t>SIN</t>
  </si>
  <si>
    <t>Perú</t>
  </si>
  <si>
    <t>SICN</t>
  </si>
  <si>
    <t>Colombia</t>
  </si>
  <si>
    <t xml:space="preserve">Total   </t>
  </si>
  <si>
    <t>(GWh) ( * )</t>
  </si>
  <si>
    <t>Edesur</t>
  </si>
  <si>
    <t>Edelnor</t>
  </si>
  <si>
    <t>Coelce</t>
  </si>
  <si>
    <t>Total</t>
  </si>
  <si>
    <t>%</t>
  </si>
  <si>
    <t>Distribución</t>
  </si>
  <si>
    <t>Chile</t>
  </si>
  <si>
    <t>Variaciones</t>
  </si>
  <si>
    <t>Impuesto Renta</t>
  </si>
  <si>
    <t>Impuesto Diferido</t>
  </si>
  <si>
    <t>Brasil  (1)</t>
  </si>
  <si>
    <t>(1)  En el año 2005  se incluyen las ventas del trimestre octubre-diciembre 2005 de las sociedades Endesa Fortaleza y CIEN.</t>
  </si>
  <si>
    <t xml:space="preserve">(GWh) </t>
  </si>
  <si>
    <t>Concepto  (Millones de $)</t>
  </si>
  <si>
    <t>EBITDA Y ACTIVO FIJO NETO POR PAIS</t>
  </si>
  <si>
    <t>Lineas de Negocio</t>
  </si>
  <si>
    <t>EBITDA</t>
  </si>
  <si>
    <t>Activo Fijo neto</t>
  </si>
  <si>
    <t>Generación y Transmisión</t>
  </si>
  <si>
    <t>Brasil</t>
  </si>
  <si>
    <t>Total Gx y Tx</t>
  </si>
  <si>
    <t>Total Dx</t>
  </si>
  <si>
    <t>Total Grupo Enersis</t>
  </si>
  <si>
    <t>Ch$ Millones</t>
  </si>
  <si>
    <t>Ampla</t>
  </si>
  <si>
    <t>EBITDA (*)</t>
  </si>
  <si>
    <t>EBITDA / Activo Fijo marzo 2007</t>
  </si>
  <si>
    <t>Impuesto a la Renta e Impuestos diferidos</t>
  </si>
  <si>
    <t>Trabajos para el inmovilizado</t>
  </si>
  <si>
    <t>Estructura y ajustes</t>
  </si>
  <si>
    <t>(%)</t>
  </si>
  <si>
    <t>Brasil   (*)</t>
  </si>
  <si>
    <t>(*) Incluye activos intangibles por concesiones en Ampla y Coelce</t>
  </si>
  <si>
    <t>EBITDA / Activo Fijo DIC. 2010</t>
  </si>
  <si>
    <t>Al 31 de marzo de 2011</t>
  </si>
  <si>
    <t>Variation</t>
  </si>
  <si>
    <t>Operating Income</t>
  </si>
  <si>
    <t>Distribution</t>
  </si>
  <si>
    <t>Brazil</t>
  </si>
  <si>
    <t>Peru</t>
  </si>
  <si>
    <t>Company</t>
  </si>
  <si>
    <t xml:space="preserve">Markets </t>
  </si>
  <si>
    <t>in which</t>
  </si>
  <si>
    <t>operates</t>
  </si>
  <si>
    <t>Energy Sales</t>
  </si>
  <si>
    <t>Market</t>
  </si>
  <si>
    <t>Share</t>
  </si>
  <si>
    <t>Current Assets</t>
  </si>
  <si>
    <t>Total Assets</t>
  </si>
  <si>
    <t>Current Liabilities</t>
  </si>
  <si>
    <t>Non Current Liabilities</t>
  </si>
  <si>
    <t>Personnel costs</t>
  </si>
  <si>
    <t>Other Non Operating Income</t>
  </si>
  <si>
    <t>Net Income attributable to owners of parent</t>
  </si>
  <si>
    <t>Net income attributable to non-controlling interest</t>
  </si>
  <si>
    <t>Energy Losses</t>
  </si>
  <si>
    <t>Clients</t>
  </si>
  <si>
    <t>Clients / Employees</t>
  </si>
  <si>
    <t>(*) Includes final customer sales and tolls.</t>
  </si>
  <si>
    <t>(thousand)</t>
  </si>
  <si>
    <t>Liquidity</t>
  </si>
  <si>
    <t>Leverage</t>
  </si>
  <si>
    <t>Profitability</t>
  </si>
  <si>
    <t>(2) Considers EBITDA divided by financial expenses</t>
  </si>
  <si>
    <t>Acid ratio test (1)</t>
  </si>
  <si>
    <t>Current liquidity</t>
  </si>
  <si>
    <t>Working Capítal</t>
  </si>
  <si>
    <t>Long Term Debt</t>
  </si>
  <si>
    <t>Short Term Debt</t>
  </si>
  <si>
    <t>Financial Expenses Coverage (2)</t>
  </si>
  <si>
    <t>Operating Income/Operating Revenues</t>
  </si>
  <si>
    <t>ROE (annualized)</t>
  </si>
  <si>
    <t>ROA (annualized)</t>
  </si>
  <si>
    <t>Indicator</t>
  </si>
  <si>
    <t>Unit</t>
  </si>
  <si>
    <t>PROPERTY, PLANTS AND EQUIPMENT INFORMATION BY COMPANY</t>
  </si>
  <si>
    <t>(*) Includes intangible assets concessions</t>
  </si>
  <si>
    <t>From Financing Activities</t>
  </si>
  <si>
    <t>From Investing Activities</t>
  </si>
  <si>
    <t>From Operating Activities</t>
  </si>
  <si>
    <t>Net Cash Flow</t>
  </si>
  <si>
    <t>Change</t>
  </si>
  <si>
    <t>% Change</t>
  </si>
  <si>
    <t>Times</t>
  </si>
  <si>
    <t>Generation</t>
  </si>
  <si>
    <t>Country</t>
  </si>
  <si>
    <t>Energy Sales Revenues</t>
  </si>
  <si>
    <t>Non regulated customers</t>
  </si>
  <si>
    <t>Regulated customers</t>
  </si>
  <si>
    <t>Other Clients</t>
  </si>
  <si>
    <t>Spot Market</t>
  </si>
  <si>
    <t>Residential</t>
  </si>
  <si>
    <t>Commercial</t>
  </si>
  <si>
    <t>Industrial</t>
  </si>
  <si>
    <t>Other</t>
  </si>
  <si>
    <t>Generation and Distribution</t>
  </si>
  <si>
    <t>Less: Consolidation adjustments</t>
  </si>
  <si>
    <t>Total Segments</t>
  </si>
  <si>
    <t>Structure and adjustments</t>
  </si>
  <si>
    <t>Payments for additions of Property, plant and equipment</t>
  </si>
  <si>
    <t>Net Income from Continuing Operations</t>
  </si>
  <si>
    <t xml:space="preserve">NET INCOME </t>
  </si>
  <si>
    <t>Financial Income</t>
  </si>
  <si>
    <t>Financial Costs</t>
  </si>
  <si>
    <t>Gain (Loss) for indexed assets and liabilities</t>
  </si>
  <si>
    <t>Foreign currency exchange differences, net</t>
  </si>
  <si>
    <t>Net Income From Sale of Assets</t>
  </si>
  <si>
    <t>Share of profit (loss) of associates accounted for using the equity method</t>
  </si>
  <si>
    <t>Net Income Before Taxes</t>
  </si>
  <si>
    <t>Income Tax</t>
  </si>
  <si>
    <t>Net Income</t>
  </si>
  <si>
    <t>Revenues</t>
  </si>
  <si>
    <t>Sales</t>
  </si>
  <si>
    <t>Other operating income</t>
  </si>
  <si>
    <t>Procurements and Services</t>
  </si>
  <si>
    <t>Energy purchases</t>
  </si>
  <si>
    <t>Fuel consumption</t>
  </si>
  <si>
    <t>Transportation expenses</t>
  </si>
  <si>
    <t>Other variable costs</t>
  </si>
  <si>
    <t>Contribution Margin</t>
  </si>
  <si>
    <t>Other fixed operating expenses</t>
  </si>
  <si>
    <t>Gross Operating Income (EBITDA)</t>
  </si>
  <si>
    <t>Depreciation and amortization</t>
  </si>
  <si>
    <t>Reversal of impairment profit (impairment loss) recognized in profit or loss</t>
  </si>
  <si>
    <t>Net  Financial Income</t>
  </si>
  <si>
    <t>Financial income</t>
  </si>
  <si>
    <t>Financial costs</t>
  </si>
  <si>
    <t>COMPANY</t>
  </si>
  <si>
    <t>Gwh</t>
  </si>
  <si>
    <t>N°</t>
  </si>
  <si>
    <t>Codensa</t>
  </si>
  <si>
    <t>TOTAL</t>
  </si>
  <si>
    <t>SALES</t>
  </si>
  <si>
    <t>Total generation</t>
  </si>
  <si>
    <t>Hydroelectric generation</t>
  </si>
  <si>
    <t>Thermal electric generation</t>
  </si>
  <si>
    <t>Other generation</t>
  </si>
  <si>
    <t>Purchases</t>
  </si>
  <si>
    <t xml:space="preserve">    Purchases to related companies -generators</t>
  </si>
  <si>
    <t xml:space="preserve">    Purchases to others generators</t>
  </si>
  <si>
    <t xml:space="preserve">    Purchases at spot</t>
  </si>
  <si>
    <t>Transmission losses, pump and other consumption</t>
  </si>
  <si>
    <t>Total electricity sales</t>
  </si>
  <si>
    <t>Sales at regulated prices</t>
  </si>
  <si>
    <t>Sales at unregulated prices</t>
  </si>
  <si>
    <t>Sales at spot marginal cost</t>
  </si>
  <si>
    <t>Sales to related companies generators</t>
  </si>
  <si>
    <t>TOTAL SALES IN THE SYSTEM</t>
  </si>
  <si>
    <t>Market Share on total sales (%)</t>
  </si>
  <si>
    <t>Others</t>
  </si>
  <si>
    <t>Menos: Ajustes de consolidación y otras actividades de negocio</t>
  </si>
  <si>
    <t>BY BUSINESS SEGMENT</t>
  </si>
  <si>
    <t>Distribution business</t>
  </si>
  <si>
    <t>EBITDA FROM CONTINUING OPERATIONS</t>
  </si>
  <si>
    <t>Less: consolidation adjustments and other activities</t>
  </si>
  <si>
    <t>Total consolidated Revenues Enel Américas</t>
  </si>
  <si>
    <t>Total consolidated Procurement and Services Enel Américas</t>
  </si>
  <si>
    <t>Generation and Transmission businesses</t>
  </si>
  <si>
    <t>Total consolidated Personnel Expenses Enel Américas</t>
  </si>
  <si>
    <t>EBITDA Generation and Transmission businesses</t>
  </si>
  <si>
    <t>EBITDA Distribution business</t>
  </si>
  <si>
    <t>Total consolidated EBITDA Enel Américas</t>
  </si>
  <si>
    <t>Revenues Generation and Transmission businesses</t>
  </si>
  <si>
    <t>Revenues Distribution business</t>
  </si>
  <si>
    <t>Procurement and Services Generation and Transmission businesses</t>
  </si>
  <si>
    <t>Procurement and Services Distribution business</t>
  </si>
  <si>
    <t>Personnel Exepenses Generation and Transmission businesses</t>
  </si>
  <si>
    <t>Personnel Exepenses Distribution business</t>
  </si>
  <si>
    <t xml:space="preserve">EBIT       </t>
  </si>
  <si>
    <t xml:space="preserve">EBIT      </t>
  </si>
  <si>
    <t>Total Consolidated Enel Américas</t>
  </si>
  <si>
    <t>Depreciation, amortization and impairment</t>
  </si>
  <si>
    <t>Segment</t>
  </si>
  <si>
    <t>Generation and Transmission</t>
  </si>
  <si>
    <t>Total Generation and Transmission</t>
  </si>
  <si>
    <t>Total Distribution</t>
  </si>
  <si>
    <t>NON OPERATING INCOME CONTINUING OPERATIONS</t>
  </si>
  <si>
    <t>Consolidation adjustments and other activities</t>
  </si>
  <si>
    <t>Total Financial Income</t>
  </si>
  <si>
    <t>Total Financial Costs</t>
  </si>
  <si>
    <t>Total Foreign currency exchange differences, net</t>
  </si>
  <si>
    <t>Net Financial Income Enel Américas</t>
  </si>
  <si>
    <t>Total Share of profit (loss) of associates accounted for using the equity method</t>
  </si>
  <si>
    <t>Total Non Operating Income</t>
  </si>
  <si>
    <t>Enel Américas (holding)</t>
  </si>
  <si>
    <t>Total Income Tax</t>
  </si>
  <si>
    <t>Non current Assets</t>
  </si>
  <si>
    <t>Total Equity</t>
  </si>
  <si>
    <t>attributable to owners of parent company</t>
  </si>
  <si>
    <t>attributable to non-controlling interest</t>
  </si>
  <si>
    <t>Total Liabilities and Equity</t>
  </si>
  <si>
    <t>Assets</t>
  </si>
  <si>
    <t>Liabilities and Equity</t>
  </si>
  <si>
    <t>Total Net Cash Flow</t>
  </si>
  <si>
    <t xml:space="preserve"> </t>
  </si>
  <si>
    <t>(Figures in million US$)</t>
  </si>
  <si>
    <t>(US$ million)</t>
  </si>
  <si>
    <t>(Million US$)</t>
  </si>
  <si>
    <t>Other Gain (Losses)</t>
  </si>
  <si>
    <t>Total Other Gain (Losses)</t>
  </si>
  <si>
    <t>Net Income after taxes</t>
  </si>
  <si>
    <t>Profit (Loss) from discontinued operations, after taxes</t>
  </si>
  <si>
    <t>CONSOLIDATED INCOME STATEMENT (Continuing Operations) (million US$)</t>
  </si>
  <si>
    <t>(million US$)</t>
  </si>
  <si>
    <t>Variation in million US$ and  %.</t>
  </si>
  <si>
    <t>Earning per share  (US$ /share)</t>
  </si>
  <si>
    <t>MMUSD</t>
  </si>
  <si>
    <t>Enel Distribución Ceará S.A.</t>
  </si>
  <si>
    <t>Energy Sale Revenues</t>
  </si>
  <si>
    <t>Other Expenses  Generation and Transmission businesses</t>
  </si>
  <si>
    <t>Total consolidated Other Expenses  Enel Américas</t>
  </si>
  <si>
    <t>Other Expenses Distribution business</t>
  </si>
  <si>
    <t>Enel Dx Perú</t>
  </si>
  <si>
    <t>Enel Dx Ceará</t>
  </si>
  <si>
    <t>Enel Dx Río</t>
  </si>
  <si>
    <t>Enel Argentina S.A.</t>
  </si>
  <si>
    <t>Enel Generación Costanera S.A.</t>
  </si>
  <si>
    <t>Enel Generación El Chocón S.A.</t>
  </si>
  <si>
    <t>Empresa Distribuidora Sur S.A.</t>
  </si>
  <si>
    <t xml:space="preserve">Enel Trading Argentina S.R.L
</t>
  </si>
  <si>
    <t>Grupo Enel Argentina</t>
  </si>
  <si>
    <t>Enel Brasil S.A.</t>
  </si>
  <si>
    <t>Enel Generación Fortaleza S.A.</t>
  </si>
  <si>
    <t>EGP Cachoeira Dourada S.A.</t>
  </si>
  <si>
    <t>Enel Cien S.A.</t>
  </si>
  <si>
    <t>Compañía de Transmisión del Mercosur S.A.</t>
  </si>
  <si>
    <t>Transportadora de Energía S.A.</t>
  </si>
  <si>
    <t>Enel Distribución Rio S.A.</t>
  </si>
  <si>
    <t>Grupo Enel Brasil</t>
  </si>
  <si>
    <t>Emgesa S.A. E.S.P.</t>
  </si>
  <si>
    <t>Compañía Distribuidora y Comercializadora de Energía S.A.</t>
  </si>
  <si>
    <t>Enel Perú, S.A.C.</t>
  </si>
  <si>
    <t>Enel Generación Perú S.A.</t>
  </si>
  <si>
    <t>Chinango S.A.C.</t>
  </si>
  <si>
    <t>Enel Generación Piura S.A.</t>
  </si>
  <si>
    <t>Enel Distribución Perú S.A.</t>
  </si>
  <si>
    <t>Grupo Enel Perú</t>
  </si>
  <si>
    <t>Non Current Assets</t>
  </si>
  <si>
    <t>Equity</t>
  </si>
  <si>
    <t>Procurement and Services</t>
  </si>
  <si>
    <t>EBIT</t>
  </si>
  <si>
    <t>Financial Result</t>
  </si>
  <si>
    <t>Net Income before taxes</t>
  </si>
  <si>
    <t>ThUS$</t>
  </si>
  <si>
    <t>Enel Dx Goias</t>
  </si>
  <si>
    <t>Enel Gx Perú</t>
  </si>
  <si>
    <t>Enel Gx Piura</t>
  </si>
  <si>
    <t>CGT Fortaleza</t>
  </si>
  <si>
    <t>Enel Gx Costanera</t>
  </si>
  <si>
    <t>Enel Gx El Chocón</t>
  </si>
  <si>
    <t>Central Docksud</t>
  </si>
  <si>
    <t>12/31/2017</t>
  </si>
  <si>
    <t>Enel Distribución Goiás (Celg)</t>
  </si>
  <si>
    <t>-</t>
  </si>
  <si>
    <t>Share of profit (loss) of associates accounted for using the equity method:</t>
  </si>
  <si>
    <t>Grupo Dock Sud S.A.</t>
  </si>
  <si>
    <t>EGP Volta Grande</t>
  </si>
  <si>
    <t>Enel Distribución Goias S.A.</t>
  </si>
  <si>
    <t>Enel X Brasil S.A.</t>
  </si>
  <si>
    <t>Eletropaulo S.A.</t>
  </si>
  <si>
    <t xml:space="preserve">Gain (Loss) for indexed assets and liabilities </t>
  </si>
  <si>
    <t>Enel Generación Chocon S.A.</t>
  </si>
  <si>
    <t>Emgesa S.A.E.S.P.</t>
  </si>
  <si>
    <t>Enel Distribución Fortaleza</t>
  </si>
  <si>
    <t>Edesur S.A.</t>
  </si>
  <si>
    <t>Enel Distribución Rio (Ampla) (*)</t>
  </si>
  <si>
    <t>Enel Distribución Ceara (Coelce) (*)</t>
  </si>
  <si>
    <t>Codensa S.A.</t>
  </si>
  <si>
    <t>Central Dock Sud S.A.</t>
  </si>
  <si>
    <t>Holding Enel Americas y Sociedades de Inversión</t>
  </si>
  <si>
    <t>Empresa Distribuidora Sur S.A. (Edesur)</t>
  </si>
  <si>
    <t>Enel Distribución Perú S.A. (Edelnor)</t>
  </si>
  <si>
    <t>Enel Distribución Río S.A.</t>
  </si>
  <si>
    <t>Enel Distribución Goiás S.A.</t>
  </si>
  <si>
    <t>SIN Argentina</t>
  </si>
  <si>
    <t>Central Dock Sud</t>
  </si>
  <si>
    <t>Enel Generación Perú S.A. (Edegel)</t>
  </si>
  <si>
    <t>SICN Peru</t>
  </si>
  <si>
    <t>Enel Generación Piura S.A. (Piura)</t>
  </si>
  <si>
    <t>Emgesa S.A.</t>
  </si>
  <si>
    <t>SIN Colombia</t>
  </si>
  <si>
    <t>EGP Volta Grande S.A.</t>
  </si>
  <si>
    <t xml:space="preserve">Holding  y eliminaciones </t>
  </si>
  <si>
    <t>Cash and cash equivalents</t>
  </si>
  <si>
    <t>Other current financial assets</t>
  </si>
  <si>
    <t>Other current non-financial assets</t>
  </si>
  <si>
    <t>Trade and other current receivables</t>
  </si>
  <si>
    <t>Current accounts receivable from related companies</t>
  </si>
  <si>
    <t>Inventories</t>
  </si>
  <si>
    <t>Current tax assets</t>
  </si>
  <si>
    <t>Non-current assets or disposal groups held for sale or for distribution to owners</t>
  </si>
  <si>
    <t>Other non-current financial assets</t>
  </si>
  <si>
    <t>Other non-current non-financial assets</t>
  </si>
  <si>
    <t>Trade and other non-current receivables</t>
  </si>
  <si>
    <t>Non-current accounts receivable from related companies</t>
  </si>
  <si>
    <t>Investments accounted for using the equity method</t>
  </si>
  <si>
    <t>Intangible assets other than goodwill</t>
  </si>
  <si>
    <t>Goodwill</t>
  </si>
  <si>
    <t>Property, plant and equipment</t>
  </si>
  <si>
    <t>Investment property</t>
  </si>
  <si>
    <t>Deferred tax assets</t>
  </si>
  <si>
    <t>Other non-current financial liabilities</t>
  </si>
  <si>
    <t>Trade and other non-current payables</t>
  </si>
  <si>
    <t>Accounts payable to related companies</t>
  </si>
  <si>
    <t>Other short-term provisions</t>
  </si>
  <si>
    <t>Current tax liabilities</t>
  </si>
  <si>
    <t>Current provisions for employee benefits</t>
  </si>
  <si>
    <t>Other current  non-financial liabilities</t>
  </si>
  <si>
    <t>Current liabilities other than those associated with groups of assets for disposal classified as held for sale</t>
  </si>
  <si>
    <t>Non-current accounts payable to related companies</t>
  </si>
  <si>
    <t>Other long-term provisions</t>
  </si>
  <si>
    <t>Deferred tax liabilities</t>
  </si>
  <si>
    <t>Non-current provisions for employee benefits</t>
  </si>
  <si>
    <t>Other non-current non-financial liabilities</t>
  </si>
  <si>
    <t>Issued capital</t>
  </si>
  <si>
    <t>Retained earnings (losses)</t>
  </si>
  <si>
    <t>Share premium</t>
  </si>
  <si>
    <t>Treasury shares</t>
  </si>
  <si>
    <t>Other equity changes</t>
  </si>
  <si>
    <t>Reserves</t>
  </si>
  <si>
    <t>Other Sales</t>
  </si>
  <si>
    <t>Other Services</t>
  </si>
  <si>
    <t>Power purchased</t>
  </si>
  <si>
    <t>Cost of fuel consumed</t>
  </si>
  <si>
    <t>Other variable procurements and services</t>
  </si>
  <si>
    <t>Other work perfomed by the entity and capitalized</t>
  </si>
  <si>
    <t>Employee benefits expenses</t>
  </si>
  <si>
    <t>Other expenses</t>
  </si>
  <si>
    <t>Depreciation and amortization expense</t>
  </si>
  <si>
    <t>Impairment loss recognized in the period's profit or loss</t>
  </si>
  <si>
    <t>Others financial income</t>
  </si>
  <si>
    <t>Bank loans</t>
  </si>
  <si>
    <t>Secured and unsecured obligations</t>
  </si>
  <si>
    <t>Income (Loss) for indexed assets and liabilities</t>
  </si>
  <si>
    <t>Foreign currency exchange differences</t>
  </si>
  <si>
    <t>Positives</t>
  </si>
  <si>
    <t>Negatives</t>
  </si>
  <si>
    <t>Share of profit (loss) of associates and joint ventures accounted for using the equity method</t>
  </si>
  <si>
    <t>Other profit (losses)</t>
  </si>
  <si>
    <t>Other investments result</t>
  </si>
  <si>
    <t>Profit (Loss) from sales of assets</t>
  </si>
  <si>
    <t>Income tax expenses</t>
  </si>
  <si>
    <t>Income (loss) from discontinued operations</t>
  </si>
  <si>
    <t>Net Income attributable to:</t>
  </si>
  <si>
    <t>Cash flow from (used in) operating activities</t>
  </si>
  <si>
    <t>Cash flow from (used in) investing activities</t>
  </si>
  <si>
    <t>Cash flows from (used in) financing activities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</si>
  <si>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</si>
  <si>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</si>
  <si>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</si>
  <si>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</si>
  <si>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</si>
  <si>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</si>
  <si>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NON-CURRENT LIABILITIES</t>
  </si>
  <si>
    <t>EQUITY</t>
  </si>
  <si>
    <t>Equity Attributable to Shareholders of the Company</t>
  </si>
  <si>
    <t>Equity Attributable to Minority Interest</t>
  </si>
  <si>
    <t>TOTAL LIABILITIES AND EQUITY</t>
  </si>
  <si>
    <t>CONSOLIDATED FINANCIAL STATEMENTS</t>
  </si>
  <si>
    <t>REVENUES</t>
  </si>
  <si>
    <t>PROCUREMENTS AND SERVICES</t>
  </si>
  <si>
    <t>CONTRIBUTION MARGIN</t>
  </si>
  <si>
    <t>GROSS OPERATING INCOME (EBITDA)</t>
  </si>
  <si>
    <t>OPERATING INCOME</t>
  </si>
  <si>
    <t>NET FINANCIAL INCOME</t>
  </si>
  <si>
    <t>Income (loss) before taxes</t>
  </si>
  <si>
    <t>Income from continuing operations</t>
  </si>
  <si>
    <t>Consolidated Statements of Cash Flow</t>
  </si>
  <si>
    <t>MUS$</t>
  </si>
  <si>
    <t>Energy sales</t>
  </si>
  <si>
    <t>Other sales</t>
  </si>
  <si>
    <t>Other services</t>
  </si>
  <si>
    <t>Income (losses) before taxes</t>
  </si>
  <si>
    <t>Volta Grande</t>
  </si>
  <si>
    <t>million US$</t>
  </si>
  <si>
    <t>Chile ( Holdings y Others)</t>
  </si>
  <si>
    <t>CONSOLIDATED INCOME STATEMENT</t>
  </si>
  <si>
    <t>Adjustments</t>
  </si>
  <si>
    <t>(i)</t>
  </si>
  <si>
    <t>(ii)</t>
  </si>
  <si>
    <t>(iii)</t>
  </si>
  <si>
    <t>(iv)</t>
  </si>
  <si>
    <t>(v)</t>
  </si>
  <si>
    <t>December 2017</t>
  </si>
  <si>
    <t xml:space="preserve">(1) Current assets net from inventories </t>
  </si>
  <si>
    <t>Enel Trading Argentina S.R.L.</t>
  </si>
  <si>
    <t>Aplication effect by IAS 29 (in million of US$)</t>
  </si>
  <si>
    <t>Aplication effect by IAS 21 (in million of US$)</t>
  </si>
  <si>
    <t>Other Operating Income</t>
  </si>
  <si>
    <t>Revenues and Other Operating Income</t>
  </si>
  <si>
    <t>Raw materials and consumables used</t>
  </si>
  <si>
    <t xml:space="preserve">Depreciation and amortization expense </t>
  </si>
  <si>
    <t>Othe gains (losses)</t>
  </si>
  <si>
    <t>financial Costs</t>
  </si>
  <si>
    <t>Income tax expenses, continuing operations</t>
  </si>
  <si>
    <t>Net Income attributable to Shareholders of Enel Américas</t>
  </si>
  <si>
    <t>Net income attributable to non-controlling interests</t>
  </si>
  <si>
    <t>Depreciation</t>
  </si>
  <si>
    <t>Enel Dx Goiás</t>
  </si>
  <si>
    <t>December 31</t>
  </si>
  <si>
    <t>December 2018</t>
  </si>
  <si>
    <t>As of December 31</t>
  </si>
  <si>
    <t>As of December 31, 2018</t>
  </si>
  <si>
    <t>As of December 31, 2017</t>
  </si>
  <si>
    <t>Enel Dx Sao Paulo</t>
  </si>
  <si>
    <t>Enel Codensa</t>
  </si>
  <si>
    <t>Enel Emgesa</t>
  </si>
  <si>
    <t xml:space="preserve">Enel Distribución Sao Paulo S.A. </t>
  </si>
  <si>
    <t>12/31/2018</t>
  </si>
  <si>
    <t>Enel Américas (*)</t>
  </si>
  <si>
    <t>(*) Includes Holding and Adjustments</t>
  </si>
  <si>
    <t>SICN Brasil</t>
  </si>
  <si>
    <t>Enel Distribución Sao Paulo S.A.</t>
  </si>
  <si>
    <t>(*) As of December 31, 2018 and 2017 the average number of paid and subscribed shares were 57,452,641,516.</t>
  </si>
  <si>
    <t>Grupo Dock Sud, S.A.</t>
  </si>
  <si>
    <t>Enel Green Power Proyectos I (Volta Grande)</t>
  </si>
  <si>
    <t>Inversora Codensa S.A.</t>
  </si>
  <si>
    <t>Inversiones Distrilima S.A.</t>
  </si>
  <si>
    <t>Generandes Perú S.A.</t>
  </si>
  <si>
    <t>Grupo Eléctrica Cabo Blanco, S.A.C.</t>
  </si>
  <si>
    <t>Grupo Distrilima</t>
  </si>
  <si>
    <t>Grupo Generandes Perú</t>
  </si>
  <si>
    <t>Enel Soluciones S.A.</t>
  </si>
  <si>
    <t>Holdings, Adjustments and others</t>
  </si>
  <si>
    <t>12-31-2018 
Enel Américas proforma without hyperinflation (in million of US$)</t>
  </si>
  <si>
    <t>12-31-2018 
Enel Américas reported (in million of 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</si>
</sst>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0.0%"/>
    <numFmt numFmtId="168" formatCode="#,##0.000;[Red]\-#,##0.000"/>
    <numFmt numFmtId="169" formatCode="#,##0_ ;[Red]\-#,##0\ "/>
    <numFmt numFmtId="170" formatCode="0.000%"/>
    <numFmt numFmtId="171" formatCode="#,##0_);[Black]\(#,##0\);&quot;-       &quot;"/>
    <numFmt numFmtId="172" formatCode="0.0%;\(0.0%\)"/>
    <numFmt numFmtId="173" formatCode="0.0%_);\(0.0%\)"/>
    <numFmt numFmtId="174" formatCode="#,##0.000;\-#,##0.000"/>
    <numFmt numFmtId="175" formatCode="0_);\(0\)"/>
    <numFmt numFmtId="176" formatCode="#,##0\ ;\(#,##0\);&quot;-       &quot;"/>
    <numFmt numFmtId="177" formatCode="#,##0\ ;[Black]\(#,##0\);&quot;-       &quot;"/>
    <numFmt numFmtId="178" formatCode="#,##0.0\ ;\(#,##0.0\);&quot;-       &quot;"/>
    <numFmt numFmtId="179" formatCode="#,##0;\(#,##0\)"/>
    <numFmt numFmtId="180" formatCode="#,##0;\(#,##0\);&quot;-&quot;"/>
    <numFmt numFmtId="181" formatCode="0.000000"/>
    <numFmt numFmtId="182" formatCode="0%_);\(0%\)"/>
    <numFmt numFmtId="183" formatCode="#,##0.0"/>
    <numFmt numFmtId="184" formatCode="_-* #,##0_-;\-* #,##0_-;_-* &quot;-&quot;??_-;_-@_-"/>
    <numFmt numFmtId="185" formatCode="#,##0.0_);[Black]\(#,##0.0\);&quot;-       &quot;"/>
    <numFmt numFmtId="186" formatCode="#,##0.0;[Black]\(#,##0.0\);&quot; - &quot;"/>
    <numFmt numFmtId="187" formatCode="#,##0.0;\(#,##0.0\)"/>
    <numFmt numFmtId="188" formatCode="#,##0.00000\ ;\(#,##0.00000\);&quot;-       &quot;"/>
    <numFmt numFmtId="189" formatCode="_-* #,##0.0_-;\-* #,##0.0_-;_-* &quot;-&quot;??_-;_-@_-"/>
    <numFmt numFmtId="190" formatCode="#,##0;[Black]\(#,##0\);&quot;-&quot;"/>
    <numFmt numFmtId="191" formatCode="#,##0.00_);[Black]\(#,##0.00\);&quot;-       &quot;"/>
    <numFmt numFmtId="192" formatCode="#,##0.000000_);[Black]\(#,##0.000000\);&quot;-       &quot;"/>
    <numFmt numFmtId="193" formatCode="_-* #,##0.0000_-;\-* #,##0.0000_-;_-* &quot;-&quot;??_-;_-@_-"/>
    <numFmt numFmtId="194" formatCode="#,##0.00;\(#,##0.00\)"/>
    <numFmt numFmtId="195" formatCode="#,##0_);\(#,##0\);&quot;-       &quot;"/>
    <numFmt numFmtId="196" formatCode="0.0"/>
  </numFmts>
  <fonts count="5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8"/>
      <name val="Comic Sans MS"/>
      <family val="4"/>
    </font>
    <font>
      <sz val="9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Tahoma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color indexed="9"/>
      <name val="Czcionka tekstu podstawowego"/>
      <family val="2"/>
      <charset val="238"/>
    </font>
    <font>
      <b/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8"/>
      <color indexed="40"/>
      <name val="Arial Narrow"/>
      <family val="2"/>
    </font>
    <font>
      <sz val="12"/>
      <color indexed="8"/>
      <name val="Calibri"/>
      <family val="2"/>
    </font>
    <font>
      <b/>
      <i/>
      <sz val="16"/>
      <color indexed="12"/>
      <name val="Arial Narrow"/>
      <family val="2"/>
    </font>
    <font>
      <sz val="10"/>
      <color indexed="8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8"/>
      <color indexed="8"/>
      <name val="Arial"/>
      <family val="2"/>
    </font>
    <font>
      <sz val="10"/>
      <name val="Times New Roman"/>
      <family val="1"/>
    </font>
    <font>
      <sz val="8"/>
      <name val="ＭＳ Ｐゴシック"/>
      <family val="3"/>
      <charset val="128"/>
    </font>
    <font>
      <b/>
      <sz val="9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0"/>
      <color theme="0"/>
      <name val="Arial Narrow"/>
      <family val="2"/>
    </font>
    <font>
      <b/>
      <sz val="10"/>
      <color rgb="FFFFFFFF"/>
      <name val="Arial Narrow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8"/>
      <color rgb="FFFF0000"/>
      <name val="Arial"/>
      <family val="2"/>
    </font>
    <font>
      <b/>
      <sz val="12"/>
      <color rgb="FFFF0000"/>
      <name val="Calibri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u/>
      <sz val="10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30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9"/>
        <bgColor indexed="4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C6C6"/>
        <bgColor indexed="64"/>
      </patternFill>
    </fill>
    <fill>
      <patternFill patternType="solid">
        <fgColor rgb="FF0555F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44"/>
      </patternFill>
    </fill>
  </fills>
  <borders count="5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22"/>
      </right>
      <top style="thin">
        <color indexed="9"/>
      </top>
      <bottom style="thin">
        <color indexed="22"/>
      </bottom>
      <diagonal/>
    </border>
    <border>
      <left style="thin">
        <color indexed="22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 style="thin">
        <color indexed="22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22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22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9"/>
      </left>
      <right style="thin">
        <color indexed="22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22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22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/>
      <bottom style="medium">
        <color theme="8" tint="0.59999389629810485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rgb="FF002060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5" fillId="2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28" fillId="0" borderId="0" applyNumberFormat="0" applyFill="0" applyBorder="0">
      <alignment vertical="center"/>
    </xf>
    <xf numFmtId="0" fontId="1" fillId="0" borderId="0" applyNumberFormat="0" applyFont="0" applyFill="0" applyBorder="0" applyAlignment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8">
    <xf numFmtId="0" fontId="0" fillId="0" borderId="0" xfId="0"/>
    <xf numFmtId="0" fontId="4" fillId="0" borderId="0" xfId="12" applyFont="1"/>
    <xf numFmtId="0" fontId="6" fillId="0" borderId="0" xfId="0" applyFont="1"/>
    <xf numFmtId="0" fontId="7" fillId="0" borderId="0" xfId="0" applyFont="1"/>
    <xf numFmtId="17" fontId="5" fillId="3" borderId="2" xfId="0" applyNumberFormat="1" applyFont="1" applyFill="1" applyBorder="1" applyAlignment="1">
      <alignment horizontal="center" vertical="center"/>
    </xf>
    <xf numFmtId="17" fontId="5" fillId="4" borderId="3" xfId="0" applyNumberFormat="1" applyFont="1" applyFill="1" applyBorder="1" applyAlignment="1">
      <alignment horizontal="center" vertical="center"/>
    </xf>
    <xf numFmtId="17" fontId="5" fillId="3" borderId="4" xfId="0" applyNumberFormat="1" applyFont="1" applyFill="1" applyBorder="1" applyAlignment="1">
      <alignment horizontal="center" vertical="center"/>
    </xf>
    <xf numFmtId="17" fontId="8" fillId="0" borderId="0" xfId="0" applyNumberFormat="1" applyFont="1" applyFill="1" applyBorder="1" applyAlignment="1">
      <alignment horizontal="center"/>
    </xf>
    <xf numFmtId="0" fontId="9" fillId="0" borderId="0" xfId="12" applyFont="1" applyAlignment="1">
      <alignment vertical="center"/>
    </xf>
    <xf numFmtId="0" fontId="6" fillId="0" borderId="1" xfId="0" quotePrefix="1" applyFont="1" applyBorder="1" applyAlignment="1">
      <alignment horizontal="left" vertical="center" indent="1"/>
    </xf>
    <xf numFmtId="37" fontId="6" fillId="5" borderId="1" xfId="0" applyNumberFormat="1" applyFont="1" applyFill="1" applyBorder="1" applyAlignment="1">
      <alignment horizontal="center" vertical="center"/>
    </xf>
    <xf numFmtId="176" fontId="6" fillId="4" borderId="5" xfId="0" applyNumberFormat="1" applyFont="1" applyFill="1" applyBorder="1" applyAlignment="1">
      <alignment vertical="center"/>
    </xf>
    <xf numFmtId="176" fontId="6" fillId="3" borderId="6" xfId="0" applyNumberFormat="1" applyFont="1" applyFill="1" applyBorder="1" applyAlignment="1">
      <alignment vertical="center"/>
    </xf>
    <xf numFmtId="167" fontId="6" fillId="4" borderId="7" xfId="16" applyNumberFormat="1" applyFont="1" applyFill="1" applyBorder="1" applyAlignment="1">
      <alignment vertical="center"/>
    </xf>
    <xf numFmtId="167" fontId="6" fillId="3" borderId="8" xfId="16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66" fontId="9" fillId="0" borderId="0" xfId="7" applyFont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176" fontId="6" fillId="3" borderId="9" xfId="0" applyNumberFormat="1" applyFont="1" applyFill="1" applyBorder="1" applyAlignment="1">
      <alignment vertical="center"/>
    </xf>
    <xf numFmtId="167" fontId="6" fillId="3" borderId="10" xfId="16" applyNumberFormat="1" applyFont="1" applyFill="1" applyBorder="1" applyAlignment="1">
      <alignment vertical="center"/>
    </xf>
    <xf numFmtId="176" fontId="6" fillId="3" borderId="3" xfId="0" applyNumberFormat="1" applyFont="1" applyFill="1" applyBorder="1" applyAlignment="1">
      <alignment vertical="center"/>
    </xf>
    <xf numFmtId="167" fontId="6" fillId="3" borderId="3" xfId="16" applyNumberFormat="1" applyFont="1" applyFill="1" applyBorder="1" applyAlignment="1">
      <alignment vertical="center"/>
    </xf>
    <xf numFmtId="176" fontId="8" fillId="3" borderId="11" xfId="0" applyNumberFormat="1" applyFont="1" applyFill="1" applyBorder="1" applyAlignment="1">
      <alignment vertical="center"/>
    </xf>
    <xf numFmtId="0" fontId="9" fillId="0" borderId="0" xfId="12" applyFont="1"/>
    <xf numFmtId="0" fontId="6" fillId="0" borderId="0" xfId="12" applyFont="1"/>
    <xf numFmtId="0" fontId="9" fillId="0" borderId="0" xfId="12" quotePrefix="1" applyFont="1" applyAlignment="1">
      <alignment horizontal="left"/>
    </xf>
    <xf numFmtId="169" fontId="9" fillId="0" borderId="0" xfId="12" applyNumberFormat="1" applyFont="1"/>
    <xf numFmtId="10" fontId="9" fillId="0" borderId="0" xfId="16" applyNumberFormat="1" applyFont="1"/>
    <xf numFmtId="175" fontId="9" fillId="0" borderId="0" xfId="12" quotePrefix="1" applyNumberFormat="1" applyFont="1" applyAlignment="1">
      <alignment horizontal="left"/>
    </xf>
    <xf numFmtId="0" fontId="9" fillId="0" borderId="0" xfId="12" applyFont="1" applyBorder="1"/>
    <xf numFmtId="174" fontId="7" fillId="5" borderId="0" xfId="0" applyNumberFormat="1" applyFont="1" applyFill="1" applyBorder="1" applyAlignment="1">
      <alignment vertical="center"/>
    </xf>
    <xf numFmtId="167" fontId="7" fillId="5" borderId="0" xfId="16" applyNumberFormat="1" applyFont="1" applyFill="1" applyBorder="1" applyAlignment="1">
      <alignment vertical="center"/>
    </xf>
    <xf numFmtId="174" fontId="9" fillId="0" borderId="0" xfId="12" applyNumberFormat="1" applyFont="1" applyBorder="1"/>
    <xf numFmtId="0" fontId="6" fillId="0" borderId="0" xfId="0" applyFont="1" applyBorder="1"/>
    <xf numFmtId="0" fontId="6" fillId="0" borderId="0" xfId="12" applyFont="1" applyAlignment="1">
      <alignment vertical="center"/>
    </xf>
    <xf numFmtId="17" fontId="8" fillId="3" borderId="7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indent="1"/>
    </xf>
    <xf numFmtId="0" fontId="1" fillId="0" borderId="0" xfId="0" applyFont="1"/>
    <xf numFmtId="38" fontId="7" fillId="0" borderId="0" xfId="0" applyNumberFormat="1" applyFont="1"/>
    <xf numFmtId="17" fontId="5" fillId="3" borderId="13" xfId="0" applyNumberFormat="1" applyFont="1" applyFill="1" applyBorder="1" applyAlignment="1">
      <alignment horizontal="center"/>
    </xf>
    <xf numFmtId="17" fontId="5" fillId="3" borderId="14" xfId="0" applyNumberFormat="1" applyFont="1" applyFill="1" applyBorder="1" applyAlignment="1">
      <alignment horizontal="center"/>
    </xf>
    <xf numFmtId="176" fontId="8" fillId="4" borderId="5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indent="1"/>
    </xf>
    <xf numFmtId="17" fontId="5" fillId="4" borderId="15" xfId="0" applyNumberFormat="1" applyFont="1" applyFill="1" applyBorder="1" applyAlignment="1">
      <alignment horizontal="center" vertical="center"/>
    </xf>
    <xf numFmtId="17" fontId="5" fillId="3" borderId="16" xfId="0" applyNumberFormat="1" applyFont="1" applyFill="1" applyBorder="1" applyAlignment="1">
      <alignment horizontal="center"/>
    </xf>
    <xf numFmtId="17" fontId="5" fillId="3" borderId="17" xfId="0" applyNumberFormat="1" applyFont="1" applyFill="1" applyBorder="1" applyAlignment="1">
      <alignment horizontal="center"/>
    </xf>
    <xf numFmtId="17" fontId="5" fillId="3" borderId="18" xfId="0" applyNumberFormat="1" applyFont="1" applyFill="1" applyBorder="1" applyAlignment="1">
      <alignment horizontal="center"/>
    </xf>
    <xf numFmtId="17" fontId="5" fillId="3" borderId="19" xfId="0" applyNumberFormat="1" applyFont="1" applyFill="1" applyBorder="1" applyAlignment="1">
      <alignment horizontal="center"/>
    </xf>
    <xf numFmtId="171" fontId="0" fillId="0" borderId="0" xfId="0" applyNumberFormat="1"/>
    <xf numFmtId="1" fontId="7" fillId="0" borderId="0" xfId="0" applyNumberFormat="1" applyFont="1"/>
    <xf numFmtId="169" fontId="4" fillId="0" borderId="0" xfId="12" applyNumberFormat="1" applyFont="1"/>
    <xf numFmtId="170" fontId="4" fillId="0" borderId="0" xfId="16" applyNumberFormat="1" applyFont="1"/>
    <xf numFmtId="17" fontId="8" fillId="4" borderId="20" xfId="0" applyNumberFormat="1" applyFont="1" applyFill="1" applyBorder="1" applyAlignment="1">
      <alignment horizontal="center" vertical="center"/>
    </xf>
    <xf numFmtId="176" fontId="6" fillId="0" borderId="0" xfId="12" applyNumberFormat="1" applyFont="1"/>
    <xf numFmtId="167" fontId="6" fillId="0" borderId="0" xfId="16" applyNumberFormat="1" applyFont="1"/>
    <xf numFmtId="167" fontId="6" fillId="0" borderId="0" xfId="16" applyNumberFormat="1" applyFont="1" applyAlignment="1">
      <alignment vertical="center"/>
    </xf>
    <xf numFmtId="168" fontId="7" fillId="0" borderId="0" xfId="0" applyNumberFormat="1" applyFont="1"/>
    <xf numFmtId="167" fontId="0" fillId="0" borderId="0" xfId="16" applyNumberFormat="1" applyFont="1"/>
    <xf numFmtId="0" fontId="0" fillId="6" borderId="0" xfId="0" applyFill="1"/>
    <xf numFmtId="0" fontId="0" fillId="6" borderId="0" xfId="0" applyFill="1" applyAlignment="1">
      <alignment horizontal="center"/>
    </xf>
    <xf numFmtId="0" fontId="7" fillId="6" borderId="21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left" vertical="center" indent="1"/>
    </xf>
    <xf numFmtId="0" fontId="6" fillId="6" borderId="21" xfId="0" applyFont="1" applyFill="1" applyBorder="1"/>
    <xf numFmtId="179" fontId="7" fillId="6" borderId="10" xfId="0" applyNumberFormat="1" applyFont="1" applyFill="1" applyBorder="1"/>
    <xf numFmtId="0" fontId="6" fillId="6" borderId="1" xfId="0" applyFont="1" applyFill="1" applyBorder="1" applyAlignment="1">
      <alignment horizontal="left" vertical="center" indent="1"/>
    </xf>
    <xf numFmtId="179" fontId="6" fillId="4" borderId="10" xfId="0" applyNumberFormat="1" applyFont="1" applyFill="1" applyBorder="1"/>
    <xf numFmtId="179" fontId="6" fillId="3" borderId="10" xfId="0" applyNumberFormat="1" applyFont="1" applyFill="1" applyBorder="1"/>
    <xf numFmtId="179" fontId="8" fillId="4" borderId="19" xfId="0" applyNumberFormat="1" applyFont="1" applyFill="1" applyBorder="1"/>
    <xf numFmtId="179" fontId="8" fillId="3" borderId="19" xfId="0" applyNumberFormat="1" applyFont="1" applyFill="1" applyBorder="1"/>
    <xf numFmtId="17" fontId="8" fillId="4" borderId="22" xfId="0" applyNumberFormat="1" applyFont="1" applyFill="1" applyBorder="1" applyAlignment="1">
      <alignment horizontal="center" vertical="center" wrapText="1"/>
    </xf>
    <xf numFmtId="0" fontId="0" fillId="0" borderId="23" xfId="0" applyBorder="1"/>
    <xf numFmtId="3" fontId="0" fillId="0" borderId="23" xfId="0" applyNumberFormat="1" applyBorder="1"/>
    <xf numFmtId="3" fontId="0" fillId="0" borderId="0" xfId="0" applyNumberFormat="1"/>
    <xf numFmtId="0" fontId="10" fillId="0" borderId="23" xfId="0" applyFont="1" applyBorder="1"/>
    <xf numFmtId="0" fontId="10" fillId="0" borderId="22" xfId="0" applyFont="1" applyBorder="1"/>
    <xf numFmtId="3" fontId="10" fillId="0" borderId="22" xfId="0" applyNumberFormat="1" applyFont="1" applyBorder="1"/>
    <xf numFmtId="0" fontId="10" fillId="0" borderId="24" xfId="0" applyFont="1" applyBorder="1"/>
    <xf numFmtId="3" fontId="10" fillId="0" borderId="24" xfId="0" applyNumberFormat="1" applyFont="1" applyBorder="1"/>
    <xf numFmtId="3" fontId="0" fillId="0" borderId="0" xfId="0" applyNumberFormat="1" applyBorder="1"/>
    <xf numFmtId="0" fontId="0" fillId="0" borderId="0" xfId="0" applyBorder="1"/>
    <xf numFmtId="3" fontId="10" fillId="0" borderId="23" xfId="0" applyNumberFormat="1" applyFont="1" applyBorder="1"/>
    <xf numFmtId="3" fontId="10" fillId="4" borderId="22" xfId="0" applyNumberFormat="1" applyFont="1" applyFill="1" applyBorder="1"/>
    <xf numFmtId="3" fontId="0" fillId="0" borderId="23" xfId="0" applyNumberFormat="1" applyBorder="1" applyAlignment="1">
      <alignment horizontal="center"/>
    </xf>
    <xf numFmtId="176" fontId="0" fillId="0" borderId="0" xfId="0" applyNumberFormat="1"/>
    <xf numFmtId="176" fontId="7" fillId="0" borderId="0" xfId="0" applyNumberFormat="1" applyFont="1"/>
    <xf numFmtId="176" fontId="6" fillId="0" borderId="0" xfId="0" applyNumberFormat="1" applyFont="1" applyAlignment="1">
      <alignment vertical="center"/>
    </xf>
    <xf numFmtId="167" fontId="1" fillId="0" borderId="23" xfId="16" applyNumberFormat="1" applyBorder="1" applyAlignment="1">
      <alignment horizontal="center"/>
    </xf>
    <xf numFmtId="167" fontId="10" fillId="0" borderId="22" xfId="16" applyNumberFormat="1" applyFont="1" applyBorder="1" applyAlignment="1">
      <alignment horizontal="center"/>
    </xf>
    <xf numFmtId="167" fontId="10" fillId="0" borderId="24" xfId="16" applyNumberFormat="1" applyFont="1" applyBorder="1" applyAlignment="1">
      <alignment horizontal="center"/>
    </xf>
    <xf numFmtId="167" fontId="10" fillId="0" borderId="23" xfId="16" applyNumberFormat="1" applyFont="1" applyBorder="1" applyAlignment="1">
      <alignment horizontal="center"/>
    </xf>
    <xf numFmtId="167" fontId="10" fillId="4" borderId="22" xfId="16" applyNumberFormat="1" applyFont="1" applyFill="1" applyBorder="1" applyAlignment="1">
      <alignment horizontal="center"/>
    </xf>
    <xf numFmtId="2" fontId="9" fillId="0" borderId="0" xfId="12" applyNumberFormat="1" applyFont="1" applyAlignment="1">
      <alignment vertical="center"/>
    </xf>
    <xf numFmtId="165" fontId="0" fillId="6" borderId="0" xfId="3" applyFont="1" applyFill="1"/>
    <xf numFmtId="0" fontId="7" fillId="0" borderId="0" xfId="0" applyFont="1" applyFill="1"/>
    <xf numFmtId="0" fontId="6" fillId="0" borderId="0" xfId="0" applyFont="1" applyFill="1" applyBorder="1" applyAlignment="1">
      <alignment horizontal="left" vertical="center" wrapText="1" indent="2"/>
    </xf>
    <xf numFmtId="176" fontId="6" fillId="0" borderId="0" xfId="0" applyNumberFormat="1" applyFont="1" applyFill="1" applyBorder="1" applyAlignment="1">
      <alignment vertical="center"/>
    </xf>
    <xf numFmtId="171" fontId="6" fillId="0" borderId="0" xfId="0" applyNumberFormat="1" applyFont="1" applyFill="1" applyBorder="1" applyAlignment="1">
      <alignment vertical="center"/>
    </xf>
    <xf numFmtId="173" fontId="6" fillId="0" borderId="0" xfId="16" applyNumberFormat="1" applyFont="1" applyFill="1" applyBorder="1" applyAlignment="1">
      <alignment vertical="center"/>
    </xf>
    <xf numFmtId="10" fontId="6" fillId="0" borderId="0" xfId="16" applyNumberFormat="1" applyFont="1" applyAlignment="1">
      <alignment vertical="center"/>
    </xf>
    <xf numFmtId="0" fontId="14" fillId="0" borderId="0" xfId="0" applyFont="1"/>
    <xf numFmtId="167" fontId="6" fillId="0" borderId="0" xfId="16" applyNumberFormat="1" applyFont="1" applyFill="1" applyBorder="1" applyAlignment="1">
      <alignment vertical="center"/>
    </xf>
    <xf numFmtId="181" fontId="6" fillId="0" borderId="0" xfId="12" applyNumberFormat="1" applyFont="1"/>
    <xf numFmtId="1" fontId="6" fillId="0" borderId="0" xfId="12" applyNumberFormat="1" applyFont="1"/>
    <xf numFmtId="183" fontId="9" fillId="0" borderId="0" xfId="12" applyNumberFormat="1" applyFont="1" applyAlignment="1">
      <alignment vertical="center"/>
    </xf>
    <xf numFmtId="178" fontId="7" fillId="0" borderId="0" xfId="0" applyNumberFormat="1" applyFont="1"/>
    <xf numFmtId="170" fontId="6" fillId="0" borderId="0" xfId="16" applyNumberFormat="1" applyFont="1" applyAlignment="1">
      <alignment vertical="center"/>
    </xf>
    <xf numFmtId="167" fontId="6" fillId="0" borderId="0" xfId="12" applyNumberFormat="1" applyFont="1"/>
    <xf numFmtId="0" fontId="18" fillId="0" borderId="0" xfId="10" applyFont="1" applyFill="1" applyBorder="1" applyAlignment="1">
      <alignment vertical="center"/>
    </xf>
    <xf numFmtId="184" fontId="18" fillId="0" borderId="0" xfId="3" applyNumberFormat="1" applyFont="1" applyFill="1" applyBorder="1" applyAlignment="1">
      <alignment vertical="center"/>
    </xf>
    <xf numFmtId="0" fontId="17" fillId="0" borderId="0" xfId="0" applyFont="1"/>
    <xf numFmtId="0" fontId="18" fillId="0" borderId="0" xfId="0" applyFont="1"/>
    <xf numFmtId="0" fontId="18" fillId="0" borderId="44" xfId="14" applyFont="1" applyFill="1" applyBorder="1" applyAlignment="1">
      <alignment horizontal="left" indent="1"/>
    </xf>
    <xf numFmtId="171" fontId="18" fillId="0" borderId="45" xfId="14" applyNumberFormat="1" applyFont="1" applyFill="1" applyBorder="1"/>
    <xf numFmtId="0" fontId="18" fillId="0" borderId="0" xfId="0" applyFont="1" applyFill="1" applyBorder="1" applyAlignment="1">
      <alignment horizontal="left" vertical="center" wrapText="1" indent="2"/>
    </xf>
    <xf numFmtId="0" fontId="21" fillId="0" borderId="0" xfId="0" applyFont="1" applyFill="1"/>
    <xf numFmtId="0" fontId="17" fillId="0" borderId="44" xfId="14" applyFont="1" applyFill="1" applyBorder="1" applyAlignment="1">
      <alignment horizontal="left" indent="1"/>
    </xf>
    <xf numFmtId="167" fontId="18" fillId="0" borderId="45" xfId="16" applyNumberFormat="1" applyFont="1" applyFill="1" applyBorder="1"/>
    <xf numFmtId="171" fontId="17" fillId="0" borderId="45" xfId="14" applyNumberFormat="1" applyFont="1" applyFill="1" applyBorder="1"/>
    <xf numFmtId="171" fontId="17" fillId="11" borderId="45" xfId="14" applyNumberFormat="1" applyFont="1" applyFill="1" applyBorder="1"/>
    <xf numFmtId="171" fontId="18" fillId="11" borderId="45" xfId="14" applyNumberFormat="1" applyFont="1" applyFill="1" applyBorder="1"/>
    <xf numFmtId="167" fontId="18" fillId="11" borderId="45" xfId="16" applyNumberFormat="1" applyFont="1" applyFill="1" applyBorder="1"/>
    <xf numFmtId="0" fontId="32" fillId="12" borderId="0" xfId="0" applyFont="1" applyFill="1"/>
    <xf numFmtId="176" fontId="17" fillId="13" borderId="0" xfId="0" applyNumberFormat="1" applyFont="1" applyFill="1" applyBorder="1" applyAlignment="1">
      <alignment vertical="center"/>
    </xf>
    <xf numFmtId="0" fontId="1" fillId="13" borderId="0" xfId="0" applyFont="1" applyFill="1" applyBorder="1" applyAlignment="1">
      <alignment vertical="center"/>
    </xf>
    <xf numFmtId="3" fontId="1" fillId="13" borderId="0" xfId="0" applyNumberFormat="1" applyFont="1" applyFill="1" applyBorder="1" applyAlignment="1">
      <alignment horizontal="right" vertical="center"/>
    </xf>
    <xf numFmtId="167" fontId="1" fillId="13" borderId="0" xfId="0" applyNumberFormat="1" applyFont="1" applyFill="1" applyBorder="1" applyAlignment="1">
      <alignment horizontal="right" vertical="center"/>
    </xf>
    <xf numFmtId="0" fontId="18" fillId="12" borderId="0" xfId="10" applyFont="1" applyFill="1"/>
    <xf numFmtId="0" fontId="33" fillId="14" borderId="0" xfId="10" applyFont="1" applyFill="1"/>
    <xf numFmtId="176" fontId="18" fillId="12" borderId="0" xfId="10" applyNumberFormat="1" applyFont="1" applyFill="1"/>
    <xf numFmtId="0" fontId="17" fillId="13" borderId="0" xfId="10" applyFont="1" applyFill="1"/>
    <xf numFmtId="0" fontId="17" fillId="12" borderId="0" xfId="10" applyFont="1" applyFill="1"/>
    <xf numFmtId="0" fontId="18" fillId="12" borderId="0" xfId="10" applyFont="1" applyFill="1" applyAlignment="1">
      <alignment horizontal="center"/>
    </xf>
    <xf numFmtId="0" fontId="33" fillId="14" borderId="0" xfId="10" applyFont="1" applyFill="1" applyAlignment="1">
      <alignment horizontal="center" vertical="center"/>
    </xf>
    <xf numFmtId="0" fontId="33" fillId="14" borderId="46" xfId="10" applyFont="1" applyFill="1" applyBorder="1" applyAlignment="1">
      <alignment horizontal="center" vertical="center"/>
    </xf>
    <xf numFmtId="0" fontId="33" fillId="14" borderId="46" xfId="10" applyFont="1" applyFill="1" applyBorder="1" applyAlignment="1">
      <alignment horizontal="center" vertical="center" wrapText="1"/>
    </xf>
    <xf numFmtId="0" fontId="33" fillId="14" borderId="47" xfId="10" applyFont="1" applyFill="1" applyBorder="1" applyAlignment="1">
      <alignment horizontal="center" vertical="center"/>
    </xf>
    <xf numFmtId="0" fontId="33" fillId="14" borderId="47" xfId="10" applyFont="1" applyFill="1" applyBorder="1" applyAlignment="1">
      <alignment horizontal="center" vertical="center" wrapText="1"/>
    </xf>
    <xf numFmtId="179" fontId="22" fillId="12" borderId="0" xfId="0" applyNumberFormat="1" applyFont="1" applyFill="1" applyBorder="1" applyAlignment="1" applyProtection="1">
      <alignment vertical="center"/>
      <protection locked="0"/>
    </xf>
    <xf numFmtId="187" fontId="22" fillId="12" borderId="0" xfId="0" applyNumberFormat="1" applyFont="1" applyFill="1" applyBorder="1" applyAlignment="1" applyProtection="1">
      <alignment vertical="center"/>
      <protection locked="0"/>
    </xf>
    <xf numFmtId="0" fontId="17" fillId="13" borderId="25" xfId="10" applyFont="1" applyFill="1" applyBorder="1" applyAlignment="1">
      <alignment horizontal="center"/>
    </xf>
    <xf numFmtId="0" fontId="17" fillId="13" borderId="0" xfId="10" applyFont="1" applyFill="1" applyAlignment="1">
      <alignment horizontal="center"/>
    </xf>
    <xf numFmtId="0" fontId="18" fillId="0" borderId="0" xfId="0" applyFont="1" applyAlignment="1">
      <alignment vertical="center"/>
    </xf>
    <xf numFmtId="0" fontId="34" fillId="14" borderId="0" xfId="0" applyNumberFormat="1" applyFont="1" applyFill="1" applyBorder="1" applyAlignment="1">
      <alignment horizontal="center" vertical="center"/>
    </xf>
    <xf numFmtId="0" fontId="35" fillId="14" borderId="0" xfId="0" applyNumberFormat="1" applyFont="1" applyFill="1" applyAlignment="1">
      <alignment horizontal="center" vertical="center"/>
    </xf>
    <xf numFmtId="0" fontId="1" fillId="0" borderId="0" xfId="0" applyFont="1" applyBorder="1"/>
    <xf numFmtId="176" fontId="1" fillId="0" borderId="0" xfId="0" applyNumberFormat="1" applyFont="1" applyFill="1" applyBorder="1" applyAlignment="1">
      <alignment vertical="center"/>
    </xf>
    <xf numFmtId="0" fontId="1" fillId="13" borderId="0" xfId="0" applyFont="1" applyFill="1" applyBorder="1" applyAlignment="1">
      <alignment horizontal="left" vertical="center" indent="1"/>
    </xf>
    <xf numFmtId="0" fontId="23" fillId="0" borderId="0" xfId="12" applyFont="1"/>
    <xf numFmtId="176" fontId="23" fillId="0" borderId="0" xfId="12" applyNumberFormat="1" applyFont="1"/>
    <xf numFmtId="0" fontId="1" fillId="0" borderId="0" xfId="12" applyFont="1"/>
    <xf numFmtId="0" fontId="23" fillId="0" borderId="0" xfId="0" applyFont="1"/>
    <xf numFmtId="0" fontId="36" fillId="14" borderId="48" xfId="10" applyFont="1" applyFill="1" applyBorder="1" applyAlignment="1">
      <alignment horizontal="left" vertical="center"/>
    </xf>
    <xf numFmtId="0" fontId="36" fillId="14" borderId="48" xfId="10" applyFont="1" applyFill="1" applyBorder="1" applyAlignment="1">
      <alignment horizontal="center" vertical="center"/>
    </xf>
    <xf numFmtId="172" fontId="23" fillId="0" borderId="0" xfId="16" applyNumberFormat="1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176" fontId="10" fillId="0" borderId="0" xfId="0" applyNumberFormat="1" applyFont="1" applyFill="1" applyBorder="1" applyAlignment="1">
      <alignment vertical="center"/>
    </xf>
    <xf numFmtId="171" fontId="10" fillId="0" borderId="0" xfId="0" applyNumberFormat="1" applyFont="1" applyFill="1" applyBorder="1" applyAlignment="1">
      <alignment vertical="center"/>
    </xf>
    <xf numFmtId="182" fontId="10" fillId="0" borderId="0" xfId="16" applyNumberFormat="1" applyFont="1" applyFill="1" applyBorder="1" applyAlignment="1">
      <alignment vertical="center"/>
    </xf>
    <xf numFmtId="0" fontId="10" fillId="13" borderId="0" xfId="0" applyFont="1" applyFill="1" applyBorder="1" applyAlignment="1">
      <alignment horizontal="left" vertical="center" indent="1"/>
    </xf>
    <xf numFmtId="176" fontId="10" fillId="13" borderId="0" xfId="0" applyNumberFormat="1" applyFont="1" applyFill="1" applyBorder="1" applyAlignment="1">
      <alignment vertical="center"/>
    </xf>
    <xf numFmtId="173" fontId="10" fillId="13" borderId="0" xfId="16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2"/>
    </xf>
    <xf numFmtId="171" fontId="1" fillId="0" borderId="0" xfId="0" applyNumberFormat="1" applyFont="1" applyFill="1" applyBorder="1" applyAlignment="1">
      <alignment vertical="center"/>
    </xf>
    <xf numFmtId="173" fontId="1" fillId="0" borderId="0" xfId="16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 indent="2"/>
    </xf>
    <xf numFmtId="0" fontId="1" fillId="0" borderId="0" xfId="0" applyFont="1" applyFill="1"/>
    <xf numFmtId="0" fontId="36" fillId="14" borderId="0" xfId="0" applyFont="1" applyFill="1" applyBorder="1" applyAlignment="1">
      <alignment horizontal="left" vertical="center" indent="1"/>
    </xf>
    <xf numFmtId="173" fontId="36" fillId="14" borderId="0" xfId="16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 wrapText="1" indent="2"/>
    </xf>
    <xf numFmtId="176" fontId="23" fillId="0" borderId="0" xfId="0" applyNumberFormat="1" applyFont="1" applyFill="1" applyBorder="1" applyAlignment="1">
      <alignment vertical="center"/>
    </xf>
    <xf numFmtId="0" fontId="1" fillId="12" borderId="0" xfId="10" applyFont="1" applyFill="1"/>
    <xf numFmtId="0" fontId="10" fillId="12" borderId="25" xfId="10" applyFont="1" applyFill="1" applyBorder="1" applyAlignment="1">
      <alignment horizontal="center"/>
    </xf>
    <xf numFmtId="0" fontId="10" fillId="12" borderId="0" xfId="10" applyFont="1" applyFill="1" applyAlignment="1">
      <alignment horizontal="center"/>
    </xf>
    <xf numFmtId="0" fontId="10" fillId="12" borderId="0" xfId="10" applyFont="1" applyFill="1"/>
    <xf numFmtId="176" fontId="1" fillId="12" borderId="0" xfId="0" applyNumberFormat="1" applyFont="1" applyFill="1" applyBorder="1" applyAlignment="1">
      <alignment vertical="center"/>
    </xf>
    <xf numFmtId="178" fontId="1" fillId="12" borderId="0" xfId="0" applyNumberFormat="1" applyFont="1" applyFill="1" applyBorder="1" applyAlignment="1">
      <alignment vertical="center"/>
    </xf>
    <xf numFmtId="0" fontId="10" fillId="13" borderId="0" xfId="10" applyFont="1" applyFill="1"/>
    <xf numFmtId="178" fontId="10" fillId="13" borderId="0" xfId="0" applyNumberFormat="1" applyFont="1" applyFill="1" applyBorder="1" applyAlignment="1">
      <alignment vertical="center"/>
    </xf>
    <xf numFmtId="0" fontId="36" fillId="14" borderId="0" xfId="10" applyFont="1" applyFill="1"/>
    <xf numFmtId="0" fontId="37" fillId="14" borderId="0" xfId="10" applyFont="1" applyFill="1"/>
    <xf numFmtId="0" fontId="1" fillId="13" borderId="0" xfId="10" applyFont="1" applyFill="1"/>
    <xf numFmtId="176" fontId="36" fillId="14" borderId="0" xfId="0" applyNumberFormat="1" applyFont="1" applyFill="1" applyBorder="1" applyAlignment="1">
      <alignment vertical="center"/>
    </xf>
    <xf numFmtId="178" fontId="36" fillId="14" borderId="0" xfId="0" applyNumberFormat="1" applyFont="1" applyFill="1" applyBorder="1" applyAlignment="1">
      <alignment vertical="center"/>
    </xf>
    <xf numFmtId="0" fontId="36" fillId="12" borderId="0" xfId="10" applyFont="1" applyFill="1"/>
    <xf numFmtId="0" fontId="37" fillId="12" borderId="0" xfId="10" applyFont="1" applyFill="1"/>
    <xf numFmtId="0" fontId="25" fillId="15" borderId="0" xfId="10" applyFont="1" applyFill="1"/>
    <xf numFmtId="0" fontId="1" fillId="15" borderId="0" xfId="10" applyFont="1" applyFill="1"/>
    <xf numFmtId="0" fontId="10" fillId="15" borderId="0" xfId="10" applyFont="1" applyFill="1"/>
    <xf numFmtId="0" fontId="38" fillId="14" borderId="0" xfId="0" applyFont="1" applyFill="1"/>
    <xf numFmtId="0" fontId="38" fillId="14" borderId="0" xfId="0" applyFont="1" applyFill="1" applyBorder="1"/>
    <xf numFmtId="0" fontId="38" fillId="14" borderId="0" xfId="0" applyFont="1" applyFill="1" applyBorder="1" applyAlignment="1">
      <alignment vertical="center" wrapText="1"/>
    </xf>
    <xf numFmtId="0" fontId="32" fillId="14" borderId="0" xfId="0" applyFont="1" applyFill="1"/>
    <xf numFmtId="0" fontId="39" fillId="14" borderId="0" xfId="0" applyFont="1" applyFill="1" applyBorder="1"/>
    <xf numFmtId="0" fontId="39" fillId="14" borderId="0" xfId="0" applyFont="1" applyFill="1"/>
    <xf numFmtId="171" fontId="1" fillId="0" borderId="0" xfId="9" applyNumberFormat="1" applyFont="1" applyFill="1" applyBorder="1" applyAlignment="1">
      <alignment vertical="center"/>
    </xf>
    <xf numFmtId="171" fontId="36" fillId="14" borderId="0" xfId="9" applyNumberFormat="1" applyFont="1" applyFill="1" applyBorder="1" applyAlignment="1">
      <alignment vertical="center"/>
    </xf>
    <xf numFmtId="188" fontId="36" fillId="14" borderId="0" xfId="0" applyNumberFormat="1" applyFont="1" applyFill="1" applyBorder="1" applyAlignment="1">
      <alignment vertical="center"/>
    </xf>
    <xf numFmtId="177" fontId="33" fillId="14" borderId="25" xfId="14" applyNumberFormat="1" applyFont="1" applyFill="1" applyBorder="1" applyAlignment="1">
      <alignment vertical="center"/>
    </xf>
    <xf numFmtId="9" fontId="33" fillId="14" borderId="25" xfId="16" applyFont="1" applyFill="1" applyBorder="1" applyAlignment="1">
      <alignment vertical="center"/>
    </xf>
    <xf numFmtId="0" fontId="40" fillId="14" borderId="0" xfId="10" applyFont="1" applyFill="1" applyBorder="1" applyAlignment="1">
      <alignment horizontal="center" vertical="center"/>
    </xf>
    <xf numFmtId="0" fontId="33" fillId="14" borderId="0" xfId="10" applyFont="1" applyFill="1" applyBorder="1" applyAlignment="1">
      <alignment horizontal="center" vertical="center"/>
    </xf>
    <xf numFmtId="0" fontId="39" fillId="14" borderId="49" xfId="0" applyFont="1" applyFill="1" applyBorder="1" applyAlignment="1">
      <alignment horizontal="center"/>
    </xf>
    <xf numFmtId="0" fontId="39" fillId="14" borderId="0" xfId="0" applyFont="1" applyFill="1" applyBorder="1" applyAlignment="1">
      <alignment horizontal="center"/>
    </xf>
    <xf numFmtId="179" fontId="26" fillId="16" borderId="50" xfId="0" applyNumberFormat="1" applyFont="1" applyFill="1" applyBorder="1" applyAlignment="1" applyProtection="1">
      <alignment vertical="center"/>
      <protection locked="0"/>
    </xf>
    <xf numFmtId="187" fontId="26" fillId="17" borderId="0" xfId="0" applyNumberFormat="1" applyFont="1" applyFill="1" applyBorder="1" applyAlignment="1" applyProtection="1">
      <alignment vertical="center"/>
      <protection locked="0"/>
    </xf>
    <xf numFmtId="0" fontId="41" fillId="14" borderId="51" xfId="10" applyFont="1" applyFill="1" applyBorder="1" applyAlignment="1">
      <alignment vertical="center"/>
    </xf>
    <xf numFmtId="184" fontId="41" fillId="14" borderId="51" xfId="3" applyNumberFormat="1" applyFont="1" applyFill="1" applyBorder="1" applyAlignment="1">
      <alignment vertical="center"/>
    </xf>
    <xf numFmtId="167" fontId="36" fillId="14" borderId="0" xfId="16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2"/>
    </xf>
    <xf numFmtId="173" fontId="10" fillId="0" borderId="0" xfId="16" applyNumberFormat="1" applyFont="1" applyFill="1" applyBorder="1" applyAlignment="1">
      <alignment vertical="center"/>
    </xf>
    <xf numFmtId="176" fontId="33" fillId="14" borderId="0" xfId="10" applyNumberFormat="1" applyFont="1" applyFill="1"/>
    <xf numFmtId="179" fontId="33" fillId="14" borderId="0" xfId="0" applyNumberFormat="1" applyFont="1" applyFill="1" applyBorder="1" applyAlignment="1" applyProtection="1">
      <alignment vertical="center"/>
      <protection locked="0"/>
    </xf>
    <xf numFmtId="177" fontId="33" fillId="12" borderId="25" xfId="14" applyNumberFormat="1" applyFont="1" applyFill="1" applyBorder="1" applyAlignment="1">
      <alignment vertical="center"/>
    </xf>
    <xf numFmtId="189" fontId="32" fillId="12" borderId="0" xfId="3" applyNumberFormat="1" applyFont="1" applyFill="1"/>
    <xf numFmtId="184" fontId="32" fillId="12" borderId="0" xfId="3" applyNumberFormat="1" applyFont="1" applyFill="1"/>
    <xf numFmtId="0" fontId="38" fillId="13" borderId="0" xfId="0" applyFont="1" applyFill="1"/>
    <xf numFmtId="165" fontId="38" fillId="13" borderId="0" xfId="3" applyFont="1" applyFill="1"/>
    <xf numFmtId="189" fontId="38" fillId="13" borderId="0" xfId="3" applyNumberFormat="1" applyFont="1" applyFill="1"/>
    <xf numFmtId="184" fontId="38" fillId="13" borderId="0" xfId="3" applyNumberFormat="1" applyFont="1" applyFill="1"/>
    <xf numFmtId="0" fontId="16" fillId="0" borderId="0" xfId="15" applyFont="1" applyBorder="1" applyAlignment="1">
      <alignment vertical="center"/>
    </xf>
    <xf numFmtId="0" fontId="12" fillId="0" borderId="0" xfId="10" applyFont="1"/>
    <xf numFmtId="190" fontId="16" fillId="8" borderId="26" xfId="11" applyNumberFormat="1" applyFont="1" applyFill="1" applyBorder="1" applyAlignment="1" applyProtection="1">
      <alignment horizontal="center" vertical="center"/>
    </xf>
    <xf numFmtId="0" fontId="12" fillId="5" borderId="0" xfId="10" applyFont="1" applyFill="1" applyBorder="1"/>
    <xf numFmtId="190" fontId="16" fillId="5" borderId="0" xfId="11" applyNumberFormat="1" applyFont="1" applyFill="1" applyBorder="1" applyAlignment="1" applyProtection="1">
      <alignment horizontal="center" vertical="center"/>
    </xf>
    <xf numFmtId="190" fontId="12" fillId="7" borderId="27" xfId="11" applyNumberFormat="1" applyFont="1" applyFill="1" applyBorder="1" applyAlignment="1" applyProtection="1">
      <alignment vertical="top"/>
    </xf>
    <xf numFmtId="0" fontId="1" fillId="0" borderId="52" xfId="0" applyFont="1" applyBorder="1"/>
    <xf numFmtId="190" fontId="12" fillId="7" borderId="27" xfId="11" applyNumberFormat="1" applyFont="1" applyFill="1" applyBorder="1" applyAlignment="1" applyProtection="1">
      <alignment vertical="center"/>
    </xf>
    <xf numFmtId="0" fontId="1" fillId="0" borderId="52" xfId="10" applyFont="1" applyBorder="1"/>
    <xf numFmtId="0" fontId="34" fillId="14" borderId="0" xfId="0" applyFont="1" applyFill="1" applyBorder="1" applyAlignment="1">
      <alignment horizontal="center" vertical="center"/>
    </xf>
    <xf numFmtId="38" fontId="18" fillId="0" borderId="0" xfId="0" applyNumberFormat="1" applyFont="1" applyAlignment="1">
      <alignment vertical="center"/>
    </xf>
    <xf numFmtId="0" fontId="16" fillId="16" borderId="0" xfId="10" applyFont="1" applyFill="1" applyAlignment="1">
      <alignment vertical="center"/>
    </xf>
    <xf numFmtId="0" fontId="12" fillId="16" borderId="0" xfId="10" applyFont="1" applyFill="1" applyAlignment="1">
      <alignment vertical="center"/>
    </xf>
    <xf numFmtId="0" fontId="12" fillId="16" borderId="0" xfId="10" applyFont="1" applyFill="1" applyAlignment="1">
      <alignment horizontal="center" vertical="center"/>
    </xf>
    <xf numFmtId="165" fontId="12" fillId="16" borderId="0" xfId="3" applyFont="1" applyFill="1" applyAlignment="1">
      <alignment horizontal="right" vertical="center"/>
    </xf>
    <xf numFmtId="165" fontId="12" fillId="16" borderId="0" xfId="3" applyFont="1" applyFill="1" applyAlignment="1">
      <alignment vertical="center"/>
    </xf>
    <xf numFmtId="0" fontId="12" fillId="16" borderId="50" xfId="10" applyFont="1" applyFill="1" applyBorder="1" applyAlignment="1">
      <alignment vertical="center"/>
    </xf>
    <xf numFmtId="0" fontId="12" fillId="16" borderId="50" xfId="10" applyFont="1" applyFill="1" applyBorder="1" applyAlignment="1">
      <alignment horizontal="center" vertical="center"/>
    </xf>
    <xf numFmtId="0" fontId="16" fillId="17" borderId="0" xfId="10" applyFont="1" applyFill="1" applyAlignment="1">
      <alignment vertical="center"/>
    </xf>
    <xf numFmtId="0" fontId="12" fillId="17" borderId="0" xfId="10" applyFont="1" applyFill="1" applyAlignment="1">
      <alignment vertical="center"/>
    </xf>
    <xf numFmtId="0" fontId="12" fillId="17" borderId="0" xfId="10" applyFont="1" applyFill="1" applyAlignment="1">
      <alignment horizontal="center" vertical="center"/>
    </xf>
    <xf numFmtId="165" fontId="12" fillId="17" borderId="0" xfId="3" applyFont="1" applyFill="1" applyAlignment="1">
      <alignment vertical="center"/>
    </xf>
    <xf numFmtId="167" fontId="12" fillId="17" borderId="0" xfId="16" applyNumberFormat="1" applyFont="1" applyFill="1" applyAlignment="1">
      <alignment vertical="center"/>
    </xf>
    <xf numFmtId="0" fontId="12" fillId="17" borderId="50" xfId="10" applyFont="1" applyFill="1" applyBorder="1" applyAlignment="1">
      <alignment vertical="center"/>
    </xf>
    <xf numFmtId="0" fontId="12" fillId="17" borderId="50" xfId="10" applyFont="1" applyFill="1" applyBorder="1" applyAlignment="1">
      <alignment horizontal="center" vertical="center"/>
    </xf>
    <xf numFmtId="165" fontId="12" fillId="17" borderId="50" xfId="3" applyFont="1" applyFill="1" applyBorder="1" applyAlignment="1">
      <alignment vertical="center"/>
    </xf>
    <xf numFmtId="165" fontId="12" fillId="17" borderId="50" xfId="3" applyFont="1" applyFill="1" applyBorder="1" applyAlignment="1">
      <alignment horizontal="center" vertical="center"/>
    </xf>
    <xf numFmtId="0" fontId="16" fillId="18" borderId="0" xfId="10" applyFont="1" applyFill="1" applyAlignment="1">
      <alignment vertical="center"/>
    </xf>
    <xf numFmtId="0" fontId="12" fillId="18" borderId="0" xfId="10" applyFont="1" applyFill="1" applyAlignment="1">
      <alignment vertical="center"/>
    </xf>
    <xf numFmtId="0" fontId="12" fillId="18" borderId="0" xfId="10" applyFont="1" applyFill="1" applyAlignment="1">
      <alignment horizontal="center" vertical="center"/>
    </xf>
    <xf numFmtId="167" fontId="12" fillId="18" borderId="0" xfId="16" applyNumberFormat="1" applyFont="1" applyFill="1" applyAlignment="1">
      <alignment vertical="center"/>
    </xf>
    <xf numFmtId="167" fontId="12" fillId="18" borderId="0" xfId="16" applyNumberFormat="1" applyFont="1" applyFill="1" applyAlignment="1">
      <alignment horizontal="right" vertical="center"/>
    </xf>
    <xf numFmtId="167" fontId="12" fillId="18" borderId="0" xfId="16" applyNumberFormat="1" applyFont="1" applyFill="1" applyAlignment="1">
      <alignment horizontal="center" vertical="center"/>
    </xf>
    <xf numFmtId="0" fontId="12" fillId="18" borderId="50" xfId="10" applyFont="1" applyFill="1" applyBorder="1" applyAlignment="1">
      <alignment vertical="center"/>
    </xf>
    <xf numFmtId="0" fontId="12" fillId="18" borderId="50" xfId="10" applyFont="1" applyFill="1" applyBorder="1" applyAlignment="1">
      <alignment horizontal="center" vertical="center"/>
    </xf>
    <xf numFmtId="167" fontId="12" fillId="18" borderId="50" xfId="16" applyNumberFormat="1" applyFont="1" applyFill="1" applyBorder="1" applyAlignment="1">
      <alignment vertical="center"/>
    </xf>
    <xf numFmtId="167" fontId="12" fillId="18" borderId="50" xfId="10" applyNumberFormat="1" applyFont="1" applyFill="1" applyBorder="1" applyAlignment="1">
      <alignment horizontal="right" vertical="center"/>
    </xf>
    <xf numFmtId="167" fontId="12" fillId="18" borderId="50" xfId="10" applyNumberFormat="1" applyFont="1" applyFill="1" applyBorder="1" applyAlignment="1">
      <alignment horizontal="center" vertical="center"/>
    </xf>
    <xf numFmtId="167" fontId="12" fillId="12" borderId="0" xfId="16" applyNumberFormat="1" applyFont="1" applyFill="1" applyAlignment="1">
      <alignment horizontal="right" vertical="center"/>
    </xf>
    <xf numFmtId="0" fontId="42" fillId="0" borderId="0" xfId="15" applyFont="1" applyBorder="1" applyAlignment="1">
      <alignment vertical="center"/>
    </xf>
    <xf numFmtId="17" fontId="33" fillId="14" borderId="0" xfId="9" applyNumberFormat="1" applyFont="1" applyFill="1" applyBorder="1" applyAlignment="1">
      <alignment horizontal="center" vertical="center"/>
    </xf>
    <xf numFmtId="17" fontId="33" fillId="12" borderId="0" xfId="9" applyNumberFormat="1" applyFont="1" applyFill="1" applyBorder="1" applyAlignment="1">
      <alignment horizontal="center" vertical="center"/>
    </xf>
    <xf numFmtId="167" fontId="1" fillId="0" borderId="0" xfId="16" applyNumberFormat="1" applyFont="1"/>
    <xf numFmtId="0" fontId="1" fillId="0" borderId="0" xfId="9" applyAlignment="1">
      <alignment vertical="center"/>
    </xf>
    <xf numFmtId="0" fontId="12" fillId="0" borderId="0" xfId="9" applyFont="1" applyFill="1" applyBorder="1" applyAlignment="1">
      <alignment vertical="center"/>
    </xf>
    <xf numFmtId="38" fontId="12" fillId="0" borderId="0" xfId="9" applyNumberFormat="1" applyFont="1" applyFill="1" applyBorder="1" applyAlignment="1">
      <alignment vertical="center"/>
    </xf>
    <xf numFmtId="186" fontId="12" fillId="0" borderId="0" xfId="9" applyNumberFormat="1" applyFont="1" applyFill="1" applyBorder="1" applyAlignment="1">
      <alignment vertical="center"/>
    </xf>
    <xf numFmtId="0" fontId="1" fillId="0" borderId="0" xfId="9" applyBorder="1" applyAlignment="1">
      <alignment vertical="center"/>
    </xf>
    <xf numFmtId="0" fontId="18" fillId="0" borderId="45" xfId="14" applyFont="1" applyFill="1" applyBorder="1" applyAlignment="1">
      <alignment horizontal="left" vertical="center"/>
    </xf>
    <xf numFmtId="171" fontId="18" fillId="0" borderId="45" xfId="14" applyNumberFormat="1" applyFont="1" applyFill="1" applyBorder="1" applyAlignment="1">
      <alignment vertical="center"/>
    </xf>
    <xf numFmtId="167" fontId="18" fillId="0" borderId="45" xfId="16" applyNumberFormat="1" applyFont="1" applyFill="1" applyBorder="1" applyAlignment="1">
      <alignment vertical="center"/>
    </xf>
    <xf numFmtId="171" fontId="18" fillId="0" borderId="45" xfId="14" applyNumberFormat="1" applyFont="1" applyFill="1" applyBorder="1" applyAlignment="1">
      <alignment horizontal="center" vertical="center"/>
    </xf>
    <xf numFmtId="171" fontId="18" fillId="0" borderId="45" xfId="14" applyNumberFormat="1" applyFont="1" applyFill="1" applyBorder="1" applyAlignment="1">
      <alignment horizontal="right" vertical="center"/>
    </xf>
    <xf numFmtId="0" fontId="18" fillId="0" borderId="0" xfId="14" applyFont="1" applyFill="1" applyBorder="1" applyAlignment="1">
      <alignment horizontal="left" vertical="center"/>
    </xf>
    <xf numFmtId="171" fontId="18" fillId="0" borderId="0" xfId="14" applyNumberFormat="1" applyFont="1" applyFill="1" applyBorder="1" applyAlignment="1">
      <alignment vertical="center"/>
    </xf>
    <xf numFmtId="185" fontId="18" fillId="0" borderId="0" xfId="14" applyNumberFormat="1" applyFont="1" applyFill="1" applyBorder="1" applyAlignment="1">
      <alignment vertical="center"/>
    </xf>
    <xf numFmtId="0" fontId="18" fillId="12" borderId="45" xfId="14" applyFont="1" applyFill="1" applyBorder="1" applyAlignment="1">
      <alignment horizontal="left" vertical="center"/>
    </xf>
    <xf numFmtId="171" fontId="18" fillId="12" borderId="45" xfId="14" applyNumberFormat="1" applyFont="1" applyFill="1" applyBorder="1" applyAlignment="1">
      <alignment vertical="center"/>
    </xf>
    <xf numFmtId="0" fontId="37" fillId="0" borderId="0" xfId="9" applyFont="1" applyAlignment="1">
      <alignment vertical="center"/>
    </xf>
    <xf numFmtId="0" fontId="19" fillId="12" borderId="0" xfId="9" applyFont="1" applyFill="1" applyAlignment="1">
      <alignment vertical="center"/>
    </xf>
    <xf numFmtId="0" fontId="20" fillId="12" borderId="0" xfId="9" applyFont="1" applyFill="1" applyAlignment="1">
      <alignment vertical="center"/>
    </xf>
    <xf numFmtId="0" fontId="43" fillId="12" borderId="0" xfId="9" applyFont="1" applyFill="1" applyAlignment="1">
      <alignment vertical="center"/>
    </xf>
    <xf numFmtId="9" fontId="18" fillId="12" borderId="45" xfId="16" applyFont="1" applyFill="1" applyBorder="1" applyAlignment="1">
      <alignment vertical="center"/>
    </xf>
    <xf numFmtId="9" fontId="18" fillId="12" borderId="45" xfId="16" applyFont="1" applyFill="1" applyBorder="1" applyAlignment="1">
      <alignment horizontal="center" vertical="center"/>
    </xf>
    <xf numFmtId="9" fontId="33" fillId="14" borderId="25" xfId="16" applyFont="1" applyFill="1" applyBorder="1" applyAlignment="1">
      <alignment horizontal="center" vertical="center"/>
    </xf>
    <xf numFmtId="171" fontId="44" fillId="0" borderId="45" xfId="14" applyNumberFormat="1" applyFont="1" applyFill="1" applyBorder="1"/>
    <xf numFmtId="0" fontId="9" fillId="12" borderId="0" xfId="12" applyFont="1" applyFill="1"/>
    <xf numFmtId="0" fontId="6" fillId="12" borderId="0" xfId="0" applyFont="1" applyFill="1"/>
    <xf numFmtId="0" fontId="1" fillId="12" borderId="0" xfId="0" applyFont="1" applyFill="1" applyBorder="1" applyAlignment="1">
      <alignment vertical="center"/>
    </xf>
    <xf numFmtId="3" fontId="1" fillId="12" borderId="0" xfId="0" applyNumberFormat="1" applyFont="1" applyFill="1" applyBorder="1" applyAlignment="1">
      <alignment horizontal="right" vertical="center"/>
    </xf>
    <xf numFmtId="167" fontId="1" fillId="12" borderId="0" xfId="0" applyNumberFormat="1" applyFont="1" applyFill="1" applyBorder="1" applyAlignment="1">
      <alignment horizontal="right" vertical="center"/>
    </xf>
    <xf numFmtId="0" fontId="18" fillId="12" borderId="0" xfId="0" applyFont="1" applyFill="1" applyBorder="1" applyAlignment="1">
      <alignment vertical="center"/>
    </xf>
    <xf numFmtId="0" fontId="18" fillId="12" borderId="0" xfId="10" applyFont="1" applyFill="1" applyBorder="1" applyAlignment="1">
      <alignment vertical="center"/>
    </xf>
    <xf numFmtId="0" fontId="9" fillId="12" borderId="0" xfId="12" applyFont="1" applyFill="1" applyBorder="1"/>
    <xf numFmtId="174" fontId="7" fillId="12" borderId="0" xfId="0" applyNumberFormat="1" applyFont="1" applyFill="1" applyBorder="1" applyAlignment="1">
      <alignment vertical="center"/>
    </xf>
    <xf numFmtId="0" fontId="9" fillId="12" borderId="0" xfId="12" applyFont="1" applyFill="1" applyBorder="1" applyAlignment="1">
      <alignment vertical="center"/>
    </xf>
    <xf numFmtId="0" fontId="0" fillId="12" borderId="0" xfId="0" applyFill="1" applyBorder="1"/>
    <xf numFmtId="0" fontId="9" fillId="0" borderId="0" xfId="12" applyFont="1" applyBorder="1" applyAlignment="1">
      <alignment vertical="center"/>
    </xf>
    <xf numFmtId="0" fontId="6" fillId="12" borderId="0" xfId="0" applyFont="1" applyFill="1" applyBorder="1"/>
    <xf numFmtId="0" fontId="33" fillId="12" borderId="0" xfId="10" applyFont="1" applyFill="1" applyBorder="1" applyAlignment="1">
      <alignment vertical="center"/>
    </xf>
    <xf numFmtId="184" fontId="33" fillId="12" borderId="0" xfId="3" applyNumberFormat="1" applyFont="1" applyFill="1" applyBorder="1" applyAlignment="1">
      <alignment vertical="center"/>
    </xf>
    <xf numFmtId="0" fontId="18" fillId="12" borderId="0" xfId="14" applyFont="1" applyFill="1" applyBorder="1" applyAlignment="1">
      <alignment vertical="center"/>
    </xf>
    <xf numFmtId="0" fontId="6" fillId="12" borderId="0" xfId="12" applyFont="1" applyFill="1" applyBorder="1"/>
    <xf numFmtId="0" fontId="4" fillId="12" borderId="0" xfId="14" applyFont="1" applyFill="1" applyBorder="1" applyAlignment="1">
      <alignment vertical="center"/>
    </xf>
    <xf numFmtId="176" fontId="6" fillId="12" borderId="0" xfId="12" applyNumberFormat="1" applyFont="1" applyFill="1" applyBorder="1"/>
    <xf numFmtId="167" fontId="6" fillId="12" borderId="0" xfId="16" applyNumberFormat="1" applyFont="1" applyFill="1" applyBorder="1"/>
    <xf numFmtId="0" fontId="4" fillId="0" borderId="0" xfId="12" applyFont="1" applyBorder="1" applyAlignment="1">
      <alignment vertical="center"/>
    </xf>
    <xf numFmtId="0" fontId="9" fillId="0" borderId="0" xfId="12" quotePrefix="1" applyFont="1" applyBorder="1" applyAlignment="1">
      <alignment horizontal="left"/>
    </xf>
    <xf numFmtId="0" fontId="6" fillId="0" borderId="0" xfId="12" applyFont="1" applyBorder="1"/>
    <xf numFmtId="167" fontId="6" fillId="0" borderId="0" xfId="16" applyNumberFormat="1" applyFont="1" applyBorder="1"/>
    <xf numFmtId="10" fontId="6" fillId="0" borderId="0" xfId="16" applyNumberFormat="1" applyFont="1" applyBorder="1"/>
    <xf numFmtId="0" fontId="1" fillId="0" borderId="0" xfId="0" applyFont="1" applyAlignment="1">
      <alignment vertical="center"/>
    </xf>
    <xf numFmtId="0" fontId="24" fillId="0" borderId="0" xfId="14" applyFont="1" applyFill="1" applyAlignment="1">
      <alignment horizontal="centerContinuous" vertical="center"/>
    </xf>
    <xf numFmtId="0" fontId="1" fillId="0" borderId="0" xfId="14" applyFont="1" applyFill="1" applyBorder="1" applyAlignment="1">
      <alignment horizontal="left" vertical="center"/>
    </xf>
    <xf numFmtId="171" fontId="1" fillId="0" borderId="0" xfId="14" applyNumberFormat="1" applyFont="1" applyFill="1" applyBorder="1" applyAlignment="1">
      <alignment vertical="center"/>
    </xf>
    <xf numFmtId="0" fontId="10" fillId="12" borderId="0" xfId="14" applyFont="1" applyFill="1" applyBorder="1" applyAlignment="1">
      <alignment horizontal="left" vertical="center"/>
    </xf>
    <xf numFmtId="171" fontId="10" fillId="12" borderId="0" xfId="14" applyNumberFormat="1" applyFont="1" applyFill="1" applyBorder="1" applyAlignment="1">
      <alignment vertical="center"/>
    </xf>
    <xf numFmtId="0" fontId="1" fillId="0" borderId="0" xfId="14" applyFont="1" applyFill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0" fontId="1" fillId="0" borderId="0" xfId="14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77" fontId="1" fillId="0" borderId="0" xfId="0" applyNumberFormat="1" applyFont="1" applyAlignment="1">
      <alignment vertical="center"/>
    </xf>
    <xf numFmtId="171" fontId="1" fillId="0" borderId="0" xfId="0" applyNumberFormat="1" applyFont="1" applyAlignment="1">
      <alignment vertical="center"/>
    </xf>
    <xf numFmtId="167" fontId="45" fillId="0" borderId="45" xfId="16" applyNumberFormat="1" applyFont="1" applyFill="1" applyBorder="1"/>
    <xf numFmtId="171" fontId="45" fillId="12" borderId="45" xfId="14" applyNumberFormat="1" applyFont="1" applyFill="1" applyBorder="1" applyAlignment="1">
      <alignment vertical="center"/>
    </xf>
    <xf numFmtId="0" fontId="35" fillId="14" borderId="0" xfId="0" applyFont="1" applyFill="1" applyAlignment="1">
      <alignment horizontal="center" vertical="center"/>
    </xf>
    <xf numFmtId="17" fontId="36" fillId="14" borderId="0" xfId="0" applyNumberFormat="1" applyFont="1" applyFill="1" applyBorder="1" applyAlignment="1">
      <alignment horizontal="center"/>
    </xf>
    <xf numFmtId="176" fontId="46" fillId="13" borderId="0" xfId="0" applyNumberFormat="1" applyFont="1" applyFill="1" applyBorder="1" applyAlignment="1">
      <alignment vertical="center"/>
    </xf>
    <xf numFmtId="167" fontId="46" fillId="13" borderId="0" xfId="16" applyNumberFormat="1" applyFont="1" applyFill="1" applyBorder="1" applyAlignment="1">
      <alignment vertical="center"/>
    </xf>
    <xf numFmtId="167" fontId="46" fillId="13" borderId="0" xfId="16" applyNumberFormat="1" applyFont="1" applyFill="1" applyBorder="1" applyAlignment="1">
      <alignment horizontal="right" vertical="center"/>
    </xf>
    <xf numFmtId="171" fontId="47" fillId="13" borderId="0" xfId="9" applyNumberFormat="1" applyFont="1" applyFill="1" applyBorder="1" applyAlignment="1">
      <alignment vertical="center"/>
    </xf>
    <xf numFmtId="171" fontId="46" fillId="0" borderId="0" xfId="9" applyNumberFormat="1" applyFont="1" applyFill="1" applyBorder="1" applyAlignment="1">
      <alignment vertical="center"/>
    </xf>
    <xf numFmtId="176" fontId="44" fillId="13" borderId="0" xfId="0" applyNumberFormat="1" applyFont="1" applyFill="1" applyBorder="1" applyAlignment="1">
      <alignment vertical="center"/>
    </xf>
    <xf numFmtId="176" fontId="45" fillId="12" borderId="0" xfId="10" applyNumberFormat="1" applyFont="1" applyFill="1"/>
    <xf numFmtId="0" fontId="36" fillId="14" borderId="0" xfId="14" applyFont="1" applyFill="1" applyBorder="1" applyAlignment="1">
      <alignment horizontal="center" vertical="center"/>
    </xf>
    <xf numFmtId="173" fontId="1" fillId="0" borderId="0" xfId="16" applyNumberFormat="1" applyFont="1" applyFill="1" applyBorder="1" applyAlignment="1">
      <alignment horizontal="right" vertical="center"/>
    </xf>
    <xf numFmtId="0" fontId="1" fillId="12" borderId="0" xfId="10" applyFont="1" applyFill="1" applyAlignment="1">
      <alignment vertical="center"/>
    </xf>
    <xf numFmtId="0" fontId="10" fillId="12" borderId="25" xfId="10" applyFont="1" applyFill="1" applyBorder="1" applyAlignment="1">
      <alignment horizontal="center" vertical="center"/>
    </xf>
    <xf numFmtId="0" fontId="10" fillId="12" borderId="0" xfId="10" applyFont="1" applyFill="1" applyAlignment="1">
      <alignment horizontal="center" vertical="center"/>
    </xf>
    <xf numFmtId="0" fontId="25" fillId="12" borderId="0" xfId="10" applyFont="1" applyFill="1" applyAlignment="1">
      <alignment vertical="center"/>
    </xf>
    <xf numFmtId="176" fontId="1" fillId="12" borderId="0" xfId="10" applyNumberFormat="1" applyFont="1" applyFill="1" applyAlignment="1">
      <alignment vertical="center"/>
    </xf>
    <xf numFmtId="178" fontId="1" fillId="12" borderId="0" xfId="10" applyNumberFormat="1" applyFont="1" applyFill="1" applyAlignment="1">
      <alignment vertical="center"/>
    </xf>
    <xf numFmtId="0" fontId="25" fillId="13" borderId="0" xfId="10" applyFont="1" applyFill="1" applyAlignment="1">
      <alignment vertical="center"/>
    </xf>
    <xf numFmtId="0" fontId="1" fillId="13" borderId="0" xfId="10" applyFont="1" applyFill="1" applyAlignment="1">
      <alignment vertical="center"/>
    </xf>
    <xf numFmtId="0" fontId="36" fillId="14" borderId="0" xfId="10" applyFont="1" applyFill="1" applyAlignment="1">
      <alignment vertical="center"/>
    </xf>
    <xf numFmtId="0" fontId="37" fillId="14" borderId="0" xfId="10" applyFont="1" applyFill="1" applyAlignment="1">
      <alignment vertical="center"/>
    </xf>
    <xf numFmtId="176" fontId="36" fillId="14" borderId="0" xfId="10" applyNumberFormat="1" applyFont="1" applyFill="1" applyAlignment="1">
      <alignment vertical="center"/>
    </xf>
    <xf numFmtId="178" fontId="36" fillId="14" borderId="0" xfId="10" applyNumberFormat="1" applyFont="1" applyFill="1" applyAlignment="1">
      <alignment vertical="center"/>
    </xf>
    <xf numFmtId="0" fontId="25" fillId="0" borderId="0" xfId="10" applyFont="1" applyFill="1" applyAlignment="1">
      <alignment vertical="center"/>
    </xf>
    <xf numFmtId="0" fontId="10" fillId="12" borderId="0" xfId="10" applyFont="1" applyFill="1" applyAlignment="1">
      <alignment vertical="center"/>
    </xf>
    <xf numFmtId="176" fontId="10" fillId="12" borderId="0" xfId="10" applyNumberFormat="1" applyFont="1" applyFill="1" applyAlignment="1">
      <alignment vertical="center"/>
    </xf>
    <xf numFmtId="178" fontId="10" fillId="12" borderId="0" xfId="10" applyNumberFormat="1" applyFont="1" applyFill="1" applyAlignment="1">
      <alignment vertical="center"/>
    </xf>
    <xf numFmtId="0" fontId="18" fillId="12" borderId="0" xfId="10" applyFont="1" applyFill="1" applyAlignment="1">
      <alignment vertical="center"/>
    </xf>
    <xf numFmtId="178" fontId="1" fillId="12" borderId="0" xfId="10" applyNumberFormat="1" applyFont="1" applyFill="1" applyAlignment="1">
      <alignment horizontal="right" vertical="center"/>
    </xf>
    <xf numFmtId="178" fontId="10" fillId="13" borderId="0" xfId="0" applyNumberFormat="1" applyFont="1" applyFill="1" applyBorder="1" applyAlignment="1">
      <alignment horizontal="right" vertical="center"/>
    </xf>
    <xf numFmtId="172" fontId="26" fillId="16" borderId="0" xfId="16" applyNumberFormat="1" applyFont="1" applyFill="1" applyBorder="1" applyAlignment="1" applyProtection="1">
      <alignment vertical="center"/>
      <protection locked="0"/>
    </xf>
    <xf numFmtId="172" fontId="26" fillId="16" borderId="50" xfId="16" applyNumberFormat="1" applyFont="1" applyFill="1" applyBorder="1" applyAlignment="1" applyProtection="1">
      <alignment vertical="center"/>
      <protection locked="0"/>
    </xf>
    <xf numFmtId="172" fontId="26" fillId="17" borderId="0" xfId="16" applyNumberFormat="1" applyFont="1" applyFill="1" applyBorder="1" applyAlignment="1" applyProtection="1">
      <alignment vertical="center"/>
      <protection locked="0"/>
    </xf>
    <xf numFmtId="172" fontId="12" fillId="17" borderId="0" xfId="16" applyNumberFormat="1" applyFont="1" applyFill="1" applyAlignment="1">
      <alignment vertical="center"/>
    </xf>
    <xf numFmtId="172" fontId="12" fillId="17" borderId="50" xfId="16" applyNumberFormat="1" applyFont="1" applyFill="1" applyBorder="1" applyAlignment="1">
      <alignment horizontal="right" vertical="center"/>
    </xf>
    <xf numFmtId="172" fontId="12" fillId="18" borderId="0" xfId="16" applyNumberFormat="1" applyFont="1" applyFill="1" applyAlignment="1">
      <alignment horizontal="right" vertical="center"/>
    </xf>
    <xf numFmtId="172" fontId="12" fillId="18" borderId="50" xfId="10" applyNumberFormat="1" applyFont="1" applyFill="1" applyBorder="1" applyAlignment="1">
      <alignment horizontal="right" vertical="center"/>
    </xf>
    <xf numFmtId="187" fontId="12" fillId="17" borderId="0" xfId="16" applyNumberFormat="1" applyFont="1" applyFill="1" applyAlignment="1">
      <alignment vertical="center"/>
    </xf>
    <xf numFmtId="187" fontId="12" fillId="18" borderId="0" xfId="16" applyNumberFormat="1" applyFont="1" applyFill="1" applyAlignment="1">
      <alignment horizontal="right" vertical="center"/>
    </xf>
    <xf numFmtId="187" fontId="12" fillId="18" borderId="50" xfId="10" applyNumberFormat="1" applyFont="1" applyFill="1" applyBorder="1" applyAlignment="1">
      <alignment horizontal="right" vertical="center"/>
    </xf>
    <xf numFmtId="0" fontId="0" fillId="12" borderId="0" xfId="0" applyFill="1"/>
    <xf numFmtId="0" fontId="14" fillId="5" borderId="28" xfId="0" applyFont="1" applyFill="1" applyBorder="1"/>
    <xf numFmtId="0" fontId="14" fillId="5" borderId="28" xfId="0" applyFont="1" applyFill="1" applyBorder="1" applyAlignment="1">
      <alignment vertical="center"/>
    </xf>
    <xf numFmtId="0" fontId="14" fillId="5" borderId="0" xfId="0" applyFont="1" applyFill="1"/>
    <xf numFmtId="0" fontId="14" fillId="5" borderId="28" xfId="0" applyFont="1" applyFill="1" applyBorder="1" applyAlignment="1">
      <alignment vertical="center" wrapText="1"/>
    </xf>
    <xf numFmtId="171" fontId="14" fillId="5" borderId="28" xfId="0" applyNumberFormat="1" applyFont="1" applyFill="1" applyBorder="1" applyAlignment="1">
      <alignment vertical="center" wrapText="1"/>
    </xf>
    <xf numFmtId="171" fontId="14" fillId="5" borderId="28" xfId="0" applyNumberFormat="1" applyFont="1" applyFill="1" applyBorder="1" applyAlignment="1">
      <alignment horizontal="left" vertical="center" wrapText="1" indent="2"/>
    </xf>
    <xf numFmtId="171" fontId="14" fillId="5" borderId="0" xfId="0" applyNumberFormat="1" applyFont="1" applyFill="1"/>
    <xf numFmtId="171" fontId="29" fillId="5" borderId="28" xfId="0" applyNumberFormat="1" applyFont="1" applyFill="1" applyBorder="1" applyAlignment="1">
      <alignment vertical="center" wrapText="1"/>
    </xf>
    <xf numFmtId="171" fontId="14" fillId="5" borderId="29" xfId="0" applyNumberFormat="1" applyFont="1" applyFill="1" applyBorder="1" applyAlignment="1">
      <alignment vertical="center" wrapText="1"/>
    </xf>
    <xf numFmtId="0" fontId="14" fillId="5" borderId="28" xfId="0" applyFont="1" applyFill="1" applyBorder="1" applyAlignment="1">
      <alignment horizontal="left" vertical="center" wrapText="1" indent="2"/>
    </xf>
    <xf numFmtId="0" fontId="29" fillId="5" borderId="1" xfId="0" applyFont="1" applyFill="1" applyBorder="1" applyAlignment="1">
      <alignment vertical="center"/>
    </xf>
    <xf numFmtId="0" fontId="14" fillId="5" borderId="12" xfId="0" applyFont="1" applyFill="1" applyBorder="1" applyAlignment="1">
      <alignment vertical="center"/>
    </xf>
    <xf numFmtId="0" fontId="29" fillId="5" borderId="12" xfId="0" applyFont="1" applyFill="1" applyBorder="1" applyAlignment="1">
      <alignment vertical="center"/>
    </xf>
    <xf numFmtId="0" fontId="14" fillId="5" borderId="12" xfId="0" applyFont="1" applyFill="1" applyBorder="1" applyAlignment="1">
      <alignment vertical="center" wrapText="1"/>
    </xf>
    <xf numFmtId="0" fontId="14" fillId="5" borderId="30" xfId="0" applyFont="1" applyFill="1" applyBorder="1" applyAlignment="1">
      <alignment vertical="center" wrapText="1"/>
    </xf>
    <xf numFmtId="0" fontId="29" fillId="5" borderId="12" xfId="0" applyFont="1" applyFill="1" applyBorder="1" applyAlignment="1">
      <alignment vertical="center" wrapText="1"/>
    </xf>
    <xf numFmtId="0" fontId="29" fillId="5" borderId="12" xfId="0" applyFont="1" applyFill="1" applyBorder="1" applyAlignment="1">
      <alignment horizontal="left" vertical="center" wrapText="1"/>
    </xf>
    <xf numFmtId="14" fontId="29" fillId="4" borderId="20" xfId="0" applyNumberFormat="1" applyFont="1" applyFill="1" applyBorder="1" applyAlignment="1">
      <alignment horizontal="center"/>
    </xf>
    <xf numFmtId="14" fontId="29" fillId="9" borderId="20" xfId="0" applyNumberFormat="1" applyFont="1" applyFill="1" applyBorder="1" applyAlignment="1">
      <alignment horizontal="center"/>
    </xf>
    <xf numFmtId="0" fontId="29" fillId="4" borderId="31" xfId="0" applyFont="1" applyFill="1" applyBorder="1" applyAlignment="1">
      <alignment horizontal="center"/>
    </xf>
    <xf numFmtId="0" fontId="30" fillId="8" borderId="31" xfId="0" applyFont="1" applyFill="1" applyBorder="1" applyAlignment="1">
      <alignment horizontal="center"/>
    </xf>
    <xf numFmtId="171" fontId="14" fillId="4" borderId="1" xfId="4" applyNumberFormat="1" applyFont="1" applyFill="1" applyBorder="1" applyAlignment="1">
      <alignment vertical="center"/>
    </xf>
    <xf numFmtId="171" fontId="14" fillId="5" borderId="1" xfId="4" applyNumberFormat="1" applyFont="1" applyFill="1" applyBorder="1" applyAlignment="1">
      <alignment vertical="center"/>
    </xf>
    <xf numFmtId="171" fontId="14" fillId="10" borderId="1" xfId="4" applyNumberFormat="1" applyFont="1" applyFill="1" applyBorder="1" applyAlignment="1">
      <alignment vertical="center"/>
    </xf>
    <xf numFmtId="171" fontId="14" fillId="5" borderId="1" xfId="3" applyNumberFormat="1" applyFont="1" applyFill="1" applyBorder="1" applyAlignment="1">
      <alignment vertical="center"/>
    </xf>
    <xf numFmtId="171" fontId="29" fillId="4" borderId="1" xfId="4" applyNumberFormat="1" applyFont="1" applyFill="1" applyBorder="1" applyAlignment="1">
      <alignment vertical="center"/>
    </xf>
    <xf numFmtId="171" fontId="29" fillId="5" borderId="1" xfId="3" applyNumberFormat="1" applyFont="1" applyFill="1" applyBorder="1" applyAlignment="1">
      <alignment vertical="center"/>
    </xf>
    <xf numFmtId="191" fontId="14" fillId="10" borderId="1" xfId="4" applyNumberFormat="1" applyFont="1" applyFill="1" applyBorder="1" applyAlignment="1">
      <alignment vertical="center"/>
    </xf>
    <xf numFmtId="171" fontId="29" fillId="5" borderId="1" xfId="4" applyNumberFormat="1" applyFont="1" applyFill="1" applyBorder="1" applyAlignment="1">
      <alignment vertical="center"/>
    </xf>
    <xf numFmtId="171" fontId="29" fillId="4" borderId="1" xfId="5" applyNumberFormat="1" applyFont="1" applyFill="1" applyBorder="1" applyAlignment="1">
      <alignment vertical="center"/>
    </xf>
    <xf numFmtId="171" fontId="29" fillId="5" borderId="1" xfId="5" applyNumberFormat="1" applyFont="1" applyFill="1" applyBorder="1" applyAlignment="1">
      <alignment vertical="center"/>
    </xf>
    <xf numFmtId="171" fontId="14" fillId="4" borderId="1" xfId="5" applyNumberFormat="1" applyFont="1" applyFill="1" applyBorder="1" applyAlignment="1">
      <alignment vertical="center"/>
    </xf>
    <xf numFmtId="171" fontId="14" fillId="5" borderId="1" xfId="5" applyNumberFormat="1" applyFont="1" applyFill="1" applyBorder="1" applyAlignment="1">
      <alignment vertical="center"/>
    </xf>
    <xf numFmtId="171" fontId="29" fillId="12" borderId="1" xfId="5" applyNumberFormat="1" applyFont="1" applyFill="1" applyBorder="1" applyAlignment="1">
      <alignment vertical="center"/>
    </xf>
    <xf numFmtId="0" fontId="14" fillId="12" borderId="0" xfId="0" applyFont="1" applyFill="1"/>
    <xf numFmtId="171" fontId="29" fillId="5" borderId="0" xfId="0" applyNumberFormat="1" applyFont="1" applyFill="1"/>
    <xf numFmtId="171" fontId="29" fillId="10" borderId="1" xfId="4" applyNumberFormat="1" applyFont="1" applyFill="1" applyBorder="1" applyAlignment="1">
      <alignment vertical="center"/>
    </xf>
    <xf numFmtId="171" fontId="14" fillId="10" borderId="1" xfId="3" applyNumberFormat="1" applyFont="1" applyFill="1" applyBorder="1" applyAlignment="1">
      <alignment vertical="center"/>
    </xf>
    <xf numFmtId="192" fontId="14" fillId="12" borderId="0" xfId="0" applyNumberFormat="1" applyFont="1" applyFill="1"/>
    <xf numFmtId="0" fontId="29" fillId="5" borderId="32" xfId="0" applyFont="1" applyFill="1" applyBorder="1" applyAlignment="1">
      <alignment vertical="center" wrapText="1"/>
    </xf>
    <xf numFmtId="191" fontId="29" fillId="4" borderId="1" xfId="5" applyNumberFormat="1" applyFont="1" applyFill="1" applyBorder="1" applyAlignment="1">
      <alignment vertical="center"/>
    </xf>
    <xf numFmtId="191" fontId="29" fillId="5" borderId="1" xfId="5" applyNumberFormat="1" applyFont="1" applyFill="1" applyBorder="1" applyAlignment="1">
      <alignment vertical="center"/>
    </xf>
    <xf numFmtId="0" fontId="29" fillId="5" borderId="28" xfId="0" applyFont="1" applyFill="1" applyBorder="1" applyAlignment="1">
      <alignment vertical="center" wrapText="1"/>
    </xf>
    <xf numFmtId="191" fontId="14" fillId="5" borderId="1" xfId="5" applyNumberFormat="1" applyFont="1" applyFill="1" applyBorder="1" applyAlignment="1">
      <alignment vertical="center"/>
    </xf>
    <xf numFmtId="0" fontId="14" fillId="5" borderId="29" xfId="0" applyFont="1" applyFill="1" applyBorder="1" applyAlignment="1">
      <alignment vertical="center" wrapText="1"/>
    </xf>
    <xf numFmtId="164" fontId="14" fillId="5" borderId="0" xfId="4" applyFont="1" applyFill="1"/>
    <xf numFmtId="191" fontId="29" fillId="10" borderId="1" xfId="4" applyNumberFormat="1" applyFont="1" applyFill="1" applyBorder="1" applyAlignment="1">
      <alignment vertical="center"/>
    </xf>
    <xf numFmtId="0" fontId="14" fillId="5" borderId="33" xfId="0" applyFont="1" applyFill="1" applyBorder="1" applyAlignment="1">
      <alignment vertical="center"/>
    </xf>
    <xf numFmtId="0" fontId="14" fillId="5" borderId="34" xfId="0" applyFont="1" applyFill="1" applyBorder="1" applyAlignment="1">
      <alignment vertical="center"/>
    </xf>
    <xf numFmtId="191" fontId="14" fillId="5" borderId="1" xfId="4" applyNumberFormat="1" applyFont="1" applyFill="1" applyBorder="1" applyAlignment="1">
      <alignment vertical="center"/>
    </xf>
    <xf numFmtId="191" fontId="29" fillId="5" borderId="1" xfId="4" applyNumberFormat="1" applyFont="1" applyFill="1" applyBorder="1" applyAlignment="1">
      <alignment vertical="center"/>
    </xf>
    <xf numFmtId="191" fontId="14" fillId="10" borderId="1" xfId="5" applyNumberFormat="1" applyFont="1" applyFill="1" applyBorder="1" applyAlignment="1">
      <alignment vertical="center"/>
    </xf>
    <xf numFmtId="171" fontId="14" fillId="10" borderId="1" xfId="5" applyNumberFormat="1" applyFont="1" applyFill="1" applyBorder="1" applyAlignment="1">
      <alignment vertical="center"/>
    </xf>
    <xf numFmtId="191" fontId="14" fillId="5" borderId="0" xfId="0" applyNumberFormat="1" applyFont="1" applyFill="1"/>
    <xf numFmtId="171" fontId="29" fillId="10" borderId="1" xfId="5" applyNumberFormat="1" applyFont="1" applyFill="1" applyBorder="1" applyAlignment="1">
      <alignment vertical="center"/>
    </xf>
    <xf numFmtId="49" fontId="33" fillId="14" borderId="0" xfId="10" applyNumberFormat="1" applyFont="1" applyFill="1" applyBorder="1" applyAlignment="1">
      <alignment horizontal="center" vertical="center" wrapText="1"/>
    </xf>
    <xf numFmtId="165" fontId="14" fillId="5" borderId="0" xfId="3" applyFont="1" applyFill="1"/>
    <xf numFmtId="171" fontId="14" fillId="5" borderId="0" xfId="3" applyNumberFormat="1" applyFont="1" applyFill="1"/>
    <xf numFmtId="184" fontId="14" fillId="5" borderId="1" xfId="3" applyNumberFormat="1" applyFont="1" applyFill="1" applyBorder="1" applyAlignment="1">
      <alignment vertical="center"/>
    </xf>
    <xf numFmtId="184" fontId="14" fillId="4" borderId="1" xfId="4" applyNumberFormat="1" applyFont="1" applyFill="1" applyBorder="1" applyAlignment="1">
      <alignment vertical="center"/>
    </xf>
    <xf numFmtId="184" fontId="14" fillId="10" borderId="1" xfId="3" applyNumberFormat="1" applyFont="1" applyFill="1" applyBorder="1" applyAlignment="1">
      <alignment vertical="center"/>
    </xf>
    <xf numFmtId="184" fontId="14" fillId="5" borderId="0" xfId="3" applyNumberFormat="1" applyFont="1" applyFill="1"/>
    <xf numFmtId="184" fontId="14" fillId="5" borderId="0" xfId="0" applyNumberFormat="1" applyFont="1" applyFill="1"/>
    <xf numFmtId="193" fontId="14" fillId="5" borderId="12" xfId="0" applyNumberFormat="1" applyFont="1" applyFill="1" applyBorder="1" applyAlignment="1">
      <alignment vertical="center"/>
    </xf>
    <xf numFmtId="193" fontId="14" fillId="5" borderId="28" xfId="0" applyNumberFormat="1" applyFont="1" applyFill="1" applyBorder="1" applyAlignment="1">
      <alignment vertical="center"/>
    </xf>
    <xf numFmtId="184" fontId="29" fillId="4" borderId="1" xfId="4" applyNumberFormat="1" applyFont="1" applyFill="1" applyBorder="1" applyAlignment="1">
      <alignment vertical="center"/>
    </xf>
    <xf numFmtId="164" fontId="14" fillId="5" borderId="12" xfId="4" applyFont="1" applyFill="1" applyBorder="1" applyAlignment="1">
      <alignment vertical="center"/>
    </xf>
    <xf numFmtId="164" fontId="14" fillId="5" borderId="28" xfId="4" applyFont="1" applyFill="1" applyBorder="1" applyAlignment="1">
      <alignment vertical="center"/>
    </xf>
    <xf numFmtId="164" fontId="14" fillId="4" borderId="1" xfId="4" applyFont="1" applyFill="1" applyBorder="1" applyAlignment="1">
      <alignment vertical="center"/>
    </xf>
    <xf numFmtId="184" fontId="14" fillId="10" borderId="1" xfId="4" applyNumberFormat="1" applyFont="1" applyFill="1" applyBorder="1" applyAlignment="1">
      <alignment vertical="center"/>
    </xf>
    <xf numFmtId="164" fontId="29" fillId="4" borderId="1" xfId="4" applyFont="1" applyFill="1" applyBorder="1" applyAlignment="1">
      <alignment vertical="center"/>
    </xf>
    <xf numFmtId="184" fontId="29" fillId="5" borderId="1" xfId="4" applyNumberFormat="1" applyFont="1" applyFill="1" applyBorder="1" applyAlignment="1">
      <alignment vertical="center"/>
    </xf>
    <xf numFmtId="184" fontId="29" fillId="5" borderId="1" xfId="3" applyNumberFormat="1" applyFont="1" applyFill="1" applyBorder="1" applyAlignment="1">
      <alignment vertical="center"/>
    </xf>
    <xf numFmtId="0" fontId="14" fillId="5" borderId="33" xfId="0" applyFont="1" applyFill="1" applyBorder="1" applyAlignment="1">
      <alignment vertical="center" wrapText="1"/>
    </xf>
    <xf numFmtId="0" fontId="14" fillId="5" borderId="35" xfId="0" applyFont="1" applyFill="1" applyBorder="1" applyAlignment="1">
      <alignment vertical="center" wrapText="1"/>
    </xf>
    <xf numFmtId="4" fontId="14" fillId="5" borderId="0" xfId="0" applyNumberFormat="1" applyFont="1" applyFill="1"/>
    <xf numFmtId="171" fontId="14" fillId="19" borderId="1" xfId="5" applyNumberFormat="1" applyFont="1" applyFill="1" applyBorder="1" applyAlignment="1">
      <alignment vertical="center"/>
    </xf>
    <xf numFmtId="171" fontId="14" fillId="12" borderId="0" xfId="0" applyNumberFormat="1" applyFont="1" applyFill="1"/>
    <xf numFmtId="191" fontId="14" fillId="19" borderId="1" xfId="5" applyNumberFormat="1" applyFont="1" applyFill="1" applyBorder="1" applyAlignment="1">
      <alignment vertical="center"/>
    </xf>
    <xf numFmtId="191" fontId="14" fillId="12" borderId="0" xfId="0" applyNumberFormat="1" applyFont="1" applyFill="1"/>
    <xf numFmtId="176" fontId="18" fillId="12" borderId="0" xfId="0" applyNumberFormat="1" applyFont="1" applyFill="1" applyBorder="1" applyAlignment="1">
      <alignment vertical="center"/>
    </xf>
    <xf numFmtId="0" fontId="6" fillId="12" borderId="0" xfId="12" applyFont="1" applyFill="1" applyBorder="1" applyAlignment="1">
      <alignment vertical="center"/>
    </xf>
    <xf numFmtId="0" fontId="10" fillId="12" borderId="0" xfId="9" applyFont="1" applyFill="1" applyBorder="1" applyAlignment="1">
      <alignment vertical="center"/>
    </xf>
    <xf numFmtId="0" fontId="1" fillId="12" borderId="0" xfId="9" applyFill="1" applyBorder="1" applyAlignment="1">
      <alignment vertical="center"/>
    </xf>
    <xf numFmtId="0" fontId="36" fillId="14" borderId="0" xfId="9" applyFont="1" applyFill="1" applyBorder="1" applyAlignment="1">
      <alignment horizontal="center" vertical="center" wrapText="1"/>
    </xf>
    <xf numFmtId="0" fontId="10" fillId="12" borderId="0" xfId="9" applyFont="1" applyFill="1" applyBorder="1" applyAlignment="1">
      <alignment horizontal="center" vertical="center" wrapText="1"/>
    </xf>
    <xf numFmtId="0" fontId="10" fillId="12" borderId="0" xfId="9" applyFont="1" applyFill="1" applyBorder="1" applyAlignment="1">
      <alignment horizontal="center" vertical="center"/>
    </xf>
    <xf numFmtId="0" fontId="36" fillId="12" borderId="0" xfId="9" applyFont="1" applyFill="1" applyBorder="1" applyAlignment="1">
      <alignment horizontal="center" vertical="center" wrapText="1"/>
    </xf>
    <xf numFmtId="0" fontId="10" fillId="12" borderId="0" xfId="9" applyFont="1" applyFill="1" applyAlignment="1">
      <alignment vertical="center"/>
    </xf>
    <xf numFmtId="0" fontId="36" fillId="14" borderId="0" xfId="9" applyFont="1" applyFill="1" applyAlignment="1">
      <alignment horizontal="center" vertical="center"/>
    </xf>
    <xf numFmtId="0" fontId="10" fillId="12" borderId="0" xfId="9" applyFont="1" applyFill="1" applyAlignment="1">
      <alignment horizontal="center" vertical="center"/>
    </xf>
    <xf numFmtId="0" fontId="1" fillId="12" borderId="0" xfId="9" applyFill="1" applyAlignment="1">
      <alignment vertical="center"/>
    </xf>
    <xf numFmtId="0" fontId="1" fillId="12" borderId="0" xfId="9" applyFont="1" applyFill="1" applyAlignment="1">
      <alignment vertical="center"/>
    </xf>
    <xf numFmtId="0" fontId="47" fillId="15" borderId="0" xfId="9" applyFont="1" applyFill="1" applyAlignment="1">
      <alignment vertical="center"/>
    </xf>
    <xf numFmtId="0" fontId="46" fillId="15" borderId="0" xfId="9" applyFont="1" applyFill="1" applyAlignment="1">
      <alignment vertical="center"/>
    </xf>
    <xf numFmtId="0" fontId="10" fillId="15" borderId="0" xfId="9" applyFont="1" applyFill="1" applyAlignment="1">
      <alignment vertical="center"/>
    </xf>
    <xf numFmtId="0" fontId="1" fillId="15" borderId="0" xfId="9" applyFill="1" applyAlignment="1">
      <alignment vertical="center"/>
    </xf>
    <xf numFmtId="178" fontId="1" fillId="12" borderId="0" xfId="0" applyNumberFormat="1" applyFont="1" applyFill="1" applyBorder="1" applyAlignment="1">
      <alignment horizontal="right" vertical="center"/>
    </xf>
    <xf numFmtId="176" fontId="1" fillId="12" borderId="0" xfId="0" applyNumberFormat="1" applyFont="1" applyFill="1" applyBorder="1" applyAlignment="1">
      <alignment horizontal="right" vertical="center"/>
    </xf>
    <xf numFmtId="171" fontId="14" fillId="4" borderId="1" xfId="4" applyNumberFormat="1" applyFont="1" applyFill="1" applyBorder="1" applyAlignment="1">
      <alignment horizontal="center" vertical="center"/>
    </xf>
    <xf numFmtId="171" fontId="14" fillId="10" borderId="1" xfId="5" applyNumberFormat="1" applyFont="1" applyFill="1" applyBorder="1" applyAlignment="1">
      <alignment horizontal="center" vertical="center"/>
    </xf>
    <xf numFmtId="171" fontId="14" fillId="4" borderId="1" xfId="5" applyNumberFormat="1" applyFont="1" applyFill="1" applyBorder="1" applyAlignment="1">
      <alignment horizontal="center" vertical="center"/>
    </xf>
    <xf numFmtId="171" fontId="14" fillId="5" borderId="1" xfId="5" applyNumberFormat="1" applyFont="1" applyFill="1" applyBorder="1" applyAlignment="1">
      <alignment horizontal="center" vertical="center"/>
    </xf>
    <xf numFmtId="194" fontId="26" fillId="16" borderId="0" xfId="0" applyNumberFormat="1" applyFont="1" applyFill="1" applyBorder="1" applyAlignment="1" applyProtection="1">
      <alignment vertical="center"/>
      <protection locked="0"/>
    </xf>
    <xf numFmtId="194" fontId="12" fillId="17" borderId="50" xfId="3" applyNumberFormat="1" applyFont="1" applyFill="1" applyBorder="1" applyAlignment="1">
      <alignment horizontal="right" vertical="center"/>
    </xf>
    <xf numFmtId="195" fontId="36" fillId="14" borderId="0" xfId="9" applyNumberFormat="1" applyFont="1" applyFill="1" applyBorder="1" applyAlignment="1">
      <alignment vertical="center"/>
    </xf>
    <xf numFmtId="0" fontId="13" fillId="0" borderId="0" xfId="9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4" fillId="0" borderId="0" xfId="9" applyFont="1" applyAlignment="1">
      <alignment horizontal="center" vertical="center"/>
    </xf>
    <xf numFmtId="0" fontId="1" fillId="0" borderId="0" xfId="9" applyFont="1" applyFill="1" applyBorder="1" applyAlignment="1">
      <alignment horizontal="left" vertical="center"/>
    </xf>
    <xf numFmtId="0" fontId="47" fillId="13" borderId="0" xfId="9" applyFont="1" applyFill="1" applyBorder="1" applyAlignment="1">
      <alignment horizontal="left" vertical="center"/>
    </xf>
    <xf numFmtId="0" fontId="46" fillId="0" borderId="0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vertical="center"/>
    </xf>
    <xf numFmtId="0" fontId="36" fillId="14" borderId="0" xfId="9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6" fillId="14" borderId="48" xfId="9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37" fillId="14" borderId="0" xfId="0" applyNumberFormat="1" applyFont="1" applyFill="1" applyAlignment="1">
      <alignment vertical="center"/>
    </xf>
    <xf numFmtId="3" fontId="0" fillId="12" borderId="0" xfId="0" applyNumberFormat="1" applyFill="1" applyAlignment="1">
      <alignment vertical="center"/>
    </xf>
    <xf numFmtId="176" fontId="37" fillId="14" borderId="0" xfId="0" applyNumberFormat="1" applyFont="1" applyFill="1" applyBorder="1" applyAlignment="1">
      <alignment vertical="center"/>
    </xf>
    <xf numFmtId="1" fontId="1" fillId="12" borderId="0" xfId="0" applyNumberFormat="1" applyFont="1" applyFill="1" applyAlignment="1">
      <alignment horizontal="right" vertical="center"/>
    </xf>
    <xf numFmtId="3" fontId="47" fillId="15" borderId="0" xfId="0" applyNumberFormat="1" applyFont="1" applyFill="1" applyAlignment="1">
      <alignment vertical="center"/>
    </xf>
    <xf numFmtId="176" fontId="47" fillId="15" borderId="0" xfId="0" applyNumberFormat="1" applyFont="1" applyFill="1" applyBorder="1" applyAlignment="1">
      <alignment vertical="center"/>
    </xf>
    <xf numFmtId="0" fontId="37" fillId="14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176" fontId="10" fillId="15" borderId="0" xfId="0" applyNumberFormat="1" applyFont="1" applyFill="1" applyBorder="1" applyAlignment="1">
      <alignment vertical="center"/>
    </xf>
    <xf numFmtId="176" fontId="10" fillId="12" borderId="0" xfId="0" applyNumberFormat="1" applyFont="1" applyFill="1" applyBorder="1" applyAlignment="1">
      <alignment vertical="center"/>
    </xf>
    <xf numFmtId="3" fontId="37" fillId="14" borderId="0" xfId="0" applyNumberFormat="1" applyFont="1" applyFill="1" applyAlignment="1">
      <alignment horizontal="right" vertical="center"/>
    </xf>
    <xf numFmtId="0" fontId="1" fillId="12" borderId="0" xfId="0" applyFont="1" applyFill="1" applyAlignment="1">
      <alignment horizontal="right" vertical="center"/>
    </xf>
    <xf numFmtId="1" fontId="0" fillId="12" borderId="0" xfId="0" applyNumberFormat="1" applyFill="1" applyAlignment="1">
      <alignment vertical="center"/>
    </xf>
    <xf numFmtId="0" fontId="37" fillId="14" borderId="0" xfId="0" applyFont="1" applyFill="1" applyAlignment="1">
      <alignment horizontal="right" vertical="center"/>
    </xf>
    <xf numFmtId="3" fontId="47" fillId="15" borderId="0" xfId="0" applyNumberFormat="1" applyFont="1" applyFill="1" applyAlignment="1">
      <alignment horizontal="right" vertical="center"/>
    </xf>
    <xf numFmtId="196" fontId="22" fillId="12" borderId="0" xfId="16" applyNumberFormat="1" applyFont="1" applyFill="1" applyBorder="1" applyAlignment="1" applyProtection="1">
      <alignment vertical="center"/>
      <protection locked="0"/>
    </xf>
    <xf numFmtId="196" fontId="33" fillId="14" borderId="0" xfId="16" applyNumberFormat="1" applyFont="1" applyFill="1" applyBorder="1" applyAlignment="1" applyProtection="1">
      <alignment vertical="center"/>
      <protection locked="0"/>
    </xf>
    <xf numFmtId="9" fontId="18" fillId="12" borderId="0" xfId="16" applyFont="1" applyFill="1"/>
    <xf numFmtId="3" fontId="37" fillId="12" borderId="0" xfId="0" applyNumberFormat="1" applyFont="1" applyFill="1" applyAlignment="1">
      <alignment vertical="center"/>
    </xf>
    <xf numFmtId="0" fontId="37" fillId="12" borderId="0" xfId="0" applyFont="1" applyFill="1" applyAlignment="1">
      <alignment vertical="center"/>
    </xf>
    <xf numFmtId="172" fontId="45" fillId="0" borderId="0" xfId="18" applyNumberFormat="1" applyFont="1" applyFill="1" applyBorder="1" applyAlignment="1">
      <alignment horizontal="center" vertical="center"/>
    </xf>
    <xf numFmtId="187" fontId="45" fillId="0" borderId="0" xfId="0" applyNumberFormat="1" applyFont="1" applyFill="1" applyBorder="1" applyAlignment="1" applyProtection="1">
      <alignment vertical="center"/>
      <protection locked="0"/>
    </xf>
    <xf numFmtId="172" fontId="33" fillId="14" borderId="0" xfId="18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171" fontId="1" fillId="0" borderId="0" xfId="0" applyNumberFormat="1" applyFont="1" applyFill="1" applyBorder="1" applyAlignment="1">
      <alignment horizontal="right" vertical="center"/>
    </xf>
    <xf numFmtId="171" fontId="36" fillId="14" borderId="0" xfId="14" applyNumberFormat="1" applyFont="1" applyFill="1" applyBorder="1" applyAlignment="1">
      <alignment horizontal="right" vertical="center"/>
    </xf>
    <xf numFmtId="0" fontId="16" fillId="8" borderId="53" xfId="10" applyFont="1" applyFill="1" applyBorder="1" applyAlignment="1" applyProtection="1">
      <alignment horizontal="center" vertical="center" wrapText="1"/>
    </xf>
    <xf numFmtId="180" fontId="16" fillId="8" borderId="53" xfId="13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/>
    </xf>
    <xf numFmtId="171" fontId="1" fillId="0" borderId="0" xfId="14" applyNumberFormat="1" applyFont="1" applyFill="1" applyBorder="1" applyAlignment="1">
      <alignment horizontal="right" vertical="center"/>
    </xf>
    <xf numFmtId="171" fontId="14" fillId="0" borderId="1" xfId="4" applyNumberFormat="1" applyFont="1" applyFill="1" applyBorder="1" applyAlignment="1">
      <alignment vertical="center"/>
    </xf>
    <xf numFmtId="171" fontId="14" fillId="4" borderId="31" xfId="4" applyNumberFormat="1" applyFont="1" applyFill="1" applyBorder="1" applyAlignment="1">
      <alignment vertical="center"/>
    </xf>
    <xf numFmtId="171" fontId="14" fillId="10" borderId="31" xfId="3" applyNumberFormat="1" applyFont="1" applyFill="1" applyBorder="1" applyAlignment="1">
      <alignment vertical="center"/>
    </xf>
    <xf numFmtId="171" fontId="29" fillId="4" borderId="31" xfId="4" applyNumberFormat="1" applyFont="1" applyFill="1" applyBorder="1" applyAlignment="1">
      <alignment vertical="center"/>
    </xf>
    <xf numFmtId="171" fontId="29" fillId="5" borderId="31" xfId="4" applyNumberFormat="1" applyFont="1" applyFill="1" applyBorder="1" applyAlignment="1">
      <alignment vertical="center"/>
    </xf>
    <xf numFmtId="0" fontId="0" fillId="0" borderId="0" xfId="0" applyFill="1" applyBorder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 indent="2"/>
    </xf>
    <xf numFmtId="171" fontId="14" fillId="0" borderId="0" xfId="5" applyNumberFormat="1" applyFont="1" applyFill="1" applyBorder="1" applyAlignment="1">
      <alignment vertical="center"/>
    </xf>
    <xf numFmtId="191" fontId="14" fillId="0" borderId="0" xfId="5" applyNumberFormat="1" applyFont="1" applyFill="1" applyBorder="1" applyAlignment="1">
      <alignment vertical="center"/>
    </xf>
    <xf numFmtId="0" fontId="39" fillId="14" borderId="0" xfId="0" applyFont="1" applyFill="1" applyBorder="1" applyAlignment="1">
      <alignment vertical="center" wrapText="1"/>
    </xf>
    <xf numFmtId="0" fontId="39" fillId="14" borderId="49" xfId="0" applyFont="1" applyFill="1" applyBorder="1" applyAlignment="1">
      <alignment horizontal="center"/>
    </xf>
    <xf numFmtId="0" fontId="39" fillId="14" borderId="0" xfId="0" applyFont="1" applyFill="1" applyBorder="1" applyAlignment="1">
      <alignment horizontal="center"/>
    </xf>
    <xf numFmtId="0" fontId="39" fillId="14" borderId="0" xfId="0" applyFont="1" applyFill="1" applyAlignment="1">
      <alignment horizontal="center"/>
    </xf>
    <xf numFmtId="0" fontId="35" fillId="14" borderId="0" xfId="0" applyFont="1" applyFill="1" applyAlignment="1">
      <alignment horizontal="center" vertical="center"/>
    </xf>
    <xf numFmtId="17" fontId="36" fillId="14" borderId="0" xfId="0" applyNumberFormat="1" applyFont="1" applyFill="1" applyBorder="1" applyAlignment="1">
      <alignment horizontal="center"/>
    </xf>
    <xf numFmtId="17" fontId="36" fillId="14" borderId="0" xfId="9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" fontId="36" fillId="14" borderId="0" xfId="9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6" fillId="14" borderId="0" xfId="9" applyFont="1" applyFill="1" applyBorder="1" applyAlignment="1">
      <alignment horizontal="center" vertical="center"/>
    </xf>
    <xf numFmtId="0" fontId="1" fillId="12" borderId="0" xfId="9" applyFill="1" applyAlignment="1">
      <alignment horizontal="left" vertical="center" wrapText="1"/>
    </xf>
    <xf numFmtId="0" fontId="10" fillId="12" borderId="0" xfId="10" applyFont="1" applyFill="1" applyAlignment="1">
      <alignment horizontal="center"/>
    </xf>
    <xf numFmtId="0" fontId="36" fillId="14" borderId="0" xfId="10" applyFont="1" applyFill="1" applyAlignment="1">
      <alignment horizontal="center"/>
    </xf>
    <xf numFmtId="0" fontId="1" fillId="12" borderId="0" xfId="10" applyFont="1" applyFill="1" applyAlignment="1">
      <alignment horizontal="center"/>
    </xf>
    <xf numFmtId="0" fontId="10" fillId="12" borderId="36" xfId="10" applyFont="1" applyFill="1" applyBorder="1" applyAlignment="1">
      <alignment horizontal="center" wrapText="1"/>
    </xf>
    <xf numFmtId="0" fontId="33" fillId="14" borderId="0" xfId="10" applyFont="1" applyFill="1" applyBorder="1" applyAlignment="1">
      <alignment horizontal="center"/>
    </xf>
    <xf numFmtId="0" fontId="33" fillId="14" borderId="46" xfId="10" applyFont="1" applyFill="1" applyBorder="1" applyAlignment="1">
      <alignment horizontal="center"/>
    </xf>
    <xf numFmtId="0" fontId="10" fillId="12" borderId="37" xfId="10" applyFont="1" applyFill="1" applyBorder="1" applyAlignment="1">
      <alignment horizontal="center" vertical="center"/>
    </xf>
    <xf numFmtId="0" fontId="10" fillId="15" borderId="0" xfId="10" applyFont="1" applyFill="1" applyAlignment="1">
      <alignment horizontal="center" vertical="center"/>
    </xf>
    <xf numFmtId="0" fontId="1" fillId="12" borderId="0" xfId="10" applyFont="1" applyFill="1" applyAlignment="1">
      <alignment horizontal="center" vertical="center"/>
    </xf>
    <xf numFmtId="0" fontId="10" fillId="12" borderId="36" xfId="10" applyFont="1" applyFill="1" applyBorder="1" applyAlignment="1">
      <alignment horizontal="center" vertical="center" wrapText="1"/>
    </xf>
    <xf numFmtId="0" fontId="48" fillId="12" borderId="0" xfId="10" quotePrefix="1" applyFont="1" applyFill="1" applyAlignment="1">
      <alignment horizontal="left" vertical="center" wrapText="1"/>
    </xf>
    <xf numFmtId="0" fontId="17" fillId="13" borderId="0" xfId="10" applyFont="1" applyFill="1" applyAlignment="1">
      <alignment horizontal="center" vertical="center"/>
    </xf>
    <xf numFmtId="0" fontId="17" fillId="13" borderId="37" xfId="10" applyFont="1" applyFill="1" applyBorder="1" applyAlignment="1">
      <alignment horizontal="center"/>
    </xf>
    <xf numFmtId="0" fontId="17" fillId="13" borderId="36" xfId="10" applyFont="1" applyFill="1" applyBorder="1" applyAlignment="1">
      <alignment horizontal="center" wrapText="1"/>
    </xf>
    <xf numFmtId="0" fontId="34" fillId="14" borderId="0" xfId="0" applyFont="1" applyFill="1" applyBorder="1" applyAlignment="1">
      <alignment horizontal="center" vertical="center"/>
    </xf>
    <xf numFmtId="0" fontId="24" fillId="0" borderId="0" xfId="14" applyFont="1" applyFill="1" applyAlignment="1">
      <alignment horizontal="center" vertical="center"/>
    </xf>
    <xf numFmtId="0" fontId="50" fillId="14" borderId="0" xfId="14" applyFont="1" applyFill="1" applyBorder="1" applyAlignment="1">
      <alignment horizontal="center" vertical="center" wrapText="1"/>
    </xf>
    <xf numFmtId="0" fontId="36" fillId="14" borderId="0" xfId="14" applyFont="1" applyFill="1" applyBorder="1" applyAlignment="1">
      <alignment horizontal="center" vertical="center"/>
    </xf>
    <xf numFmtId="17" fontId="33" fillId="14" borderId="0" xfId="9" applyNumberFormat="1" applyFont="1" applyFill="1" applyBorder="1" applyAlignment="1">
      <alignment horizontal="center" vertical="center"/>
    </xf>
    <xf numFmtId="0" fontId="33" fillId="14" borderId="0" xfId="14" applyFont="1" applyFill="1" applyBorder="1" applyAlignment="1">
      <alignment horizontal="center" vertical="center"/>
    </xf>
    <xf numFmtId="0" fontId="49" fillId="14" borderId="0" xfId="9" applyFont="1" applyFill="1" applyAlignment="1">
      <alignment horizontal="center" vertical="center"/>
    </xf>
    <xf numFmtId="0" fontId="33" fillId="12" borderId="0" xfId="14" applyFont="1" applyFill="1" applyBorder="1" applyAlignment="1">
      <alignment horizontal="center" vertical="center"/>
    </xf>
    <xf numFmtId="17" fontId="33" fillId="12" borderId="0" xfId="9" applyNumberFormat="1" applyFont="1" applyFill="1" applyBorder="1" applyAlignment="1">
      <alignment horizontal="center" vertical="center"/>
    </xf>
    <xf numFmtId="0" fontId="16" fillId="0" borderId="0" xfId="15" applyFont="1" applyBorder="1" applyAlignment="1">
      <alignment horizontal="center" vertical="center"/>
    </xf>
    <xf numFmtId="0" fontId="16" fillId="8" borderId="54" xfId="10" applyFont="1" applyFill="1" applyBorder="1" applyAlignment="1" applyProtection="1">
      <alignment horizontal="center" vertical="center" wrapText="1"/>
    </xf>
    <xf numFmtId="0" fontId="16" fillId="8" borderId="25" xfId="10" applyFont="1" applyFill="1" applyBorder="1" applyAlignment="1" applyProtection="1">
      <alignment horizontal="center" vertical="center" wrapText="1"/>
    </xf>
    <xf numFmtId="0" fontId="16" fillId="8" borderId="55" xfId="1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>
      <alignment horizontal="center" wrapText="1"/>
    </xf>
    <xf numFmtId="0" fontId="29" fillId="4" borderId="28" xfId="0" applyFont="1" applyFill="1" applyBorder="1" applyAlignment="1">
      <alignment horizontal="center" wrapText="1"/>
    </xf>
    <xf numFmtId="0" fontId="29" fillId="12" borderId="30" xfId="0" applyFont="1" applyFill="1" applyBorder="1" applyAlignment="1">
      <alignment horizontal="left" vertical="center" indent="4"/>
    </xf>
    <xf numFmtId="0" fontId="14" fillId="12" borderId="38" xfId="0" applyFont="1" applyFill="1" applyBorder="1" applyAlignment="1">
      <alignment horizontal="left" vertical="center" indent="4"/>
    </xf>
    <xf numFmtId="0" fontId="14" fillId="12" borderId="33" xfId="0" applyFont="1" applyFill="1" applyBorder="1" applyAlignment="1">
      <alignment horizontal="left" vertical="center" indent="4"/>
    </xf>
    <xf numFmtId="0" fontId="14" fillId="12" borderId="34" xfId="0" applyFont="1" applyFill="1" applyBorder="1" applyAlignment="1">
      <alignment horizontal="left" vertical="center" indent="4"/>
    </xf>
    <xf numFmtId="0" fontId="14" fillId="0" borderId="38" xfId="0" applyFont="1" applyBorder="1" applyAlignment="1">
      <alignment horizontal="left" vertical="center" indent="4"/>
    </xf>
    <xf numFmtId="0" fontId="14" fillId="0" borderId="33" xfId="0" applyFont="1" applyBorder="1" applyAlignment="1">
      <alignment horizontal="left" vertical="center" indent="4"/>
    </xf>
    <xf numFmtId="0" fontId="14" fillId="0" borderId="34" xfId="0" applyFont="1" applyBorder="1" applyAlignment="1">
      <alignment horizontal="left" vertical="center" indent="4"/>
    </xf>
    <xf numFmtId="0" fontId="29" fillId="12" borderId="12" xfId="0" applyFont="1" applyFill="1" applyBorder="1" applyAlignment="1">
      <alignment horizontal="center" vertical="center" wrapText="1"/>
    </xf>
    <xf numFmtId="0" fontId="29" fillId="12" borderId="28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29" fillId="4" borderId="28" xfId="0" applyFont="1" applyFill="1" applyBorder="1" applyAlignment="1">
      <alignment horizontal="center" vertical="center" wrapText="1"/>
    </xf>
    <xf numFmtId="0" fontId="29" fillId="5" borderId="30" xfId="0" applyFont="1" applyFill="1" applyBorder="1" applyAlignment="1">
      <alignment horizontal="left" vertical="center" wrapText="1" indent="4"/>
    </xf>
    <xf numFmtId="0" fontId="14" fillId="0" borderId="38" xfId="0" applyFont="1" applyBorder="1" applyAlignment="1">
      <alignment horizontal="left" vertical="center" wrapText="1" indent="4"/>
    </xf>
    <xf numFmtId="0" fontId="14" fillId="0" borderId="33" xfId="0" applyFont="1" applyBorder="1" applyAlignment="1">
      <alignment horizontal="left" vertical="center" wrapText="1" indent="4"/>
    </xf>
    <xf numFmtId="0" fontId="14" fillId="0" borderId="34" xfId="0" applyFont="1" applyBorder="1" applyAlignment="1">
      <alignment horizontal="left" vertical="center" wrapText="1" indent="4"/>
    </xf>
    <xf numFmtId="0" fontId="29" fillId="5" borderId="38" xfId="0" applyFont="1" applyFill="1" applyBorder="1" applyAlignment="1">
      <alignment horizontal="left" vertical="center" indent="4"/>
    </xf>
    <xf numFmtId="0" fontId="29" fillId="5" borderId="33" xfId="0" applyFont="1" applyFill="1" applyBorder="1" applyAlignment="1">
      <alignment horizontal="left" vertical="center" indent="4"/>
    </xf>
    <xf numFmtId="0" fontId="29" fillId="5" borderId="34" xfId="0" applyFont="1" applyFill="1" applyBorder="1" applyAlignment="1">
      <alignment horizontal="left" vertical="center" indent="4"/>
    </xf>
    <xf numFmtId="0" fontId="29" fillId="5" borderId="38" xfId="0" applyFont="1" applyFill="1" applyBorder="1" applyAlignment="1">
      <alignment horizontal="left" vertical="center" wrapText="1" indent="4"/>
    </xf>
    <xf numFmtId="0" fontId="29" fillId="5" borderId="33" xfId="0" applyFont="1" applyFill="1" applyBorder="1" applyAlignment="1">
      <alignment horizontal="left" vertical="center" wrapText="1" indent="4"/>
    </xf>
    <xf numFmtId="0" fontId="29" fillId="5" borderId="34" xfId="0" applyFont="1" applyFill="1" applyBorder="1" applyAlignment="1">
      <alignment horizontal="left" vertical="center" wrapText="1" indent="4"/>
    </xf>
    <xf numFmtId="0" fontId="29" fillId="4" borderId="32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wrapText="1"/>
    </xf>
    <xf numFmtId="0" fontId="31" fillId="4" borderId="32" xfId="0" applyFont="1" applyFill="1" applyBorder="1" applyAlignment="1">
      <alignment horizontal="center" wrapText="1"/>
    </xf>
    <xf numFmtId="0" fontId="31" fillId="4" borderId="28" xfId="0" applyFont="1" applyFill="1" applyBorder="1" applyAlignment="1">
      <alignment horizontal="center" wrapText="1"/>
    </xf>
    <xf numFmtId="0" fontId="29" fillId="5" borderId="12" xfId="0" applyFont="1" applyFill="1" applyBorder="1" applyAlignment="1">
      <alignment horizontal="center" vertical="center"/>
    </xf>
    <xf numFmtId="0" fontId="29" fillId="5" borderId="2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12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39" xfId="0" applyNumberFormat="1" applyFont="1" applyFill="1" applyBorder="1" applyAlignment="1">
      <alignment horizontal="center"/>
    </xf>
    <xf numFmtId="17" fontId="5" fillId="3" borderId="40" xfId="0" applyNumberFormat="1" applyFont="1" applyFill="1" applyBorder="1" applyAlignment="1">
      <alignment horizontal="center"/>
    </xf>
    <xf numFmtId="17" fontId="5" fillId="3" borderId="41" xfId="0" applyNumberFormat="1" applyFont="1" applyFill="1" applyBorder="1" applyAlignment="1">
      <alignment horizontal="center"/>
    </xf>
    <xf numFmtId="17" fontId="5" fillId="3" borderId="42" xfId="0" applyNumberFormat="1" applyFont="1" applyFill="1" applyBorder="1" applyAlignment="1">
      <alignment horizontal="center"/>
    </xf>
    <xf numFmtId="17" fontId="5" fillId="3" borderId="43" xfId="0" applyNumberFormat="1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</cellXfs>
  <cellStyles count="19">
    <cellStyle name="60% - akcent 1" xfId="1"/>
    <cellStyle name="Diseño" xfId="2"/>
    <cellStyle name="Millares" xfId="3" builtinId="3"/>
    <cellStyle name="Millares [0] 10" xfId="4"/>
    <cellStyle name="Millares [0] 2" xfId="5"/>
    <cellStyle name="Millares [0] 2 19" xfId="6"/>
    <cellStyle name="Millares [0]_razind092003" xfId="7"/>
    <cellStyle name="No-definido" xfId="8"/>
    <cellStyle name="Normal" xfId="0" builtinId="0"/>
    <cellStyle name="Normal 10" xfId="9"/>
    <cellStyle name="Normal 2" xfId="10"/>
    <cellStyle name="Normal 3" xfId="11"/>
    <cellStyle name="Normal_graficos" xfId="12"/>
    <cellStyle name="Normal_Modelo Paquete Ifrs Chile (2008)" xfId="13"/>
    <cellStyle name="Normal_operacional" xfId="14"/>
    <cellStyle name="Normal_Paquete Nic 2005" xfId="15"/>
    <cellStyle name="Porcentaje" xfId="16" builtinId="5"/>
    <cellStyle name="Porcentaje 2" xfId="18"/>
    <cellStyle name="Porcentual 2 10" xfId="17"/>
  </cellStyles>
  <dxfs count="0"/>
  <tableStyles count="0" defaultTableStyle="TableStyleMedium9" defaultPivotStyle="PivotStyleLight16"/>
  <colors>
    <mruColors>
      <color rgb="FF0555F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46</xdr:row>
      <xdr:rowOff>0</xdr:rowOff>
    </xdr:from>
    <xdr:to>
      <xdr:col>2</xdr:col>
      <xdr:colOff>600075</xdr:colOff>
      <xdr:row>47</xdr:row>
      <xdr:rowOff>123825</xdr:rowOff>
    </xdr:to>
    <xdr:sp macro="" textlink="">
      <xdr:nvSpPr>
        <xdr:cNvPr id="47465" name="Text Box 1"/>
        <xdr:cNvSpPr txBox="1">
          <a:spLocks noChangeArrowheads="1"/>
        </xdr:cNvSpPr>
      </xdr:nvSpPr>
      <xdr:spPr bwMode="auto">
        <a:xfrm>
          <a:off x="5657850" y="879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523875</xdr:colOff>
      <xdr:row>46</xdr:row>
      <xdr:rowOff>0</xdr:rowOff>
    </xdr:from>
    <xdr:to>
      <xdr:col>3</xdr:col>
      <xdr:colOff>600075</xdr:colOff>
      <xdr:row>47</xdr:row>
      <xdr:rowOff>123825</xdr:rowOff>
    </xdr:to>
    <xdr:sp macro="" textlink="">
      <xdr:nvSpPr>
        <xdr:cNvPr id="47466" name="Text Box 1"/>
        <xdr:cNvSpPr txBox="1">
          <a:spLocks noChangeArrowheads="1"/>
        </xdr:cNvSpPr>
      </xdr:nvSpPr>
      <xdr:spPr bwMode="auto">
        <a:xfrm>
          <a:off x="6772275" y="879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25"/>
  <sheetViews>
    <sheetView showGridLines="0" workbookViewId="0"/>
  </sheetViews>
  <sheetFormatPr baseColWidth="10" defaultRowHeight="12.75"/>
  <cols>
    <col min="3" max="3" width="26.140625" bestFit="1" customWidth="1"/>
    <col min="4" max="4" width="2.5703125" customWidth="1"/>
    <col min="6" max="6" width="3.28515625" customWidth="1"/>
    <col min="8" max="8" width="1.85546875" customWidth="1"/>
  </cols>
  <sheetData>
    <row r="4" spans="3:11" ht="15.75">
      <c r="C4" s="189"/>
      <c r="D4" s="189"/>
      <c r="E4" s="527" t="s">
        <v>33</v>
      </c>
      <c r="F4" s="527"/>
      <c r="G4" s="527"/>
      <c r="H4" s="189"/>
      <c r="I4" s="190"/>
    </row>
    <row r="5" spans="3:11" ht="16.5" customHeight="1">
      <c r="C5" s="526" t="s">
        <v>102</v>
      </c>
      <c r="D5" s="191"/>
      <c r="E5" s="528" t="s">
        <v>416</v>
      </c>
      <c r="F5" s="528"/>
      <c r="G5" s="528"/>
      <c r="H5" s="190"/>
      <c r="I5" s="192"/>
    </row>
    <row r="6" spans="3:11" ht="12.75" customHeight="1">
      <c r="C6" s="526"/>
      <c r="D6" s="191"/>
      <c r="E6" s="202">
        <v>2018</v>
      </c>
      <c r="F6" s="193"/>
      <c r="G6" s="202">
        <v>2017</v>
      </c>
      <c r="H6" s="190"/>
      <c r="I6" s="203" t="s">
        <v>52</v>
      </c>
    </row>
    <row r="7" spans="3:11" ht="15.75">
      <c r="C7" s="194"/>
      <c r="D7" s="194"/>
      <c r="E7" s="529" t="s">
        <v>391</v>
      </c>
      <c r="F7" s="529"/>
      <c r="G7" s="529"/>
      <c r="H7" s="194"/>
      <c r="I7" s="203" t="s">
        <v>21</v>
      </c>
    </row>
    <row r="8" spans="3:11" ht="15">
      <c r="C8" s="122" t="s">
        <v>10</v>
      </c>
      <c r="D8" s="122"/>
      <c r="E8" s="215">
        <v>395.97899999999998</v>
      </c>
      <c r="F8" s="215">
        <v>0</v>
      </c>
      <c r="G8" s="215">
        <v>327.38499999999999</v>
      </c>
      <c r="H8" s="215">
        <v>0</v>
      </c>
      <c r="I8" s="214">
        <v>20.952090046886696</v>
      </c>
      <c r="K8" s="57"/>
    </row>
    <row r="9" spans="3:11" ht="15">
      <c r="C9" s="122" t="s">
        <v>55</v>
      </c>
      <c r="D9" s="122"/>
      <c r="E9" s="215">
        <v>1199.9770000000001</v>
      </c>
      <c r="F9" s="215">
        <v>0</v>
      </c>
      <c r="G9" s="215">
        <v>906.75900000000001</v>
      </c>
      <c r="H9" s="215">
        <v>0</v>
      </c>
      <c r="I9" s="214">
        <v>32.336927452608698</v>
      </c>
      <c r="K9" s="57"/>
    </row>
    <row r="10" spans="3:11" ht="15">
      <c r="C10" s="122" t="s">
        <v>14</v>
      </c>
      <c r="D10" s="122"/>
      <c r="E10" s="215">
        <v>1230.24</v>
      </c>
      <c r="F10" s="215">
        <v>0</v>
      </c>
      <c r="G10" s="215">
        <v>1203.038</v>
      </c>
      <c r="H10" s="215">
        <v>0</v>
      </c>
      <c r="I10" s="214">
        <v>2.2611089591517475</v>
      </c>
      <c r="K10" s="57"/>
    </row>
    <row r="11" spans="3:11" ht="15">
      <c r="C11" s="122" t="s">
        <v>56</v>
      </c>
      <c r="D11" s="122"/>
      <c r="E11" s="215">
        <v>564.02099999999996</v>
      </c>
      <c r="F11" s="215">
        <v>0</v>
      </c>
      <c r="G11" s="215">
        <v>539.44100000000003</v>
      </c>
      <c r="H11" s="215">
        <v>0</v>
      </c>
      <c r="I11" s="214">
        <v>4.556568744311229</v>
      </c>
      <c r="K11" s="57"/>
    </row>
    <row r="12" spans="3:11" ht="15" hidden="1">
      <c r="C12" s="122" t="s">
        <v>299</v>
      </c>
      <c r="D12" s="122"/>
      <c r="E12" s="215">
        <v>-32.51</v>
      </c>
      <c r="F12" s="215">
        <v>0</v>
      </c>
      <c r="G12" s="215">
        <v>-29.382000000000001</v>
      </c>
      <c r="H12" s="215">
        <v>0</v>
      </c>
      <c r="I12" s="214">
        <v>10.645973725410096</v>
      </c>
    </row>
    <row r="13" spans="3:11" ht="15.75">
      <c r="C13" s="216" t="s">
        <v>426</v>
      </c>
      <c r="D13" s="216"/>
      <c r="E13" s="219">
        <v>3357.7069999999994</v>
      </c>
      <c r="F13" s="219">
        <v>0</v>
      </c>
      <c r="G13" s="219">
        <v>2947.2409999999995</v>
      </c>
      <c r="H13" s="217">
        <v>0</v>
      </c>
      <c r="I13" s="218">
        <v>13.927127099548354</v>
      </c>
      <c r="K13" s="57"/>
    </row>
    <row r="15" spans="3:11" ht="15">
      <c r="C15" s="122" t="s">
        <v>427</v>
      </c>
    </row>
    <row r="25" spans="12:12">
      <c r="L25" s="57"/>
    </row>
  </sheetData>
  <mergeCells count="4">
    <mergeCell ref="C5:C6"/>
    <mergeCell ref="E4:G4"/>
    <mergeCell ref="E5:G5"/>
    <mergeCell ref="E7:G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7"/>
  <sheetViews>
    <sheetView showGridLines="0" workbookViewId="0"/>
  </sheetViews>
  <sheetFormatPr baseColWidth="10" defaultRowHeight="12.75"/>
  <cols>
    <col min="1" max="1" width="11.42578125" style="111"/>
    <col min="2" max="2" width="54.85546875" style="127" customWidth="1"/>
    <col min="3" max="3" width="13.5703125" style="127" customWidth="1"/>
    <col min="4" max="4" width="2.85546875" style="127" customWidth="1"/>
    <col min="5" max="5" width="12.42578125" style="127" bestFit="1" customWidth="1"/>
    <col min="6" max="6" width="2.42578125" style="127" customWidth="1"/>
    <col min="7" max="7" width="10.28515625" style="127" bestFit="1" customWidth="1"/>
    <col min="8" max="8" width="3.28515625" style="127" customWidth="1"/>
    <col min="9" max="9" width="11.42578125" style="127"/>
    <col min="10" max="16384" width="11.42578125" style="111"/>
  </cols>
  <sheetData>
    <row r="3" spans="2:9">
      <c r="B3" s="551" t="s">
        <v>208</v>
      </c>
      <c r="C3" s="553"/>
      <c r="D3" s="553"/>
      <c r="E3" s="553"/>
      <c r="F3" s="553"/>
      <c r="G3" s="553"/>
      <c r="H3" s="553"/>
      <c r="I3" s="553"/>
    </row>
    <row r="4" spans="2:9">
      <c r="B4" s="551"/>
      <c r="C4" s="140" t="s">
        <v>417</v>
      </c>
      <c r="D4" s="140"/>
      <c r="E4" s="140" t="s">
        <v>400</v>
      </c>
      <c r="F4" s="140"/>
      <c r="G4" s="140" t="s">
        <v>52</v>
      </c>
      <c r="H4" s="141"/>
      <c r="I4" s="140" t="s">
        <v>52</v>
      </c>
    </row>
    <row r="5" spans="2:9">
      <c r="B5" s="551"/>
      <c r="C5" s="552" t="s">
        <v>213</v>
      </c>
      <c r="D5" s="552"/>
      <c r="E5" s="552"/>
      <c r="F5" s="552"/>
      <c r="G5" s="552"/>
      <c r="H5" s="141"/>
      <c r="I5" s="141" t="s">
        <v>21</v>
      </c>
    </row>
    <row r="6" spans="2:9">
      <c r="C6" s="132"/>
      <c r="D6" s="132"/>
      <c r="E6" s="132"/>
      <c r="F6" s="132"/>
      <c r="G6" s="132"/>
    </row>
    <row r="7" spans="2:9">
      <c r="B7" s="131" t="s">
        <v>64</v>
      </c>
      <c r="C7" s="138">
        <v>6384</v>
      </c>
      <c r="D7" s="138"/>
      <c r="E7" s="138">
        <v>4545</v>
      </c>
      <c r="F7" s="138"/>
      <c r="G7" s="138">
        <v>1839</v>
      </c>
      <c r="H7" s="138"/>
      <c r="I7" s="501">
        <v>40.462046204620464</v>
      </c>
    </row>
    <row r="8" spans="2:9">
      <c r="B8" s="131" t="s">
        <v>203</v>
      </c>
      <c r="C8" s="138">
        <v>21012</v>
      </c>
      <c r="D8" s="138"/>
      <c r="E8" s="138">
        <v>15624</v>
      </c>
      <c r="F8" s="138"/>
      <c r="G8" s="138">
        <v>5388</v>
      </c>
      <c r="H8" s="138"/>
      <c r="I8" s="501">
        <v>34.485407066052232</v>
      </c>
    </row>
    <row r="9" spans="2:9">
      <c r="C9" s="138"/>
      <c r="D9" s="138"/>
      <c r="E9" s="138"/>
      <c r="F9" s="138"/>
      <c r="G9" s="138"/>
      <c r="H9" s="138"/>
      <c r="I9" s="138"/>
    </row>
    <row r="10" spans="2:9">
      <c r="B10" s="128" t="s">
        <v>65</v>
      </c>
      <c r="C10" s="212">
        <v>27396</v>
      </c>
      <c r="D10" s="212"/>
      <c r="E10" s="212">
        <v>20169</v>
      </c>
      <c r="F10" s="212"/>
      <c r="G10" s="212">
        <v>7227</v>
      </c>
      <c r="H10" s="128"/>
      <c r="I10" s="502">
        <v>35.832217759928596</v>
      </c>
    </row>
    <row r="13" spans="2:9">
      <c r="B13" s="551" t="s">
        <v>209</v>
      </c>
      <c r="C13" s="553"/>
      <c r="D13" s="553"/>
      <c r="E13" s="553"/>
      <c r="F13" s="553"/>
      <c r="G13" s="553"/>
      <c r="H13" s="553"/>
      <c r="I13" s="553"/>
    </row>
    <row r="14" spans="2:9">
      <c r="B14" s="551"/>
      <c r="C14" s="140" t="s">
        <v>417</v>
      </c>
      <c r="D14" s="140"/>
      <c r="E14" s="140" t="s">
        <v>400</v>
      </c>
      <c r="F14" s="140"/>
      <c r="G14" s="140" t="s">
        <v>52</v>
      </c>
      <c r="H14" s="141"/>
      <c r="I14" s="140" t="s">
        <v>52</v>
      </c>
    </row>
    <row r="15" spans="2:9">
      <c r="B15" s="551"/>
      <c r="C15" s="552" t="s">
        <v>213</v>
      </c>
      <c r="D15" s="552"/>
      <c r="E15" s="552"/>
      <c r="F15" s="552"/>
      <c r="G15" s="552"/>
      <c r="H15" s="141"/>
      <c r="I15" s="141" t="s">
        <v>21</v>
      </c>
    </row>
    <row r="16" spans="2:9">
      <c r="C16" s="132"/>
      <c r="D16" s="132"/>
      <c r="E16" s="132"/>
      <c r="F16" s="132"/>
      <c r="G16" s="132"/>
    </row>
    <row r="17" spans="2:9">
      <c r="B17" s="131" t="s">
        <v>66</v>
      </c>
      <c r="C17" s="138">
        <v>9651</v>
      </c>
      <c r="D17" s="138"/>
      <c r="E17" s="138">
        <v>4934</v>
      </c>
      <c r="F17" s="138"/>
      <c r="G17" s="138">
        <v>4717</v>
      </c>
      <c r="H17" s="138"/>
      <c r="I17" s="501">
        <v>95.601945683015813</v>
      </c>
    </row>
    <row r="18" spans="2:9">
      <c r="B18" s="131" t="s">
        <v>67</v>
      </c>
      <c r="C18" s="138">
        <v>8914</v>
      </c>
      <c r="D18" s="138"/>
      <c r="E18" s="138">
        <v>6956</v>
      </c>
      <c r="F18" s="138"/>
      <c r="G18" s="138">
        <v>1958</v>
      </c>
      <c r="H18" s="138"/>
      <c r="I18" s="501">
        <v>28.148361127084542</v>
      </c>
    </row>
    <row r="19" spans="2:9">
      <c r="B19" s="131"/>
      <c r="C19" s="138"/>
      <c r="D19" s="138"/>
      <c r="E19" s="138"/>
      <c r="F19" s="138"/>
      <c r="G19" s="138"/>
      <c r="H19" s="138"/>
      <c r="I19" s="501"/>
    </row>
    <row r="20" spans="2:9">
      <c r="B20" s="131" t="s">
        <v>204</v>
      </c>
      <c r="C20" s="138">
        <v>8831</v>
      </c>
      <c r="D20" s="138"/>
      <c r="E20" s="138">
        <v>8279</v>
      </c>
      <c r="F20" s="138"/>
      <c r="G20" s="138">
        <v>552</v>
      </c>
      <c r="H20" s="138"/>
      <c r="I20" s="501">
        <v>6.6674719168981822</v>
      </c>
    </row>
    <row r="21" spans="2:9">
      <c r="B21" s="114" t="s">
        <v>205</v>
      </c>
      <c r="C21" s="138">
        <v>6724</v>
      </c>
      <c r="D21" s="138"/>
      <c r="E21" s="138">
        <v>6481</v>
      </c>
      <c r="F21" s="138"/>
      <c r="G21" s="138">
        <v>243</v>
      </c>
      <c r="H21" s="138"/>
      <c r="I21" s="501">
        <v>3.7494213855886471</v>
      </c>
    </row>
    <row r="22" spans="2:9">
      <c r="B22" s="114" t="s">
        <v>206</v>
      </c>
      <c r="C22" s="138">
        <v>2107</v>
      </c>
      <c r="D22" s="138"/>
      <c r="E22" s="138">
        <v>1798</v>
      </c>
      <c r="F22" s="138"/>
      <c r="G22" s="138">
        <v>309</v>
      </c>
      <c r="H22" s="138"/>
      <c r="I22" s="501">
        <v>17.185761957730804</v>
      </c>
    </row>
    <row r="23" spans="2:9">
      <c r="C23" s="138"/>
      <c r="D23" s="138"/>
      <c r="E23" s="138"/>
      <c r="F23" s="138"/>
      <c r="G23" s="138"/>
      <c r="H23" s="138"/>
      <c r="I23" s="139"/>
    </row>
    <row r="24" spans="2:9">
      <c r="B24" s="128" t="s">
        <v>207</v>
      </c>
      <c r="C24" s="212">
        <v>27396</v>
      </c>
      <c r="D24" s="212"/>
      <c r="E24" s="212">
        <v>20169</v>
      </c>
      <c r="F24" s="212"/>
      <c r="G24" s="212">
        <v>7227</v>
      </c>
      <c r="H24" s="128"/>
      <c r="I24" s="502">
        <v>35.832217759928596</v>
      </c>
    </row>
    <row r="27" spans="2:9">
      <c r="B27" s="551" t="s">
        <v>97</v>
      </c>
      <c r="C27" s="553"/>
      <c r="D27" s="553"/>
      <c r="E27" s="553"/>
      <c r="F27" s="553"/>
      <c r="G27" s="553"/>
      <c r="H27" s="553"/>
      <c r="I27" s="553"/>
    </row>
    <row r="28" spans="2:9">
      <c r="B28" s="551"/>
      <c r="C28" s="140" t="s">
        <v>417</v>
      </c>
      <c r="D28" s="140"/>
      <c r="E28" s="140" t="s">
        <v>400</v>
      </c>
      <c r="F28" s="140"/>
      <c r="G28" s="140" t="s">
        <v>52</v>
      </c>
      <c r="H28" s="141"/>
      <c r="I28" s="140" t="s">
        <v>52</v>
      </c>
    </row>
    <row r="29" spans="2:9">
      <c r="B29" s="551"/>
      <c r="C29" s="552" t="s">
        <v>213</v>
      </c>
      <c r="D29" s="552"/>
      <c r="E29" s="552"/>
      <c r="F29" s="552"/>
      <c r="G29" s="552"/>
      <c r="H29" s="141"/>
      <c r="I29" s="141" t="s">
        <v>21</v>
      </c>
    </row>
    <row r="30" spans="2:9">
      <c r="C30" s="132"/>
      <c r="D30" s="132"/>
      <c r="E30" s="132"/>
      <c r="F30" s="132"/>
      <c r="G30" s="132"/>
      <c r="I30" s="503"/>
    </row>
    <row r="31" spans="2:9">
      <c r="B31" s="131" t="s">
        <v>96</v>
      </c>
      <c r="C31" s="138">
        <v>1843.5650000000001</v>
      </c>
      <c r="D31" s="138"/>
      <c r="E31" s="138">
        <v>1870.049</v>
      </c>
      <c r="F31" s="138"/>
      <c r="G31" s="138">
        <v>-26.483999999999924</v>
      </c>
      <c r="H31" s="138"/>
      <c r="I31" s="506">
        <v>-1.4162195749950923E-2</v>
      </c>
    </row>
    <row r="32" spans="2:9">
      <c r="B32" s="131"/>
      <c r="C32" s="138"/>
      <c r="D32" s="138"/>
      <c r="E32" s="138"/>
      <c r="F32" s="138"/>
      <c r="G32" s="138"/>
      <c r="H32" s="138"/>
      <c r="I32" s="507"/>
    </row>
    <row r="33" spans="2:9">
      <c r="B33" s="131" t="s">
        <v>95</v>
      </c>
      <c r="C33" s="138">
        <v>-3069.1889999999999</v>
      </c>
      <c r="D33" s="138"/>
      <c r="E33" s="138">
        <v>-2479.1410000000001</v>
      </c>
      <c r="F33" s="138"/>
      <c r="G33" s="138">
        <v>-590.04799999999977</v>
      </c>
      <c r="H33" s="138"/>
      <c r="I33" s="506">
        <v>0.23800501867380675</v>
      </c>
    </row>
    <row r="34" spans="2:9">
      <c r="B34" s="131"/>
      <c r="C34" s="138"/>
      <c r="D34" s="138"/>
      <c r="E34" s="138"/>
      <c r="F34" s="138"/>
      <c r="G34" s="138"/>
      <c r="H34" s="138"/>
      <c r="I34" s="507"/>
    </row>
    <row r="35" spans="2:9">
      <c r="B35" s="131" t="s">
        <v>94</v>
      </c>
      <c r="C35" s="138">
        <v>1867.066</v>
      </c>
      <c r="D35" s="138"/>
      <c r="E35" s="138">
        <v>-588.52</v>
      </c>
      <c r="F35" s="138"/>
      <c r="G35" s="138">
        <v>2455.5860000000002</v>
      </c>
      <c r="H35" s="138"/>
      <c r="I35" s="506">
        <v>-4.1724767212669072</v>
      </c>
    </row>
    <row r="36" spans="2:9">
      <c r="C36" s="138"/>
      <c r="D36" s="138"/>
      <c r="E36" s="138"/>
      <c r="F36" s="138"/>
      <c r="G36" s="138"/>
      <c r="H36" s="138"/>
      <c r="I36" s="139"/>
    </row>
    <row r="37" spans="2:9">
      <c r="B37" s="128" t="s">
        <v>210</v>
      </c>
      <c r="C37" s="212">
        <v>642</v>
      </c>
      <c r="D37" s="212"/>
      <c r="E37" s="212">
        <v>-1198</v>
      </c>
      <c r="F37" s="212"/>
      <c r="G37" s="212">
        <v>1840</v>
      </c>
      <c r="H37" s="128"/>
      <c r="I37" s="508">
        <v>-1.5358931552587647</v>
      </c>
    </row>
  </sheetData>
  <mergeCells count="9">
    <mergeCell ref="B27:B29"/>
    <mergeCell ref="C29:G29"/>
    <mergeCell ref="C3:I3"/>
    <mergeCell ref="C13:I13"/>
    <mergeCell ref="C27:I27"/>
    <mergeCell ref="B3:B5"/>
    <mergeCell ref="C5:G5"/>
    <mergeCell ref="B13:B15"/>
    <mergeCell ref="C15:G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showGridLines="0" zoomScaleNormal="100" workbookViewId="0">
      <selection activeCell="B1" sqref="B1"/>
    </sheetView>
  </sheetViews>
  <sheetFormatPr baseColWidth="10" defaultColWidth="7.28515625" defaultRowHeight="12.75"/>
  <cols>
    <col min="1" max="1" width="0.7109375" style="142" customWidth="1"/>
    <col min="2" max="2" width="10.5703125" style="142" customWidth="1"/>
    <col min="3" max="3" width="27.140625" style="142" customWidth="1"/>
    <col min="4" max="4" width="12" style="142" customWidth="1"/>
    <col min="5" max="6" width="13" style="230" customWidth="1"/>
    <col min="7" max="7" width="13" style="230" hidden="1" customWidth="1"/>
    <col min="8" max="8" width="13" style="230" customWidth="1"/>
    <col min="9" max="9" width="13.42578125" style="142" customWidth="1"/>
    <col min="10" max="10" width="10.42578125" style="142" customWidth="1"/>
    <col min="11" max="11" width="1.140625" style="142" customWidth="1"/>
    <col min="12" max="12" width="7.28515625" style="142" customWidth="1"/>
    <col min="13" max="16384" width="7.28515625" style="142"/>
  </cols>
  <sheetData>
    <row r="1" spans="1:10">
      <c r="A1" s="142">
        <v>0</v>
      </c>
    </row>
    <row r="3" spans="1:10" ht="15.75" customHeight="1">
      <c r="B3" s="554" t="s">
        <v>90</v>
      </c>
      <c r="C3" s="554"/>
      <c r="D3" s="229" t="s">
        <v>91</v>
      </c>
      <c r="E3" s="143" t="s">
        <v>425</v>
      </c>
      <c r="F3" s="143" t="s">
        <v>268</v>
      </c>
      <c r="G3" s="143">
        <v>2017</v>
      </c>
      <c r="H3" s="143" t="s">
        <v>268</v>
      </c>
      <c r="I3" s="229" t="s">
        <v>98</v>
      </c>
      <c r="J3" s="229" t="s">
        <v>99</v>
      </c>
    </row>
    <row r="4" spans="1:10" ht="6" customHeight="1">
      <c r="E4" s="142"/>
      <c r="F4" s="142"/>
      <c r="G4" s="142"/>
      <c r="H4" s="142"/>
    </row>
    <row r="5" spans="1:10" ht="18" customHeight="1">
      <c r="B5" s="231" t="s">
        <v>77</v>
      </c>
      <c r="C5" s="232" t="s">
        <v>82</v>
      </c>
      <c r="D5" s="233" t="s">
        <v>100</v>
      </c>
      <c r="E5" s="234">
        <v>0.66148585638793911</v>
      </c>
      <c r="F5" s="235">
        <v>0.92115930279691938</v>
      </c>
      <c r="G5" s="235"/>
      <c r="H5" s="235"/>
      <c r="I5" s="469">
        <v>-0.25967344640898027</v>
      </c>
      <c r="J5" s="355">
        <v>-0.28189852246026592</v>
      </c>
    </row>
    <row r="6" spans="1:10" ht="18" customHeight="1">
      <c r="B6" s="232"/>
      <c r="C6" s="232" t="s">
        <v>81</v>
      </c>
      <c r="D6" s="233" t="s">
        <v>100</v>
      </c>
      <c r="E6" s="234">
        <v>0.62631872344834727</v>
      </c>
      <c r="F6" s="235">
        <v>0.87128313741386298</v>
      </c>
      <c r="G6" s="235"/>
      <c r="H6" s="235"/>
      <c r="I6" s="469">
        <v>-0.24496441396551571</v>
      </c>
      <c r="J6" s="355">
        <v>-0.28115362669891386</v>
      </c>
    </row>
    <row r="7" spans="1:10" ht="18" customHeight="1" thickBot="1">
      <c r="B7" s="236"/>
      <c r="C7" s="236" t="s">
        <v>83</v>
      </c>
      <c r="D7" s="237" t="s">
        <v>223</v>
      </c>
      <c r="E7" s="204">
        <v>-3267</v>
      </c>
      <c r="F7" s="204">
        <v>-389</v>
      </c>
      <c r="G7" s="204"/>
      <c r="H7" s="204"/>
      <c r="I7" s="204">
        <v>-2878</v>
      </c>
      <c r="J7" s="356">
        <v>7.3984575835475574</v>
      </c>
    </row>
    <row r="8" spans="1:10" ht="18" customHeight="1" thickTop="1">
      <c r="B8" s="238" t="s">
        <v>78</v>
      </c>
      <c r="C8" s="239" t="s">
        <v>78</v>
      </c>
      <c r="D8" s="240" t="s">
        <v>100</v>
      </c>
      <c r="E8" s="241">
        <v>2.1022534254331333</v>
      </c>
      <c r="F8" s="241">
        <v>1.436163787897089</v>
      </c>
      <c r="G8" s="241"/>
      <c r="H8" s="241"/>
      <c r="I8" s="205">
        <v>0.66608963753604433</v>
      </c>
      <c r="J8" s="357">
        <v>0.46379782246937862</v>
      </c>
    </row>
    <row r="9" spans="1:10" ht="18" customHeight="1">
      <c r="B9" s="239"/>
      <c r="C9" s="239" t="s">
        <v>85</v>
      </c>
      <c r="D9" s="240" t="s">
        <v>21</v>
      </c>
      <c r="E9" s="242">
        <v>0.5198491785618099</v>
      </c>
      <c r="F9" s="242">
        <v>0.41497056349873845</v>
      </c>
      <c r="G9" s="242"/>
      <c r="H9" s="242"/>
      <c r="I9" s="362">
        <v>10.487861506307144</v>
      </c>
      <c r="J9" s="358">
        <v>0.25273748137412233</v>
      </c>
    </row>
    <row r="10" spans="1:10" ht="18" customHeight="1">
      <c r="B10" s="239"/>
      <c r="C10" s="239" t="s">
        <v>84</v>
      </c>
      <c r="D10" s="240" t="s">
        <v>21</v>
      </c>
      <c r="E10" s="242">
        <v>0.48015082143819016</v>
      </c>
      <c r="F10" s="242">
        <v>0.5850294365012616</v>
      </c>
      <c r="G10" s="242"/>
      <c r="H10" s="242"/>
      <c r="I10" s="362">
        <v>-10.487861506307144</v>
      </c>
      <c r="J10" s="358">
        <v>-0.17927066318285212</v>
      </c>
    </row>
    <row r="11" spans="1:10" ht="18" customHeight="1" thickBot="1">
      <c r="B11" s="243"/>
      <c r="C11" s="243" t="s">
        <v>86</v>
      </c>
      <c r="D11" s="244" t="s">
        <v>100</v>
      </c>
      <c r="E11" s="245">
        <v>4.8609964603435403</v>
      </c>
      <c r="F11" s="246"/>
      <c r="G11" s="246"/>
      <c r="H11" s="246">
        <v>3.36</v>
      </c>
      <c r="I11" s="470">
        <v>1.5009964603435404</v>
      </c>
      <c r="J11" s="359">
        <v>0.446725137007006</v>
      </c>
    </row>
    <row r="12" spans="1:10" ht="18" customHeight="1" thickTop="1">
      <c r="B12" s="247" t="s">
        <v>79</v>
      </c>
      <c r="C12" s="248" t="s">
        <v>87</v>
      </c>
      <c r="D12" s="249" t="s">
        <v>21</v>
      </c>
      <c r="E12" s="250">
        <v>0.18465635365971772</v>
      </c>
      <c r="F12" s="251"/>
      <c r="G12" s="252"/>
      <c r="H12" s="251">
        <v>0.21099999999999999</v>
      </c>
      <c r="I12" s="363">
        <v>-2.6343646340282274</v>
      </c>
      <c r="J12" s="360">
        <v>-0.12485140445631404</v>
      </c>
    </row>
    <row r="13" spans="1:10" ht="18" customHeight="1">
      <c r="B13" s="248"/>
      <c r="C13" s="248" t="s">
        <v>88</v>
      </c>
      <c r="D13" s="249" t="s">
        <v>21</v>
      </c>
      <c r="E13" s="250">
        <v>0.182</v>
      </c>
      <c r="F13" s="251"/>
      <c r="G13" s="252"/>
      <c r="H13" s="251">
        <v>0.11700000000000001</v>
      </c>
      <c r="I13" s="363">
        <v>6.4999999999999991</v>
      </c>
      <c r="J13" s="360">
        <v>0.55555555555555536</v>
      </c>
    </row>
    <row r="14" spans="1:10" ht="18" customHeight="1" thickBot="1">
      <c r="B14" s="253"/>
      <c r="C14" s="253" t="s">
        <v>89</v>
      </c>
      <c r="D14" s="254" t="s">
        <v>21</v>
      </c>
      <c r="E14" s="255">
        <v>7.0099999999999996E-2</v>
      </c>
      <c r="F14" s="256"/>
      <c r="G14" s="257"/>
      <c r="H14" s="256">
        <v>6.2E-2</v>
      </c>
      <c r="I14" s="364">
        <v>0.80999999999999961</v>
      </c>
      <c r="J14" s="361">
        <v>0.13064516129032255</v>
      </c>
    </row>
    <row r="15" spans="1:10" ht="13.5" thickTop="1">
      <c r="I15" s="258"/>
    </row>
    <row r="16" spans="1:10">
      <c r="B16" s="142" t="s">
        <v>401</v>
      </c>
    </row>
    <row r="17" spans="2:8">
      <c r="B17" s="142" t="s">
        <v>80</v>
      </c>
      <c r="E17" s="142"/>
      <c r="F17" s="142"/>
      <c r="G17" s="142"/>
      <c r="H17" s="142"/>
    </row>
    <row r="18" spans="2:8">
      <c r="E18" s="142"/>
      <c r="F18" s="142"/>
      <c r="G18" s="142"/>
      <c r="H18" s="142"/>
    </row>
  </sheetData>
  <mergeCells count="1">
    <mergeCell ref="B3:C3"/>
  </mergeCells>
  <phoneticPr fontId="12" type="noConversion"/>
  <printOptions horizontalCentered="1" verticalCentered="1"/>
  <pageMargins left="0.21" right="0.21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zoomScaleNormal="100" workbookViewId="0">
      <selection activeCell="A2" sqref="A2"/>
    </sheetView>
  </sheetViews>
  <sheetFormatPr baseColWidth="10" defaultRowHeight="12.75"/>
  <cols>
    <col min="1" max="1" width="11.42578125" style="311"/>
    <col min="2" max="2" width="42.42578125" style="311" customWidth="1"/>
    <col min="3" max="3" width="16.85546875" style="311" customWidth="1"/>
    <col min="4" max="4" width="17.7109375" style="311" customWidth="1"/>
    <col min="5" max="6" width="12.28515625" style="311" customWidth="1"/>
    <col min="7" max="7" width="2" style="311" customWidth="1"/>
    <col min="8" max="8" width="5" style="311" customWidth="1"/>
    <col min="9" max="16384" width="11.42578125" style="311"/>
  </cols>
  <sheetData>
    <row r="1" spans="1:10">
      <c r="A1" s="514"/>
    </row>
    <row r="3" spans="1:10" ht="15">
      <c r="B3" s="555" t="s">
        <v>92</v>
      </c>
      <c r="C3" s="555"/>
      <c r="D3" s="555"/>
      <c r="E3" s="555"/>
      <c r="F3" s="555"/>
    </row>
    <row r="4" spans="1:10" ht="17.25" customHeight="1">
      <c r="B4" s="555" t="s">
        <v>220</v>
      </c>
      <c r="C4" s="555"/>
      <c r="D4" s="555"/>
      <c r="E4" s="555"/>
      <c r="F4" s="555"/>
    </row>
    <row r="5" spans="1:10" ht="15.75" customHeight="1">
      <c r="C5" s="312"/>
      <c r="D5" s="312"/>
      <c r="E5" s="312"/>
      <c r="F5" s="312"/>
    </row>
    <row r="6" spans="1:10" ht="48" customHeight="1">
      <c r="B6" s="557" t="s">
        <v>57</v>
      </c>
      <c r="C6" s="556" t="s">
        <v>116</v>
      </c>
      <c r="D6" s="556"/>
      <c r="E6" s="556" t="s">
        <v>414</v>
      </c>
      <c r="F6" s="556"/>
    </row>
    <row r="7" spans="1:10" ht="21.75" customHeight="1">
      <c r="B7" s="557"/>
      <c r="C7" s="144">
        <v>2018</v>
      </c>
      <c r="D7" s="144">
        <v>2017</v>
      </c>
      <c r="E7" s="144">
        <v>2018</v>
      </c>
      <c r="F7" s="144">
        <v>2017</v>
      </c>
    </row>
    <row r="8" spans="1:10" ht="6" customHeight="1"/>
    <row r="9" spans="1:10" ht="13.5" customHeight="1">
      <c r="B9" s="313" t="s">
        <v>278</v>
      </c>
      <c r="C9" s="314">
        <v>1.5092520076643201</v>
      </c>
      <c r="D9" s="314">
        <v>0.88034277930439508</v>
      </c>
      <c r="E9" s="314">
        <v>16.567406490115701</v>
      </c>
      <c r="F9" s="314">
        <v>3.1754016120608899</v>
      </c>
      <c r="J9" s="311" t="s">
        <v>211</v>
      </c>
    </row>
    <row r="10" spans="1:10" ht="13.5" customHeight="1">
      <c r="B10" s="313" t="s">
        <v>233</v>
      </c>
      <c r="C10" s="314">
        <v>13.45332327163411</v>
      </c>
      <c r="D10" s="314">
        <v>25.818999999999999</v>
      </c>
      <c r="E10" s="314">
        <v>77.0899830426129</v>
      </c>
      <c r="F10" s="314">
        <v>36.007558877546799</v>
      </c>
    </row>
    <row r="11" spans="1:10" ht="13.5" customHeight="1">
      <c r="B11" s="313" t="s">
        <v>279</v>
      </c>
      <c r="C11" s="314">
        <v>90.55261624635169</v>
      </c>
      <c r="D11" s="314">
        <v>109.24774374942655</v>
      </c>
      <c r="E11" s="314">
        <v>73.25237453721725</v>
      </c>
      <c r="F11" s="314">
        <v>71.196328864143737</v>
      </c>
    </row>
    <row r="12" spans="1:10" ht="13.5" customHeight="1">
      <c r="B12" s="313" t="s">
        <v>249</v>
      </c>
      <c r="C12" s="314">
        <v>56.021000000000001</v>
      </c>
      <c r="D12" s="314">
        <v>40.494999999999997</v>
      </c>
      <c r="E12" s="314">
        <v>51.845190828079559</v>
      </c>
      <c r="F12" s="314">
        <v>58.466460651171481</v>
      </c>
    </row>
    <row r="13" spans="1:10" ht="13.5" customHeight="1">
      <c r="B13" s="313" t="s">
        <v>269</v>
      </c>
      <c r="C13" s="314">
        <v>185.23904817366338</v>
      </c>
      <c r="D13" s="314">
        <v>160.09838011227271</v>
      </c>
      <c r="E13" s="314">
        <v>87.595800890891923</v>
      </c>
      <c r="F13" s="314">
        <v>84.482369166786043</v>
      </c>
    </row>
    <row r="14" spans="1:10" ht="13.5" customHeight="1">
      <c r="B14" s="313" t="s">
        <v>240</v>
      </c>
      <c r="C14" s="314">
        <v>2.934306570539198</v>
      </c>
      <c r="D14" s="314">
        <v>1.631309996748376</v>
      </c>
      <c r="E14" s="314">
        <v>6.9503409112016259</v>
      </c>
      <c r="F14" s="314">
        <v>7.956868757071546</v>
      </c>
    </row>
    <row r="15" spans="1:10" ht="13.5" customHeight="1">
      <c r="B15" s="313" t="s">
        <v>280</v>
      </c>
      <c r="C15" s="314">
        <v>9.3369999999999997</v>
      </c>
      <c r="D15" s="314">
        <v>16.72309922541374</v>
      </c>
      <c r="E15" s="314">
        <v>9.6312009171940023</v>
      </c>
      <c r="F15" s="314">
        <v>14.436922695137024</v>
      </c>
    </row>
    <row r="16" spans="1:10" ht="13.5" customHeight="1">
      <c r="B16" s="313" t="s">
        <v>241</v>
      </c>
      <c r="C16" s="314">
        <v>1.902067984680138</v>
      </c>
      <c r="D16" s="314">
        <v>3.0036642772364228</v>
      </c>
      <c r="E16" s="314">
        <v>16.098549078931459</v>
      </c>
      <c r="F16" s="314">
        <v>16.469631730646377</v>
      </c>
    </row>
    <row r="17" spans="2:6" ht="13.5" customHeight="1">
      <c r="B17" s="313" t="s">
        <v>276</v>
      </c>
      <c r="C17" s="314">
        <v>224.95666613909688</v>
      </c>
      <c r="D17" s="515">
        <v>0</v>
      </c>
      <c r="E17" s="314">
        <v>113.16820276816136</v>
      </c>
      <c r="F17" s="515">
        <v>0</v>
      </c>
    </row>
    <row r="18" spans="2:6" ht="13.5" customHeight="1">
      <c r="B18" s="313" t="s">
        <v>281</v>
      </c>
      <c r="C18" s="314">
        <v>87.15086976609814</v>
      </c>
      <c r="D18" s="314">
        <v>122.01611975711481</v>
      </c>
      <c r="E18" s="314">
        <v>52.229361989547286</v>
      </c>
      <c r="F18" s="314">
        <v>22.411309844374184</v>
      </c>
    </row>
    <row r="19" spans="2:6" ht="13.5" customHeight="1">
      <c r="B19" s="313" t="s">
        <v>252</v>
      </c>
      <c r="C19" s="314">
        <v>111.6537746792806</v>
      </c>
      <c r="D19" s="314">
        <v>77.584419999999994</v>
      </c>
      <c r="E19" s="314">
        <v>51.968936594768486</v>
      </c>
      <c r="F19" s="314">
        <v>50.297494877675462</v>
      </c>
    </row>
    <row r="20" spans="2:6" ht="13.5" customHeight="1">
      <c r="B20" s="313" t="s">
        <v>282</v>
      </c>
      <c r="C20" s="314">
        <v>174.96305225116797</v>
      </c>
      <c r="D20" s="314">
        <v>300.35270435627621</v>
      </c>
      <c r="E20" s="314">
        <v>84.201726563866956</v>
      </c>
      <c r="F20" s="314">
        <v>89.957760573215154</v>
      </c>
    </row>
    <row r="21" spans="2:6" ht="13.5" customHeight="1">
      <c r="B21" s="313" t="s">
        <v>283</v>
      </c>
      <c r="C21" s="314">
        <v>208.72411164719307</v>
      </c>
      <c r="D21" s="314">
        <v>226.09476255574751</v>
      </c>
      <c r="E21" s="314">
        <v>58.192272515540829</v>
      </c>
      <c r="F21" s="314">
        <v>56.917445566063819</v>
      </c>
    </row>
    <row r="22" spans="2:6" ht="13.5" customHeight="1">
      <c r="B22" s="313" t="s">
        <v>284</v>
      </c>
      <c r="C22" s="314">
        <v>315.77017716099743</v>
      </c>
      <c r="D22" s="314">
        <v>250.59642090624664</v>
      </c>
      <c r="E22" s="314">
        <v>120.11538274744308</v>
      </c>
      <c r="F22" s="314">
        <v>106.15768308142928</v>
      </c>
    </row>
    <row r="23" spans="2:6" ht="13.5" customHeight="1">
      <c r="B23" s="313" t="s">
        <v>402</v>
      </c>
      <c r="C23" s="314">
        <v>0.78278785379521876</v>
      </c>
      <c r="D23" s="314">
        <v>0</v>
      </c>
      <c r="E23" s="314">
        <v>0.22025379353084301</v>
      </c>
      <c r="F23" s="314">
        <v>7.7180940603667106E-2</v>
      </c>
    </row>
    <row r="24" spans="2:6" ht="13.5" customHeight="1">
      <c r="B24" s="313" t="s">
        <v>285</v>
      </c>
      <c r="C24" s="314">
        <v>42.238755103460882</v>
      </c>
      <c r="D24" s="314">
        <v>22.094780462854015</v>
      </c>
      <c r="E24" s="314">
        <v>24.725806881346401</v>
      </c>
      <c r="F24" s="314">
        <v>16.389900955255801</v>
      </c>
    </row>
    <row r="25" spans="2:6" ht="13.5" customHeight="1">
      <c r="B25" s="313" t="s">
        <v>251</v>
      </c>
      <c r="C25" s="314">
        <v>5.8403100000000006</v>
      </c>
      <c r="D25" s="314">
        <v>9.831389999999999</v>
      </c>
      <c r="E25" s="314">
        <v>12.121572403833579</v>
      </c>
      <c r="F25" s="314">
        <v>9.5728656901718896</v>
      </c>
    </row>
    <row r="26" spans="2:6" ht="13.5" customHeight="1">
      <c r="B26" s="313" t="s">
        <v>286</v>
      </c>
      <c r="C26" s="314">
        <v>7.5895342928486311</v>
      </c>
      <c r="D26" s="314">
        <v>4.1568618213582864</v>
      </c>
      <c r="E26" s="314">
        <v>6.4656671223945246</v>
      </c>
      <c r="F26" s="314">
        <v>4.1404907286776291</v>
      </c>
    </row>
    <row r="27" spans="2:6" ht="13.5" customHeight="1">
      <c r="B27" s="313"/>
      <c r="C27" s="314"/>
      <c r="D27" s="314"/>
      <c r="E27" s="314"/>
      <c r="F27" s="314"/>
    </row>
    <row r="28" spans="2:6">
      <c r="B28" s="334" t="s">
        <v>20</v>
      </c>
      <c r="C28" s="511">
        <v>1540.6186531484716</v>
      </c>
      <c r="D28" s="511">
        <v>1370.626</v>
      </c>
      <c r="E28" s="511">
        <v>862.44003007667777</v>
      </c>
      <c r="F28" s="511">
        <v>648.11367461203065</v>
      </c>
    </row>
    <row r="29" spans="2:6" ht="13.5" customHeight="1">
      <c r="B29" s="313"/>
      <c r="C29" s="314"/>
      <c r="D29" s="314"/>
      <c r="E29" s="314"/>
      <c r="F29" s="314"/>
    </row>
    <row r="30" spans="2:6" ht="13.5" customHeight="1">
      <c r="B30" s="313" t="s">
        <v>93</v>
      </c>
      <c r="C30" s="314"/>
      <c r="D30" s="314"/>
      <c r="E30" s="314"/>
      <c r="F30" s="314"/>
    </row>
    <row r="31" spans="2:6" ht="13.5" customHeight="1">
      <c r="B31" s="315"/>
      <c r="C31" s="316"/>
      <c r="D31" s="316"/>
      <c r="E31" s="316"/>
      <c r="F31" s="316"/>
    </row>
    <row r="32" spans="2:6" ht="10.5" customHeight="1">
      <c r="B32" s="317"/>
      <c r="C32" s="318"/>
      <c r="D32" s="318"/>
      <c r="E32" s="318"/>
      <c r="F32" s="318"/>
    </row>
    <row r="33" spans="2:6">
      <c r="B33" s="319"/>
      <c r="C33" s="318"/>
      <c r="D33" s="320"/>
      <c r="E33" s="320"/>
      <c r="F33" s="318"/>
    </row>
    <row r="34" spans="2:6">
      <c r="C34" s="321"/>
      <c r="D34" s="321"/>
      <c r="E34" s="321"/>
      <c r="F34" s="321"/>
    </row>
    <row r="35" spans="2:6">
      <c r="C35" s="321"/>
    </row>
    <row r="37" spans="2:6">
      <c r="C37" s="321"/>
      <c r="E37" s="321"/>
    </row>
    <row r="39" spans="2:6">
      <c r="C39" s="322"/>
    </row>
  </sheetData>
  <mergeCells count="5">
    <mergeCell ref="B3:F3"/>
    <mergeCell ref="B4:F4"/>
    <mergeCell ref="C6:D6"/>
    <mergeCell ref="E6:F6"/>
    <mergeCell ref="B6:B7"/>
  </mergeCells>
  <phoneticPr fontId="12" type="noConversion"/>
  <printOptions horizontalCentered="1" verticalCentered="1"/>
  <pageMargins left="0.23" right="0.21" top="0.81" bottom="1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workbookViewId="0">
      <selection activeCell="Q11" sqref="Q11"/>
    </sheetView>
  </sheetViews>
  <sheetFormatPr baseColWidth="10" defaultRowHeight="12.75"/>
  <cols>
    <col min="1" max="1" width="4.7109375" style="263" customWidth="1"/>
    <col min="2" max="2" width="15" style="263" customWidth="1"/>
    <col min="3" max="3" width="8.85546875" style="263" customWidth="1"/>
    <col min="4" max="4" width="9.42578125" style="263" customWidth="1"/>
    <col min="5" max="16384" width="11.42578125" style="263"/>
  </cols>
  <sheetData>
    <row r="2" spans="2:14">
      <c r="B2" s="559" t="s">
        <v>144</v>
      </c>
      <c r="C2" s="558" t="s">
        <v>129</v>
      </c>
      <c r="D2" s="558"/>
      <c r="E2" s="558" t="s">
        <v>72</v>
      </c>
      <c r="F2" s="558"/>
      <c r="G2" s="558" t="s">
        <v>73</v>
      </c>
      <c r="H2" s="558"/>
    </row>
    <row r="3" spans="2:14">
      <c r="B3" s="559"/>
      <c r="C3" s="558" t="s">
        <v>145</v>
      </c>
      <c r="D3" s="558"/>
      <c r="E3" s="558" t="s">
        <v>21</v>
      </c>
      <c r="F3" s="558"/>
      <c r="G3" s="558" t="s">
        <v>146</v>
      </c>
      <c r="H3" s="558"/>
    </row>
    <row r="4" spans="2:14">
      <c r="B4" s="559"/>
      <c r="C4" s="260">
        <v>43465</v>
      </c>
      <c r="D4" s="260">
        <v>43100</v>
      </c>
      <c r="E4" s="260">
        <f>C4</f>
        <v>43465</v>
      </c>
      <c r="F4" s="260">
        <f>D4</f>
        <v>43100</v>
      </c>
      <c r="G4" s="260">
        <f>C4</f>
        <v>43465</v>
      </c>
      <c r="H4" s="260">
        <f>D4</f>
        <v>43100</v>
      </c>
    </row>
    <row r="5" spans="2:14" s="267" customFormat="1">
      <c r="B5" s="264"/>
      <c r="C5" s="265"/>
      <c r="D5" s="265"/>
      <c r="E5" s="266"/>
      <c r="F5" s="266"/>
      <c r="G5" s="265"/>
      <c r="H5" s="265"/>
    </row>
    <row r="6" spans="2:14" ht="13.5" thickBot="1">
      <c r="B6" s="268" t="s">
        <v>17</v>
      </c>
      <c r="C6" s="269">
        <v>17548.322336470101</v>
      </c>
      <c r="D6" s="269">
        <v>17736.4291403797</v>
      </c>
      <c r="E6" s="270">
        <v>0.14246703733506599</v>
      </c>
      <c r="F6" s="270">
        <v>0.120371260824742</v>
      </c>
      <c r="G6" s="269">
        <v>2529953</v>
      </c>
      <c r="H6" s="269">
        <v>2529307</v>
      </c>
    </row>
    <row r="7" spans="2:14" ht="13.5" thickBot="1">
      <c r="B7" s="268" t="s">
        <v>229</v>
      </c>
      <c r="C7" s="269">
        <v>8045</v>
      </c>
      <c r="D7" s="269">
        <v>7934.1133790594704</v>
      </c>
      <c r="E7" s="270">
        <v>8.09E-2</v>
      </c>
      <c r="F7" s="270">
        <v>8.2447826713646991E-2</v>
      </c>
      <c r="G7" s="269">
        <v>1422608</v>
      </c>
      <c r="H7" s="269">
        <v>1396966</v>
      </c>
    </row>
    <row r="8" spans="2:14" ht="13.5" thickBot="1">
      <c r="B8" s="268" t="s">
        <v>231</v>
      </c>
      <c r="C8" s="269">
        <v>11018.817362804801</v>
      </c>
      <c r="D8" s="269">
        <v>11090.9926226926</v>
      </c>
      <c r="E8" s="270">
        <v>0.209935205574664</v>
      </c>
      <c r="F8" s="270">
        <v>0.20390236501259898</v>
      </c>
      <c r="G8" s="269">
        <v>2959220</v>
      </c>
      <c r="H8" s="269">
        <v>3029751</v>
      </c>
    </row>
    <row r="9" spans="2:14" ht="13.5" thickBot="1">
      <c r="B9" s="268" t="s">
        <v>230</v>
      </c>
      <c r="C9" s="269">
        <v>11843.1694340583</v>
      </c>
      <c r="D9" s="269">
        <v>11521.725192</v>
      </c>
      <c r="E9" s="270">
        <v>0.13897987673407</v>
      </c>
      <c r="F9" s="270">
        <v>0.13580287853536699</v>
      </c>
      <c r="G9" s="269">
        <v>3933281.2</v>
      </c>
      <c r="H9" s="269">
        <v>4016546</v>
      </c>
    </row>
    <row r="10" spans="2:14" ht="13.5" thickBot="1">
      <c r="B10" s="268" t="s">
        <v>261</v>
      </c>
      <c r="C10" s="269">
        <v>13754.8836072838</v>
      </c>
      <c r="D10" s="269">
        <v>12263.6051173385</v>
      </c>
      <c r="E10" s="270">
        <v>0.11565411993018801</v>
      </c>
      <c r="F10" s="270">
        <v>0.1168</v>
      </c>
      <c r="G10" s="269">
        <v>3026991</v>
      </c>
      <c r="H10" s="269">
        <v>2928176</v>
      </c>
    </row>
    <row r="11" spans="2:14" ht="13.5" thickBot="1">
      <c r="B11" s="268" t="s">
        <v>421</v>
      </c>
      <c r="C11" s="269">
        <v>24692.745931844402</v>
      </c>
      <c r="D11" s="269">
        <v>0</v>
      </c>
      <c r="E11" s="270">
        <v>9.5365455225238302E-2</v>
      </c>
      <c r="F11" s="271" t="s">
        <v>270</v>
      </c>
      <c r="G11" s="269">
        <v>7224487</v>
      </c>
      <c r="H11" s="272">
        <v>0</v>
      </c>
    </row>
    <row r="12" spans="2:14" ht="13.5" thickBot="1">
      <c r="B12" s="268" t="s">
        <v>422</v>
      </c>
      <c r="C12" s="269">
        <v>14024.25</v>
      </c>
      <c r="D12" s="269">
        <v>13790.23</v>
      </c>
      <c r="E12" s="270">
        <v>7.7399999999999997E-2</v>
      </c>
      <c r="F12" s="270">
        <v>7.8399999999999997E-2</v>
      </c>
      <c r="G12" s="269">
        <v>3438620</v>
      </c>
      <c r="H12" s="269">
        <v>3340457</v>
      </c>
    </row>
    <row r="13" spans="2:14">
      <c r="B13" s="273"/>
      <c r="C13" s="274"/>
      <c r="D13" s="274"/>
      <c r="E13" s="275"/>
      <c r="F13" s="275"/>
      <c r="G13" s="274"/>
      <c r="H13" s="274"/>
      <c r="I13" s="274"/>
      <c r="J13" s="274"/>
      <c r="K13" s="274"/>
      <c r="L13" s="274"/>
      <c r="M13" s="274"/>
      <c r="N13" s="274"/>
    </row>
    <row r="14" spans="2:14">
      <c r="B14" s="273"/>
      <c r="C14" s="274"/>
      <c r="D14" s="274"/>
      <c r="E14" s="275"/>
      <c r="F14" s="275"/>
      <c r="G14" s="274"/>
      <c r="H14" s="274"/>
      <c r="I14" s="274"/>
      <c r="J14" s="274"/>
      <c r="K14" s="274"/>
      <c r="L14" s="274"/>
      <c r="M14" s="274"/>
      <c r="N14" s="274"/>
    </row>
    <row r="15" spans="2:14">
      <c r="B15" s="273"/>
      <c r="C15" s="274"/>
      <c r="D15" s="274"/>
      <c r="E15" s="275"/>
      <c r="F15" s="275"/>
      <c r="G15" s="274"/>
      <c r="H15" s="274"/>
      <c r="I15" s="274"/>
      <c r="J15" s="274"/>
      <c r="K15" s="274"/>
      <c r="L15" s="274"/>
      <c r="M15" s="274"/>
      <c r="N15" s="274"/>
    </row>
    <row r="18" spans="2:18" ht="15">
      <c r="B18" s="560" t="s">
        <v>149</v>
      </c>
      <c r="C18" s="560"/>
      <c r="D18" s="560"/>
      <c r="E18" s="560"/>
      <c r="F18" s="560"/>
      <c r="G18" s="560"/>
      <c r="H18" s="560"/>
      <c r="I18" s="560"/>
      <c r="J18" s="560"/>
      <c r="K18" s="560"/>
      <c r="L18" s="560"/>
      <c r="M18" s="560"/>
      <c r="N18" s="560"/>
      <c r="O18" s="560"/>
      <c r="P18" s="560"/>
      <c r="Q18" s="560"/>
      <c r="R18" s="560"/>
    </row>
    <row r="20" spans="2:18">
      <c r="B20" s="559"/>
      <c r="C20" s="558" t="s">
        <v>10</v>
      </c>
      <c r="D20" s="558"/>
      <c r="E20" s="558" t="s">
        <v>56</v>
      </c>
      <c r="F20" s="558"/>
      <c r="G20" s="558" t="s">
        <v>55</v>
      </c>
      <c r="H20" s="558"/>
      <c r="I20" s="558"/>
      <c r="J20" s="558"/>
      <c r="K20" s="558"/>
      <c r="L20" s="558"/>
      <c r="M20" s="558"/>
      <c r="N20" s="558"/>
      <c r="O20" s="558" t="s">
        <v>14</v>
      </c>
      <c r="P20" s="558"/>
      <c r="Q20" s="558" t="s">
        <v>148</v>
      </c>
      <c r="R20" s="558"/>
    </row>
    <row r="21" spans="2:18">
      <c r="B21" s="559"/>
      <c r="C21" s="558" t="s">
        <v>17</v>
      </c>
      <c r="D21" s="558"/>
      <c r="E21" s="558" t="s">
        <v>229</v>
      </c>
      <c r="F21" s="558"/>
      <c r="G21" s="558" t="s">
        <v>231</v>
      </c>
      <c r="H21" s="558"/>
      <c r="I21" s="558" t="s">
        <v>230</v>
      </c>
      <c r="J21" s="558"/>
      <c r="K21" s="558" t="s">
        <v>415</v>
      </c>
      <c r="L21" s="558"/>
      <c r="M21" s="558" t="s">
        <v>421</v>
      </c>
      <c r="N21" s="558"/>
      <c r="O21" s="558" t="s">
        <v>422</v>
      </c>
      <c r="P21" s="558"/>
      <c r="Q21" s="558"/>
      <c r="R21" s="558"/>
    </row>
    <row r="22" spans="2:18">
      <c r="B22" s="559"/>
      <c r="C22" s="260">
        <f>C4</f>
        <v>43465</v>
      </c>
      <c r="D22" s="260">
        <f>D4</f>
        <v>43100</v>
      </c>
      <c r="E22" s="260">
        <f>E4</f>
        <v>43465</v>
      </c>
      <c r="F22" s="260">
        <f>F4</f>
        <v>43100</v>
      </c>
      <c r="G22" s="260">
        <f>C4</f>
        <v>43465</v>
      </c>
      <c r="H22" s="260">
        <f>D4</f>
        <v>43100</v>
      </c>
      <c r="I22" s="260">
        <f>C4</f>
        <v>43465</v>
      </c>
      <c r="J22" s="260">
        <f>D4</f>
        <v>43100</v>
      </c>
      <c r="K22" s="260">
        <f>C4</f>
        <v>43465</v>
      </c>
      <c r="L22" s="260">
        <f>D4</f>
        <v>43100</v>
      </c>
      <c r="M22" s="260">
        <f>C4</f>
        <v>43465</v>
      </c>
      <c r="N22" s="260">
        <f>D4</f>
        <v>43100</v>
      </c>
      <c r="O22" s="260">
        <f>C4</f>
        <v>43465</v>
      </c>
      <c r="P22" s="260">
        <f>D4</f>
        <v>43100</v>
      </c>
      <c r="Q22" s="260">
        <f>C4</f>
        <v>43465</v>
      </c>
      <c r="R22" s="260">
        <f>D4</f>
        <v>43100</v>
      </c>
    </row>
    <row r="23" spans="2:18" ht="13.5" thickBot="1">
      <c r="B23" s="276" t="s">
        <v>108</v>
      </c>
      <c r="C23" s="277">
        <v>8436.40619578517</v>
      </c>
      <c r="D23" s="324">
        <v>8776.8886568180005</v>
      </c>
      <c r="E23" s="324">
        <v>2987.8969999999999</v>
      </c>
      <c r="F23" s="324">
        <v>2919.9859999999999</v>
      </c>
      <c r="G23" s="324">
        <v>4755.2550420000007</v>
      </c>
      <c r="H23" s="324">
        <v>4851.9126410000008</v>
      </c>
      <c r="I23" s="324">
        <v>4372.18729873951</v>
      </c>
      <c r="J23" s="324">
        <v>4191.4633080000003</v>
      </c>
      <c r="K23" s="324">
        <v>4741.4541649900002</v>
      </c>
      <c r="L23" s="324">
        <v>4195</v>
      </c>
      <c r="M23" s="324">
        <v>9455.4914326948656</v>
      </c>
      <c r="N23" s="324">
        <v>0</v>
      </c>
      <c r="O23" s="324">
        <v>5055.2641742999986</v>
      </c>
      <c r="P23" s="324">
        <v>4999.6090342820571</v>
      </c>
      <c r="Q23" s="324">
        <v>39803.955308509547</v>
      </c>
      <c r="R23" s="324">
        <v>29934.859640100058</v>
      </c>
    </row>
    <row r="24" spans="2:18" ht="13.5" thickBot="1">
      <c r="B24" s="276" t="s">
        <v>109</v>
      </c>
      <c r="C24" s="277">
        <v>1339.903317321</v>
      </c>
      <c r="D24" s="324">
        <v>1383.5113550000001</v>
      </c>
      <c r="E24" s="324">
        <v>886.27100000000007</v>
      </c>
      <c r="F24" s="324">
        <v>1001.854</v>
      </c>
      <c r="G24" s="324">
        <v>1929.8307229999998</v>
      </c>
      <c r="H24" s="324">
        <v>1892.0498700000001</v>
      </c>
      <c r="I24" s="324">
        <v>2244.0196287322401</v>
      </c>
      <c r="J24" s="324">
        <v>1922.7077430000002</v>
      </c>
      <c r="K24" s="324">
        <v>2416.4721246726804</v>
      </c>
      <c r="L24" s="324">
        <v>2036</v>
      </c>
      <c r="M24" s="324">
        <v>5880.4250213344212</v>
      </c>
      <c r="N24" s="324">
        <v>0</v>
      </c>
      <c r="O24" s="324">
        <v>2489.0170220999994</v>
      </c>
      <c r="P24" s="324">
        <v>2452.9926752673928</v>
      </c>
      <c r="Q24" s="324">
        <v>17185.938837160342</v>
      </c>
      <c r="R24" s="324">
        <v>10689.115643267392</v>
      </c>
    </row>
    <row r="25" spans="2:18" ht="13.5" thickBot="1">
      <c r="B25" s="276" t="s">
        <v>110</v>
      </c>
      <c r="C25" s="277">
        <v>4220.6898458000005</v>
      </c>
      <c r="D25" s="324">
        <v>4217.4576310789689</v>
      </c>
      <c r="E25" s="324">
        <v>1846.7590000000005</v>
      </c>
      <c r="F25" s="324">
        <v>1696.8980000000001</v>
      </c>
      <c r="G25" s="324">
        <v>400.00833499999993</v>
      </c>
      <c r="H25" s="324">
        <v>361.38497999999998</v>
      </c>
      <c r="I25" s="324">
        <v>1404.8488028765396</v>
      </c>
      <c r="J25" s="324">
        <v>747.66900799999996</v>
      </c>
      <c r="K25" s="324">
        <v>3556.0399538057</v>
      </c>
      <c r="L25" s="324">
        <v>1110</v>
      </c>
      <c r="M25" s="324">
        <v>1814.4319783157832</v>
      </c>
      <c r="N25" s="324">
        <v>0</v>
      </c>
      <c r="O25" s="324">
        <v>1066.0538355000001</v>
      </c>
      <c r="P25" s="324">
        <v>1065.9990863318471</v>
      </c>
      <c r="Q25" s="324">
        <v>14308.831751298023</v>
      </c>
      <c r="R25" s="324">
        <v>9199.4087054108168</v>
      </c>
    </row>
    <row r="26" spans="2:18" ht="13.5" thickBot="1">
      <c r="B26" s="276" t="s">
        <v>166</v>
      </c>
      <c r="C26" s="277">
        <v>3551.2816783784247</v>
      </c>
      <c r="D26" s="324">
        <v>3358.5714974827297</v>
      </c>
      <c r="E26" s="324">
        <v>2324.0729999999994</v>
      </c>
      <c r="F26" s="324">
        <v>2315.375379059471</v>
      </c>
      <c r="G26" s="324">
        <v>3933.7232628047582</v>
      </c>
      <c r="H26" s="324">
        <v>3985.6451316926177</v>
      </c>
      <c r="I26" s="324">
        <v>3822.1137037099761</v>
      </c>
      <c r="J26" s="324">
        <v>4659.8851330000016</v>
      </c>
      <c r="K26" s="324">
        <v>3040.9173638154671</v>
      </c>
      <c r="L26" s="324">
        <v>4922.6051173385313</v>
      </c>
      <c r="M26" s="324">
        <v>7542.3974994993296</v>
      </c>
      <c r="N26" s="324">
        <v>0</v>
      </c>
      <c r="O26" s="324">
        <v>5413.9149681000008</v>
      </c>
      <c r="P26" s="324">
        <v>5271.6292041187044</v>
      </c>
      <c r="Q26" s="324">
        <v>29628.421476307958</v>
      </c>
      <c r="R26" s="324">
        <v>24513.711462692056</v>
      </c>
    </row>
    <row r="27" spans="2:18" s="278" customFormat="1">
      <c r="B27" s="213" t="s">
        <v>148</v>
      </c>
      <c r="C27" s="213">
        <v>9042.3087029071794</v>
      </c>
      <c r="D27" s="213">
        <v>9090.1192750018527</v>
      </c>
      <c r="E27" s="213">
        <v>4040.085933536282</v>
      </c>
      <c r="F27" s="213">
        <v>4058.0663409624512</v>
      </c>
      <c r="G27" s="213">
        <v>5635.1769977544482</v>
      </c>
      <c r="H27" s="213">
        <v>5718.7305106273661</v>
      </c>
      <c r="I27" s="213">
        <v>5707.5772230339489</v>
      </c>
      <c r="J27" s="213">
        <v>5621.0454080000009</v>
      </c>
      <c r="K27" s="213">
        <v>6581.957875794209</v>
      </c>
      <c r="L27" s="213">
        <v>5510.6182380335031</v>
      </c>
      <c r="M27" s="213">
        <v>3418.1933652400003</v>
      </c>
      <c r="N27" s="213">
        <v>0</v>
      </c>
      <c r="O27" s="213">
        <v>6880.4</v>
      </c>
      <c r="P27" s="213">
        <v>6782.8</v>
      </c>
      <c r="Q27" s="213">
        <v>41305.700098266068</v>
      </c>
      <c r="R27" s="213">
        <v>36781.379772625172</v>
      </c>
    </row>
    <row r="28" spans="2:18" ht="23.25">
      <c r="B28" s="279"/>
      <c r="C28" s="280"/>
      <c r="D28" s="281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</row>
    <row r="29" spans="2:18">
      <c r="B29" s="561"/>
      <c r="C29" s="562" t="s">
        <v>10</v>
      </c>
      <c r="D29" s="562"/>
      <c r="E29" s="562" t="s">
        <v>56</v>
      </c>
      <c r="F29" s="562"/>
      <c r="G29" s="562" t="s">
        <v>55</v>
      </c>
      <c r="H29" s="562"/>
      <c r="I29" s="562"/>
      <c r="J29" s="562"/>
      <c r="K29" s="261"/>
      <c r="L29" s="261"/>
      <c r="M29" s="562" t="s">
        <v>14</v>
      </c>
      <c r="N29" s="562"/>
      <c r="O29" s="562" t="s">
        <v>148</v>
      </c>
      <c r="P29" s="562"/>
    </row>
    <row r="30" spans="2:18">
      <c r="B30" s="561"/>
      <c r="C30" s="562" t="s">
        <v>17</v>
      </c>
      <c r="D30" s="562"/>
      <c r="E30" s="562" t="s">
        <v>18</v>
      </c>
      <c r="F30" s="562"/>
      <c r="G30" s="562" t="s">
        <v>41</v>
      </c>
      <c r="H30" s="562"/>
      <c r="I30" s="562" t="s">
        <v>19</v>
      </c>
      <c r="J30" s="562"/>
      <c r="K30" s="261"/>
      <c r="L30" s="261"/>
      <c r="M30" s="562" t="s">
        <v>147</v>
      </c>
      <c r="N30" s="562"/>
      <c r="O30" s="562"/>
      <c r="P30" s="562"/>
    </row>
    <row r="31" spans="2:18">
      <c r="B31" s="561"/>
      <c r="C31" s="261">
        <v>43252</v>
      </c>
      <c r="D31" s="261">
        <v>42887</v>
      </c>
      <c r="E31" s="261">
        <v>43252</v>
      </c>
      <c r="F31" s="261">
        <v>42887</v>
      </c>
      <c r="G31" s="261">
        <v>43252</v>
      </c>
      <c r="H31" s="261">
        <v>42887</v>
      </c>
      <c r="I31" s="261">
        <v>43252</v>
      </c>
      <c r="J31" s="261">
        <v>42887</v>
      </c>
      <c r="K31" s="261"/>
      <c r="L31" s="261"/>
      <c r="M31" s="261">
        <v>43252</v>
      </c>
      <c r="N31" s="261">
        <v>42887</v>
      </c>
      <c r="O31" s="261">
        <v>43252</v>
      </c>
      <c r="P31" s="261">
        <v>42887</v>
      </c>
    </row>
    <row r="32" spans="2:18" ht="13.5" thickBot="1">
      <c r="B32" s="276" t="s">
        <v>108</v>
      </c>
      <c r="C32" s="282">
        <v>0.48075399395875024</v>
      </c>
      <c r="D32" s="282">
        <v>0.49485094137895369</v>
      </c>
      <c r="E32" s="282">
        <v>0.37139801118707272</v>
      </c>
      <c r="F32" s="282">
        <v>0.3680292756726577</v>
      </c>
      <c r="G32" s="282">
        <v>0.43155766044837912</v>
      </c>
      <c r="H32" s="282">
        <v>0.43746423841927295</v>
      </c>
      <c r="I32" s="282">
        <v>0.36917375226990273</v>
      </c>
      <c r="J32" s="282">
        <v>0.3637878215417169</v>
      </c>
      <c r="K32" s="282">
        <v>0.34471059882172905</v>
      </c>
      <c r="L32" s="282">
        <v>0.34206907021729072</v>
      </c>
      <c r="M32" s="282">
        <v>0.38292587866871541</v>
      </c>
      <c r="N32" s="283" t="s">
        <v>270</v>
      </c>
      <c r="O32" s="282">
        <v>0.36046591969624031</v>
      </c>
      <c r="P32" s="282">
        <v>0.36254718262726993</v>
      </c>
      <c r="Q32" s="282">
        <v>0.39438304107908528</v>
      </c>
      <c r="R32" s="282">
        <v>0.40269073547059031</v>
      </c>
    </row>
    <row r="33" spans="2:18" ht="13.5" thickBot="1">
      <c r="B33" s="276" t="s">
        <v>110</v>
      </c>
      <c r="C33" s="282">
        <v>7.6355246104967522E-2</v>
      </c>
      <c r="D33" s="282">
        <v>7.8003940029293964E-2</v>
      </c>
      <c r="E33" s="282">
        <v>0.11016420136730889</v>
      </c>
      <c r="F33" s="282">
        <v>0.12627170197040494</v>
      </c>
      <c r="G33" s="282">
        <v>0.17513955077559934</v>
      </c>
      <c r="H33" s="282">
        <v>0.17059337557657281</v>
      </c>
      <c r="I33" s="282">
        <v>0.18947796375174278</v>
      </c>
      <c r="J33" s="282">
        <v>0.16687672296983908</v>
      </c>
      <c r="K33" s="282">
        <v>0.17568103036459329</v>
      </c>
      <c r="L33" s="282">
        <v>0.16601969653454204</v>
      </c>
      <c r="M33" s="282">
        <v>0.2381438272424321</v>
      </c>
      <c r="N33" s="283" t="s">
        <v>270</v>
      </c>
      <c r="O33" s="282">
        <v>0.17747951028397235</v>
      </c>
      <c r="P33" s="282">
        <v>0.1778790256048951</v>
      </c>
      <c r="Q33" s="282">
        <v>0.17028063592839587</v>
      </c>
      <c r="R33" s="282">
        <v>0.14379248447022785</v>
      </c>
    </row>
    <row r="34" spans="2:18" ht="13.5" thickBot="1">
      <c r="B34" s="276" t="s">
        <v>109</v>
      </c>
      <c r="C34" s="282">
        <v>0.2405187058967404</v>
      </c>
      <c r="D34" s="282">
        <v>0.23778504667984607</v>
      </c>
      <c r="E34" s="282">
        <v>0.22955363579863275</v>
      </c>
      <c r="F34" s="282">
        <v>0.21387367673351229</v>
      </c>
      <c r="G34" s="282">
        <v>3.630229287130872E-2</v>
      </c>
      <c r="H34" s="282">
        <v>3.258364623384491E-2</v>
      </c>
      <c r="I34" s="282">
        <v>0.11862101700888561</v>
      </c>
      <c r="J34" s="282">
        <v>6.4892105612719936E-2</v>
      </c>
      <c r="K34" s="282">
        <v>0.25852926533835674</v>
      </c>
      <c r="L34" s="282">
        <v>9.0511720605767038E-2</v>
      </c>
      <c r="M34" s="282">
        <v>7.3480364772872217E-2</v>
      </c>
      <c r="N34" s="283" t="s">
        <v>270</v>
      </c>
      <c r="O34" s="282">
        <v>7.6015033638162477E-2</v>
      </c>
      <c r="P34" s="282">
        <v>7.7301037497695624E-2</v>
      </c>
      <c r="Q34" s="282">
        <v>0.14177386484904067</v>
      </c>
      <c r="R34" s="282">
        <v>0.12375259820874344</v>
      </c>
    </row>
    <row r="35" spans="2:18" ht="13.5" thickBot="1">
      <c r="B35" s="276" t="s">
        <v>166</v>
      </c>
      <c r="C35" s="282">
        <v>0.20237205403954178</v>
      </c>
      <c r="D35" s="282">
        <v>0.18936007191190626</v>
      </c>
      <c r="E35" s="282">
        <v>0.28888415164698561</v>
      </c>
      <c r="F35" s="282">
        <v>0.29182534562342505</v>
      </c>
      <c r="G35" s="282">
        <v>0.35700049590471278</v>
      </c>
      <c r="H35" s="282">
        <v>0.35935873977030935</v>
      </c>
      <c r="I35" s="282">
        <v>0.32272726696946896</v>
      </c>
      <c r="J35" s="282">
        <v>0.40444334987572417</v>
      </c>
      <c r="K35" s="282">
        <v>0.22107910547532078</v>
      </c>
      <c r="L35" s="282">
        <v>0.4013995126424002</v>
      </c>
      <c r="M35" s="282">
        <v>0.3054499293159802</v>
      </c>
      <c r="N35" s="283" t="s">
        <v>270</v>
      </c>
      <c r="O35" s="282">
        <v>0.38603953638162475</v>
      </c>
      <c r="P35" s="282">
        <v>0.38227275427013935</v>
      </c>
      <c r="Q35" s="282">
        <v>0.29356245814347826</v>
      </c>
      <c r="R35" s="282">
        <v>0.32976418185043838</v>
      </c>
    </row>
    <row r="36" spans="2:18">
      <c r="B36" s="198" t="s">
        <v>148</v>
      </c>
      <c r="C36" s="199">
        <v>1</v>
      </c>
      <c r="D36" s="199">
        <v>1</v>
      </c>
      <c r="E36" s="199">
        <v>1</v>
      </c>
      <c r="F36" s="199">
        <v>1</v>
      </c>
      <c r="G36" s="199">
        <v>1</v>
      </c>
      <c r="H36" s="199">
        <v>1</v>
      </c>
      <c r="I36" s="199">
        <v>1</v>
      </c>
      <c r="J36" s="199">
        <v>1</v>
      </c>
      <c r="K36" s="199">
        <v>0.99999999999999978</v>
      </c>
      <c r="L36" s="199">
        <v>1</v>
      </c>
      <c r="M36" s="199">
        <v>1</v>
      </c>
      <c r="N36" s="284" t="s">
        <v>270</v>
      </c>
      <c r="O36" s="199">
        <v>0.99999999999999978</v>
      </c>
      <c r="P36" s="199">
        <v>1</v>
      </c>
      <c r="Q36" s="199">
        <v>1</v>
      </c>
      <c r="R36" s="199">
        <v>1</v>
      </c>
    </row>
  </sheetData>
  <mergeCells count="34">
    <mergeCell ref="O20:P20"/>
    <mergeCell ref="O21:P21"/>
    <mergeCell ref="C21:D21"/>
    <mergeCell ref="E21:F21"/>
    <mergeCell ref="O30:P30"/>
    <mergeCell ref="O29:P29"/>
    <mergeCell ref="M29:N29"/>
    <mergeCell ref="G29:J29"/>
    <mergeCell ref="G21:H21"/>
    <mergeCell ref="I21:J21"/>
    <mergeCell ref="B29:B31"/>
    <mergeCell ref="C29:D29"/>
    <mergeCell ref="E29:F29"/>
    <mergeCell ref="I30:J30"/>
    <mergeCell ref="M30:N30"/>
    <mergeCell ref="C30:D30"/>
    <mergeCell ref="E30:F30"/>
    <mergeCell ref="G30:H30"/>
    <mergeCell ref="Q20:R20"/>
    <mergeCell ref="E3:F3"/>
    <mergeCell ref="G3:H3"/>
    <mergeCell ref="B2:B4"/>
    <mergeCell ref="C2:D2"/>
    <mergeCell ref="E2:F2"/>
    <mergeCell ref="G2:H2"/>
    <mergeCell ref="C3:D3"/>
    <mergeCell ref="B18:R18"/>
    <mergeCell ref="B20:B22"/>
    <mergeCell ref="C20:D20"/>
    <mergeCell ref="E20:F20"/>
    <mergeCell ref="G20:N20"/>
    <mergeCell ref="Q21:R21"/>
    <mergeCell ref="K21:L21"/>
    <mergeCell ref="M21:N21"/>
  </mergeCells>
  <pageMargins left="0.7" right="0.7" top="0.75" bottom="0.75" header="0.3" footer="0.3"/>
  <pageSetup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8"/>
  <sheetViews>
    <sheetView showGridLines="0" zoomScale="80" zoomScaleNormal="80" workbookViewId="0">
      <selection activeCell="A2" sqref="A2"/>
    </sheetView>
  </sheetViews>
  <sheetFormatPr baseColWidth="10" defaultColWidth="23.28515625" defaultRowHeight="12.75"/>
  <cols>
    <col min="1" max="1" width="5.85546875" style="111" customWidth="1"/>
    <col min="2" max="2" width="41.85546875" style="111" customWidth="1"/>
    <col min="3" max="11" width="13.140625" style="111" customWidth="1"/>
    <col min="12" max="13" width="9.28515625" style="111" bestFit="1" customWidth="1"/>
    <col min="14" max="14" width="6.7109375" style="111" bestFit="1" customWidth="1"/>
    <col min="15" max="15" width="7.7109375" style="111" bestFit="1" customWidth="1"/>
    <col min="16" max="16" width="9.5703125" style="111" bestFit="1" customWidth="1"/>
    <col min="17" max="16384" width="23.28515625" style="111"/>
  </cols>
  <sheetData>
    <row r="4" spans="2:16" ht="30.75" customHeight="1">
      <c r="B4" s="200">
        <v>2018</v>
      </c>
      <c r="C4" s="421" t="s">
        <v>265</v>
      </c>
      <c r="D4" s="421" t="s">
        <v>266</v>
      </c>
      <c r="E4" s="421" t="s">
        <v>267</v>
      </c>
      <c r="F4" s="421" t="s">
        <v>423</v>
      </c>
      <c r="G4" s="421" t="s">
        <v>262</v>
      </c>
      <c r="H4" s="421" t="s">
        <v>263</v>
      </c>
      <c r="I4" s="421" t="s">
        <v>240</v>
      </c>
      <c r="J4" s="421" t="s">
        <v>264</v>
      </c>
      <c r="K4" s="421" t="s">
        <v>390</v>
      </c>
      <c r="L4" s="201" t="s">
        <v>10</v>
      </c>
      <c r="M4" s="201" t="s">
        <v>14</v>
      </c>
      <c r="N4" s="201" t="s">
        <v>56</v>
      </c>
      <c r="O4" s="201" t="s">
        <v>55</v>
      </c>
      <c r="P4" s="201" t="s">
        <v>20</v>
      </c>
    </row>
    <row r="5" spans="2:16" s="110" customFormat="1" ht="13.5" thickBot="1">
      <c r="B5" s="118" t="s">
        <v>150</v>
      </c>
      <c r="C5" s="118">
        <v>7100.5786810848203</v>
      </c>
      <c r="D5" s="118">
        <v>2898.13</v>
      </c>
      <c r="E5" s="118">
        <v>3950.5203510000001</v>
      </c>
      <c r="F5" s="118">
        <v>14052.27</v>
      </c>
      <c r="G5" s="118">
        <v>7503.2900000000009</v>
      </c>
      <c r="H5" s="118">
        <v>602.75</v>
      </c>
      <c r="I5" s="118">
        <v>2070.7501133989699</v>
      </c>
      <c r="J5" s="118">
        <v>536.79757213761502</v>
      </c>
      <c r="K5" s="118">
        <v>1147.778215413</v>
      </c>
      <c r="L5" s="119">
        <v>13949.229032084819</v>
      </c>
      <c r="M5" s="119">
        <v>14052.27</v>
      </c>
      <c r="N5" s="119">
        <v>8106.0400000000009</v>
      </c>
      <c r="O5" s="119">
        <v>3755.325900949585</v>
      </c>
      <c r="P5" s="118">
        <v>39862.864933034405</v>
      </c>
    </row>
    <row r="6" spans="2:16" ht="13.5" thickBot="1">
      <c r="B6" s="112" t="s">
        <v>151</v>
      </c>
      <c r="C6" s="113">
        <v>0</v>
      </c>
      <c r="D6" s="113">
        <v>2858.98</v>
      </c>
      <c r="E6" s="113">
        <v>0</v>
      </c>
      <c r="F6" s="113">
        <v>13762.9</v>
      </c>
      <c r="G6" s="113">
        <v>3849.4400000000005</v>
      </c>
      <c r="H6" s="113">
        <v>0</v>
      </c>
      <c r="I6" s="113">
        <v>2070.7501133989699</v>
      </c>
      <c r="J6" s="113">
        <v>0</v>
      </c>
      <c r="K6" s="113">
        <v>1147.778215413</v>
      </c>
      <c r="L6" s="120">
        <v>2858.98</v>
      </c>
      <c r="M6" s="120">
        <v>13762.9</v>
      </c>
      <c r="N6" s="120">
        <v>3849.4400000000005</v>
      </c>
      <c r="O6" s="120">
        <v>3218.5283288119699</v>
      </c>
      <c r="P6" s="113">
        <v>23689.848328811968</v>
      </c>
    </row>
    <row r="7" spans="2:16" ht="13.5" thickBot="1">
      <c r="B7" s="112" t="s">
        <v>152</v>
      </c>
      <c r="C7" s="113">
        <v>7100.5786810848203</v>
      </c>
      <c r="D7" s="113">
        <v>39.15</v>
      </c>
      <c r="E7" s="113">
        <v>3950.5203510000001</v>
      </c>
      <c r="F7" s="113">
        <v>289.37</v>
      </c>
      <c r="G7" s="113">
        <v>3653.85</v>
      </c>
      <c r="H7" s="113">
        <v>602.75</v>
      </c>
      <c r="I7" s="113">
        <v>0</v>
      </c>
      <c r="J7" s="113">
        <v>536.79757213761502</v>
      </c>
      <c r="K7" s="113">
        <v>0</v>
      </c>
      <c r="L7" s="120">
        <v>11090.249032084819</v>
      </c>
      <c r="M7" s="120">
        <v>289.37</v>
      </c>
      <c r="N7" s="120">
        <v>4256.6000000000004</v>
      </c>
      <c r="O7" s="120">
        <v>536.79757213761502</v>
      </c>
      <c r="P7" s="113">
        <v>16173.016604222435</v>
      </c>
    </row>
    <row r="8" spans="2:16" ht="13.5" thickBot="1">
      <c r="B8" s="112" t="s">
        <v>153</v>
      </c>
      <c r="C8" s="113">
        <v>0</v>
      </c>
      <c r="D8" s="113">
        <v>0</v>
      </c>
      <c r="E8" s="113">
        <v>0</v>
      </c>
      <c r="F8" s="113">
        <v>0</v>
      </c>
      <c r="G8" s="113">
        <v>0</v>
      </c>
      <c r="H8" s="113">
        <v>0</v>
      </c>
      <c r="I8" s="113">
        <v>0</v>
      </c>
      <c r="J8" s="113">
        <v>0</v>
      </c>
      <c r="K8" s="113">
        <v>0</v>
      </c>
      <c r="L8" s="120">
        <v>0</v>
      </c>
      <c r="M8" s="120">
        <v>0</v>
      </c>
      <c r="N8" s="120">
        <v>0</v>
      </c>
      <c r="O8" s="120">
        <v>0</v>
      </c>
      <c r="P8" s="113">
        <v>0</v>
      </c>
    </row>
    <row r="9" spans="2:16" s="110" customFormat="1" ht="13.5" thickBot="1">
      <c r="B9" s="116" t="s">
        <v>154</v>
      </c>
      <c r="C9" s="118">
        <v>0</v>
      </c>
      <c r="D9" s="118">
        <v>2.5199999999999818</v>
      </c>
      <c r="E9" s="118">
        <v>0</v>
      </c>
      <c r="F9" s="118">
        <v>4491.4799999999996</v>
      </c>
      <c r="G9" s="118">
        <v>2491.0299999999988</v>
      </c>
      <c r="H9" s="118">
        <v>9.9999999999909051E-3</v>
      </c>
      <c r="I9" s="118">
        <v>16026.76355324733</v>
      </c>
      <c r="J9" s="118">
        <v>2225.7119535366874</v>
      </c>
      <c r="K9" s="118">
        <v>228.3747588292299</v>
      </c>
      <c r="L9" s="119">
        <v>2.5199999999999818</v>
      </c>
      <c r="M9" s="119">
        <v>4491.4799999999996</v>
      </c>
      <c r="N9" s="119">
        <v>2491.0399999999991</v>
      </c>
      <c r="O9" s="119">
        <v>18480.850265613248</v>
      </c>
      <c r="P9" s="118">
        <v>25465.890265613249</v>
      </c>
    </row>
    <row r="10" spans="2:16" ht="13.5" thickBot="1">
      <c r="B10" s="112" t="s">
        <v>155</v>
      </c>
      <c r="C10" s="113">
        <v>0</v>
      </c>
      <c r="D10" s="113">
        <v>0</v>
      </c>
      <c r="E10" s="113">
        <v>0</v>
      </c>
      <c r="F10" s="113">
        <v>0</v>
      </c>
      <c r="G10" s="113">
        <v>0</v>
      </c>
      <c r="H10" s="113">
        <v>0</v>
      </c>
      <c r="I10" s="113">
        <v>3141.924913344913</v>
      </c>
      <c r="J10" s="113">
        <v>668.99297937331517</v>
      </c>
      <c r="K10" s="113">
        <v>0</v>
      </c>
      <c r="L10" s="120">
        <v>0</v>
      </c>
      <c r="M10" s="120">
        <v>0</v>
      </c>
      <c r="N10" s="120">
        <v>0</v>
      </c>
      <c r="O10" s="120">
        <v>3810.9178927182284</v>
      </c>
      <c r="P10" s="113">
        <v>3810.9178927182284</v>
      </c>
    </row>
    <row r="11" spans="2:16" ht="13.5" thickBot="1">
      <c r="B11" s="112" t="s">
        <v>156</v>
      </c>
      <c r="C11" s="113">
        <v>0</v>
      </c>
      <c r="D11" s="113">
        <v>2.5199999999999818</v>
      </c>
      <c r="E11" s="113">
        <v>0</v>
      </c>
      <c r="F11" s="113">
        <v>1001.0536805600001</v>
      </c>
      <c r="G11" s="113">
        <v>0</v>
      </c>
      <c r="H11" s="113">
        <v>0</v>
      </c>
      <c r="I11" s="113">
        <v>12002.971539236012</v>
      </c>
      <c r="J11" s="113">
        <v>555.41600038216461</v>
      </c>
      <c r="K11" s="113">
        <v>0</v>
      </c>
      <c r="L11" s="120">
        <v>2.5199999999999818</v>
      </c>
      <c r="M11" s="120">
        <v>1001.0536805600001</v>
      </c>
      <c r="N11" s="120">
        <v>0</v>
      </c>
      <c r="O11" s="120">
        <v>12558.387539618177</v>
      </c>
      <c r="P11" s="113">
        <v>13561.961220178178</v>
      </c>
    </row>
    <row r="12" spans="2:16" ht="13.5" thickBot="1">
      <c r="B12" s="112" t="s">
        <v>157</v>
      </c>
      <c r="C12" s="113">
        <v>0</v>
      </c>
      <c r="D12" s="113">
        <v>0</v>
      </c>
      <c r="E12" s="113">
        <v>0</v>
      </c>
      <c r="F12" s="113">
        <v>3731.5748325756826</v>
      </c>
      <c r="G12" s="113">
        <v>2487.5699999999988</v>
      </c>
      <c r="H12" s="113">
        <v>9.9999999999909051E-3</v>
      </c>
      <c r="I12" s="113">
        <v>881.86710066640319</v>
      </c>
      <c r="J12" s="113">
        <v>1001.3029745828387</v>
      </c>
      <c r="K12" s="113">
        <v>228.37475882923195</v>
      </c>
      <c r="L12" s="120">
        <v>0</v>
      </c>
      <c r="M12" s="120">
        <v>3731.5748325756826</v>
      </c>
      <c r="N12" s="120">
        <v>2487.579999999999</v>
      </c>
      <c r="O12" s="120">
        <v>2111.5448340784742</v>
      </c>
      <c r="P12" s="113">
        <v>8330.6996666541563</v>
      </c>
    </row>
    <row r="13" spans="2:16" ht="13.5" thickBot="1">
      <c r="B13" s="112" t="s">
        <v>158</v>
      </c>
      <c r="C13" s="113">
        <v>0</v>
      </c>
      <c r="D13" s="113">
        <v>0</v>
      </c>
      <c r="E13" s="113">
        <v>0</v>
      </c>
      <c r="F13" s="113">
        <v>241.15085899060378</v>
      </c>
      <c r="G13" s="113">
        <v>0</v>
      </c>
      <c r="H13" s="113">
        <v>0</v>
      </c>
      <c r="I13" s="113">
        <v>0</v>
      </c>
      <c r="J13" s="113">
        <v>0</v>
      </c>
      <c r="K13" s="113">
        <v>0</v>
      </c>
      <c r="L13" s="120">
        <v>0</v>
      </c>
      <c r="M13" s="120">
        <v>241.15085899060378</v>
      </c>
      <c r="N13" s="120">
        <v>0</v>
      </c>
      <c r="O13" s="120">
        <v>0</v>
      </c>
      <c r="P13" s="113">
        <v>241.15085899060378</v>
      </c>
    </row>
    <row r="14" spans="2:16" s="110" customFormat="1" ht="13.5" thickBot="1">
      <c r="B14" s="116" t="s">
        <v>159</v>
      </c>
      <c r="C14" s="118">
        <v>7100.5786810848203</v>
      </c>
      <c r="D14" s="118">
        <v>2900.65</v>
      </c>
      <c r="E14" s="118">
        <v>3950.5203510000001</v>
      </c>
      <c r="F14" s="118">
        <v>18543.75</v>
      </c>
      <c r="G14" s="118">
        <v>9994.32</v>
      </c>
      <c r="H14" s="118">
        <v>602.76</v>
      </c>
      <c r="I14" s="118">
        <v>18097.5136666463</v>
      </c>
      <c r="J14" s="118">
        <v>2762.5095256743025</v>
      </c>
      <c r="K14" s="118">
        <v>1376.1529742422299</v>
      </c>
      <c r="L14" s="119">
        <v>13951.749032084819</v>
      </c>
      <c r="M14" s="119">
        <v>18543.75</v>
      </c>
      <c r="N14" s="119">
        <v>10597.08</v>
      </c>
      <c r="O14" s="119">
        <v>22236.176166562829</v>
      </c>
      <c r="P14" s="118">
        <v>65328.755198647646</v>
      </c>
    </row>
    <row r="15" spans="2:16" ht="13.5" thickBot="1">
      <c r="B15" s="112" t="s">
        <v>160</v>
      </c>
      <c r="C15" s="113">
        <v>7100.5786810848203</v>
      </c>
      <c r="D15" s="113">
        <v>2900.65</v>
      </c>
      <c r="E15" s="113">
        <v>3950.5203510000001</v>
      </c>
      <c r="F15" s="113">
        <v>11330.3428943</v>
      </c>
      <c r="G15" s="113">
        <v>4128.8128949114362</v>
      </c>
      <c r="H15" s="113">
        <v>463.77471411215663</v>
      </c>
      <c r="I15" s="113">
        <v>117.37836502218761</v>
      </c>
      <c r="J15" s="113">
        <v>0</v>
      </c>
      <c r="K15" s="113">
        <v>0</v>
      </c>
      <c r="L15" s="120">
        <v>13951.749032084819</v>
      </c>
      <c r="M15" s="120">
        <v>11330.3428943</v>
      </c>
      <c r="N15" s="120">
        <v>4592.5876090235924</v>
      </c>
      <c r="O15" s="120">
        <v>117.37836502218761</v>
      </c>
      <c r="P15" s="113">
        <v>29992.057900430598</v>
      </c>
    </row>
    <row r="16" spans="2:16" ht="13.5" thickBot="1">
      <c r="B16" s="112" t="s">
        <v>161</v>
      </c>
      <c r="C16" s="113">
        <v>0</v>
      </c>
      <c r="D16" s="113">
        <v>0</v>
      </c>
      <c r="E16" s="113">
        <v>0</v>
      </c>
      <c r="F16" s="113">
        <v>4386.7059641899996</v>
      </c>
      <c r="G16" s="113">
        <v>5175.4794936693906</v>
      </c>
      <c r="H16" s="113">
        <v>118.27868756895725</v>
      </c>
      <c r="I16" s="113">
        <v>17208.845496962247</v>
      </c>
      <c r="J16" s="113">
        <v>44.639999999999873</v>
      </c>
      <c r="K16" s="113">
        <v>803.44572331023392</v>
      </c>
      <c r="L16" s="120">
        <v>0</v>
      </c>
      <c r="M16" s="120">
        <v>4386.7059641899996</v>
      </c>
      <c r="N16" s="120">
        <v>5293.7581812383478</v>
      </c>
      <c r="O16" s="120">
        <v>18056.93122027248</v>
      </c>
      <c r="P16" s="113">
        <v>27737.395365700828</v>
      </c>
    </row>
    <row r="17" spans="2:16" ht="13.5" thickBot="1">
      <c r="B17" s="112" t="s">
        <v>162</v>
      </c>
      <c r="C17" s="113">
        <v>0</v>
      </c>
      <c r="D17" s="113">
        <v>0</v>
      </c>
      <c r="E17" s="113">
        <v>0</v>
      </c>
      <c r="F17" s="113">
        <v>2826.700349815078</v>
      </c>
      <c r="G17" s="113">
        <v>692.93263659059301</v>
      </c>
      <c r="H17" s="113">
        <v>20.69581331888628</v>
      </c>
      <c r="I17" s="113">
        <v>241.70502466187239</v>
      </c>
      <c r="J17" s="113">
        <v>27.869526098962194</v>
      </c>
      <c r="K17" s="113">
        <v>184.71310360799998</v>
      </c>
      <c r="L17" s="120">
        <v>0</v>
      </c>
      <c r="M17" s="120">
        <v>2826.700349815078</v>
      </c>
      <c r="N17" s="120">
        <v>713.62844990947929</v>
      </c>
      <c r="O17" s="120">
        <v>454.28765436883458</v>
      </c>
      <c r="P17" s="113">
        <v>3994.6164540933914</v>
      </c>
    </row>
    <row r="18" spans="2:16" ht="13.5" thickBot="1">
      <c r="B18" s="112" t="s">
        <v>163</v>
      </c>
      <c r="C18" s="113">
        <v>0</v>
      </c>
      <c r="D18" s="113">
        <v>0</v>
      </c>
      <c r="E18" s="113">
        <v>0</v>
      </c>
      <c r="F18" s="113">
        <v>0</v>
      </c>
      <c r="G18" s="113">
        <v>0</v>
      </c>
      <c r="H18" s="113">
        <v>0</v>
      </c>
      <c r="I18" s="113">
        <v>529.58478000000014</v>
      </c>
      <c r="J18" s="113">
        <v>2689.9999995753401</v>
      </c>
      <c r="K18" s="113">
        <v>387.99414732399833</v>
      </c>
      <c r="L18" s="120">
        <v>0</v>
      </c>
      <c r="M18" s="120">
        <v>0</v>
      </c>
      <c r="N18" s="120">
        <v>0</v>
      </c>
      <c r="O18" s="120">
        <v>3607.5789268993385</v>
      </c>
      <c r="P18" s="113">
        <v>3607.5789268993385</v>
      </c>
    </row>
    <row r="19" spans="2:16" s="110" customFormat="1" ht="13.5" thickBot="1">
      <c r="B19" s="116" t="s">
        <v>164</v>
      </c>
      <c r="C19" s="118">
        <v>132858.690436</v>
      </c>
      <c r="D19" s="118">
        <v>132858.690436</v>
      </c>
      <c r="E19" s="118">
        <v>132858.690436</v>
      </c>
      <c r="F19" s="285">
        <v>69075.737843869996</v>
      </c>
      <c r="G19" s="118">
        <v>50816.789160657485</v>
      </c>
      <c r="H19" s="118">
        <v>50816.789160657485</v>
      </c>
      <c r="I19" s="118">
        <v>471788.72727272729</v>
      </c>
      <c r="J19" s="118">
        <v>471788.72727272729</v>
      </c>
      <c r="K19" s="118">
        <v>471788.72727272729</v>
      </c>
      <c r="L19" s="119">
        <v>132858.690436</v>
      </c>
      <c r="M19" s="119">
        <v>69075.737843869996</v>
      </c>
      <c r="N19" s="119">
        <v>50816.789160657485</v>
      </c>
      <c r="O19" s="119">
        <v>471788.72727272729</v>
      </c>
      <c r="P19" s="118"/>
    </row>
    <row r="20" spans="2:16" ht="13.5" thickBot="1">
      <c r="B20" s="112" t="s">
        <v>165</v>
      </c>
      <c r="C20" s="117">
        <v>5.3444593332833384E-2</v>
      </c>
      <c r="D20" s="117">
        <v>2.183259514662525E-2</v>
      </c>
      <c r="E20" s="117">
        <v>2.9734753052552659E-2</v>
      </c>
      <c r="F20" s="323">
        <v>0.26845533003084138</v>
      </c>
      <c r="G20" s="117">
        <v>0.19667358298460999</v>
      </c>
      <c r="H20" s="117">
        <v>1.1861434182596067E-2</v>
      </c>
      <c r="I20" s="117">
        <v>3.8359360070476328E-2</v>
      </c>
      <c r="J20" s="117">
        <v>5.8553953623342436E-3</v>
      </c>
      <c r="K20" s="117">
        <v>2.9168839666801026E-3</v>
      </c>
      <c r="L20" s="121">
        <v>0.10501194153201129</v>
      </c>
      <c r="M20" s="121">
        <v>0.26845533003084138</v>
      </c>
      <c r="N20" s="121">
        <v>0.20853501716720607</v>
      </c>
      <c r="O20" s="121">
        <v>4.713163939949068E-2</v>
      </c>
      <c r="P20" s="117"/>
    </row>
    <row r="21" spans="2:16" ht="20.25"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</row>
    <row r="22" spans="2:16" ht="30" customHeight="1">
      <c r="B22" s="200">
        <v>2017</v>
      </c>
      <c r="C22" s="421" t="s">
        <v>265</v>
      </c>
      <c r="D22" s="421" t="s">
        <v>266</v>
      </c>
      <c r="E22" s="421" t="s">
        <v>267</v>
      </c>
      <c r="F22" s="421" t="s">
        <v>423</v>
      </c>
      <c r="G22" s="421" t="s">
        <v>262</v>
      </c>
      <c r="H22" s="421" t="s">
        <v>263</v>
      </c>
      <c r="I22" s="421" t="s">
        <v>240</v>
      </c>
      <c r="J22" s="421" t="s">
        <v>264</v>
      </c>
      <c r="K22" s="421" t="s">
        <v>390</v>
      </c>
      <c r="L22" s="421" t="s">
        <v>10</v>
      </c>
      <c r="M22" s="201" t="s">
        <v>14</v>
      </c>
      <c r="N22" s="201" t="s">
        <v>56</v>
      </c>
      <c r="O22" s="201" t="s">
        <v>55</v>
      </c>
      <c r="P22" s="201" t="s">
        <v>20</v>
      </c>
    </row>
    <row r="23" spans="2:16" s="110" customFormat="1" ht="13.5" thickBot="1">
      <c r="B23" s="118" t="s">
        <v>150</v>
      </c>
      <c r="C23" s="118">
        <v>7852.2543117999994</v>
      </c>
      <c r="D23" s="118">
        <v>2027.47</v>
      </c>
      <c r="E23" s="118">
        <v>4945.246333</v>
      </c>
      <c r="F23" s="118">
        <v>14764.72</v>
      </c>
      <c r="G23" s="118">
        <v>6882.6510539569408</v>
      </c>
      <c r="H23" s="118">
        <v>547.27964799999995</v>
      </c>
      <c r="I23" s="118">
        <v>1964.5773575616799</v>
      </c>
      <c r="J23" s="118">
        <v>1931.98432881395</v>
      </c>
      <c r="K23" s="118">
        <v>137</v>
      </c>
      <c r="L23" s="119">
        <v>14824.9706448</v>
      </c>
      <c r="M23" s="119">
        <v>14764.72</v>
      </c>
      <c r="N23" s="119">
        <v>7429.9307019569405</v>
      </c>
      <c r="O23" s="119">
        <v>4033.56168637563</v>
      </c>
      <c r="P23" s="118">
        <v>41053.183033132569</v>
      </c>
    </row>
    <row r="24" spans="2:16" ht="13.5" thickBot="1">
      <c r="B24" s="112" t="s">
        <v>151</v>
      </c>
      <c r="C24" s="113">
        <v>0</v>
      </c>
      <c r="D24" s="113">
        <v>1908.38</v>
      </c>
      <c r="E24" s="113">
        <v>0</v>
      </c>
      <c r="F24" s="113">
        <v>14592.81</v>
      </c>
      <c r="G24" s="113">
        <v>4015.14062559593</v>
      </c>
      <c r="H24" s="113">
        <v>0</v>
      </c>
      <c r="I24" s="113">
        <v>1964.5773575616799</v>
      </c>
      <c r="J24" s="113">
        <v>0</v>
      </c>
      <c r="K24" s="113">
        <v>137</v>
      </c>
      <c r="L24" s="120">
        <v>1908.38</v>
      </c>
      <c r="M24" s="120">
        <v>14592.81</v>
      </c>
      <c r="N24" s="120">
        <v>4015.14062559593</v>
      </c>
      <c r="O24" s="120">
        <v>2101.5773575616799</v>
      </c>
      <c r="P24" s="113">
        <v>22617.907983157609</v>
      </c>
    </row>
    <row r="25" spans="2:16" ht="13.5" thickBot="1">
      <c r="B25" s="112" t="s">
        <v>152</v>
      </c>
      <c r="C25" s="113">
        <v>7852.2543117999994</v>
      </c>
      <c r="D25" s="113">
        <v>119.09</v>
      </c>
      <c r="E25" s="113">
        <v>4945.246333</v>
      </c>
      <c r="F25" s="113">
        <v>171.91</v>
      </c>
      <c r="G25" s="113">
        <v>2867.5104283610099</v>
      </c>
      <c r="H25" s="113">
        <v>547.27964799999995</v>
      </c>
      <c r="I25" s="113">
        <v>0</v>
      </c>
      <c r="J25" s="113">
        <v>1931.98432881395</v>
      </c>
      <c r="K25" s="113">
        <v>0</v>
      </c>
      <c r="L25" s="120">
        <v>12916.590644799999</v>
      </c>
      <c r="M25" s="120">
        <v>171.91</v>
      </c>
      <c r="N25" s="120">
        <v>3414.7900763610096</v>
      </c>
      <c r="O25" s="120">
        <v>1931.98432881395</v>
      </c>
      <c r="P25" s="113">
        <v>18435.275049974956</v>
      </c>
    </row>
    <row r="26" spans="2:16" ht="13.5" thickBot="1">
      <c r="B26" s="112" t="s">
        <v>153</v>
      </c>
      <c r="C26" s="113">
        <v>0</v>
      </c>
      <c r="D26" s="113">
        <v>0</v>
      </c>
      <c r="E26" s="113">
        <v>0</v>
      </c>
      <c r="F26" s="113">
        <v>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  <c r="L26" s="120">
        <v>0</v>
      </c>
      <c r="M26" s="120">
        <v>0</v>
      </c>
      <c r="N26" s="120">
        <v>0</v>
      </c>
      <c r="O26" s="120">
        <v>0</v>
      </c>
      <c r="P26" s="113">
        <v>0</v>
      </c>
    </row>
    <row r="27" spans="2:16" s="110" customFormat="1" ht="13.5" thickBot="1">
      <c r="B27" s="116" t="s">
        <v>154</v>
      </c>
      <c r="C27" s="118">
        <v>0</v>
      </c>
      <c r="D27" s="118">
        <v>27.12</v>
      </c>
      <c r="E27" s="118">
        <v>0</v>
      </c>
      <c r="F27" s="285">
        <v>3390.7800000000007</v>
      </c>
      <c r="G27" s="118">
        <v>2934.7154024210868</v>
      </c>
      <c r="H27" s="118">
        <v>92.403525660820605</v>
      </c>
      <c r="I27" s="118">
        <v>7561.6205653950701</v>
      </c>
      <c r="J27" s="118">
        <v>991.50736855268406</v>
      </c>
      <c r="K27" s="118">
        <v>0</v>
      </c>
      <c r="L27" s="119">
        <v>27.12</v>
      </c>
      <c r="M27" s="119">
        <v>3390.7800000000007</v>
      </c>
      <c r="N27" s="119">
        <v>3027.1189280819071</v>
      </c>
      <c r="O27" s="119">
        <v>8553.1279339477551</v>
      </c>
      <c r="P27" s="118">
        <v>14998.146862029662</v>
      </c>
    </row>
    <row r="28" spans="2:16" ht="13.5" thickBot="1">
      <c r="B28" s="112" t="s">
        <v>155</v>
      </c>
      <c r="C28" s="113">
        <v>0</v>
      </c>
      <c r="D28" s="113">
        <v>0</v>
      </c>
      <c r="E28" s="113">
        <v>0</v>
      </c>
      <c r="F28" s="113">
        <v>0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  <c r="L28" s="120">
        <v>0</v>
      </c>
      <c r="M28" s="120">
        <v>0</v>
      </c>
      <c r="N28" s="120">
        <v>0</v>
      </c>
      <c r="O28" s="120">
        <v>0</v>
      </c>
      <c r="P28" s="113">
        <v>0</v>
      </c>
    </row>
    <row r="29" spans="2:16" ht="13.5" thickBot="1">
      <c r="B29" s="112" t="s">
        <v>156</v>
      </c>
      <c r="C29" s="113">
        <v>0</v>
      </c>
      <c r="D29" s="113">
        <v>27.12</v>
      </c>
      <c r="E29" s="113">
        <v>0</v>
      </c>
      <c r="F29" s="113">
        <v>241.06008445000001</v>
      </c>
      <c r="G29" s="113">
        <v>0</v>
      </c>
      <c r="H29" s="113">
        <v>0</v>
      </c>
      <c r="I29" s="113">
        <v>6239.7505350519987</v>
      </c>
      <c r="J29" s="113">
        <v>842.37703155587496</v>
      </c>
      <c r="K29" s="113">
        <v>0</v>
      </c>
      <c r="L29" s="120">
        <v>27.12</v>
      </c>
      <c r="M29" s="120">
        <v>241.06008445000001</v>
      </c>
      <c r="N29" s="120">
        <v>0</v>
      </c>
      <c r="O29" s="120">
        <v>7082.1275666078736</v>
      </c>
      <c r="P29" s="113">
        <v>7350.307651057874</v>
      </c>
    </row>
    <row r="30" spans="2:16" ht="13.5" thickBot="1">
      <c r="B30" s="112" t="s">
        <v>157</v>
      </c>
      <c r="C30" s="113">
        <v>0</v>
      </c>
      <c r="D30" s="113">
        <v>0</v>
      </c>
      <c r="E30" s="113">
        <v>0</v>
      </c>
      <c r="F30" s="113">
        <v>3375.684115396195</v>
      </c>
      <c r="G30" s="113">
        <v>2934.7154024210899</v>
      </c>
      <c r="H30" s="113">
        <v>92.403525660820605</v>
      </c>
      <c r="I30" s="113">
        <v>1321.8700303430712</v>
      </c>
      <c r="J30" s="113">
        <v>149.08534714598545</v>
      </c>
      <c r="K30" s="113">
        <v>0</v>
      </c>
      <c r="L30" s="120">
        <v>0</v>
      </c>
      <c r="M30" s="120">
        <v>3375.684115396195</v>
      </c>
      <c r="N30" s="120">
        <v>3027.1189280819108</v>
      </c>
      <c r="O30" s="120">
        <v>1470.9553774890567</v>
      </c>
      <c r="P30" s="113">
        <v>7873.7584209671622</v>
      </c>
    </row>
    <row r="31" spans="2:16" ht="13.5" thickBot="1">
      <c r="B31" s="112" t="s">
        <v>158</v>
      </c>
      <c r="C31" s="113">
        <v>0</v>
      </c>
      <c r="D31" s="113">
        <v>0</v>
      </c>
      <c r="E31" s="113">
        <v>0</v>
      </c>
      <c r="F31" s="113">
        <v>225.96457984870167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120">
        <v>0</v>
      </c>
      <c r="M31" s="120">
        <v>225.96457984870167</v>
      </c>
      <c r="N31" s="120">
        <v>0</v>
      </c>
      <c r="O31" s="120">
        <v>0</v>
      </c>
      <c r="P31" s="113">
        <v>225.96457984870167</v>
      </c>
    </row>
    <row r="32" spans="2:16" s="110" customFormat="1" ht="13.5" thickBot="1">
      <c r="B32" s="116" t="s">
        <v>159</v>
      </c>
      <c r="C32" s="118">
        <v>7852.2543118000003</v>
      </c>
      <c r="D32" s="118">
        <v>2054.59</v>
      </c>
      <c r="E32" s="118">
        <v>4945.246333</v>
      </c>
      <c r="F32" s="118">
        <v>18155.5</v>
      </c>
      <c r="G32" s="118">
        <v>9817.3664563780276</v>
      </c>
      <c r="H32" s="118">
        <v>639.68317366082101</v>
      </c>
      <c r="I32" s="118">
        <v>9526.1979187881007</v>
      </c>
      <c r="J32" s="118">
        <v>2923.49169871507</v>
      </c>
      <c r="K32" s="118">
        <v>137</v>
      </c>
      <c r="L32" s="119">
        <v>14852.090644799999</v>
      </c>
      <c r="M32" s="119">
        <v>18155.5</v>
      </c>
      <c r="N32" s="119">
        <v>10457.049630038848</v>
      </c>
      <c r="O32" s="119">
        <v>12586.689617503171</v>
      </c>
      <c r="P32" s="118">
        <v>56051.329892342023</v>
      </c>
    </row>
    <row r="33" spans="2:16" ht="13.5" thickBot="1">
      <c r="B33" s="112" t="s">
        <v>160</v>
      </c>
      <c r="C33" s="113">
        <v>7852.2543118000003</v>
      </c>
      <c r="D33" s="113">
        <v>2054.5877768298583</v>
      </c>
      <c r="E33" s="113">
        <v>4945.246333</v>
      </c>
      <c r="F33" s="113">
        <v>11692.976170881111</v>
      </c>
      <c r="G33" s="113">
        <v>4840.9157855444</v>
      </c>
      <c r="H33" s="113">
        <v>517.17766723491138</v>
      </c>
      <c r="I33" s="113">
        <v>293.06724450719992</v>
      </c>
      <c r="J33" s="113">
        <v>0</v>
      </c>
      <c r="K33" s="113">
        <v>97.42452090915441</v>
      </c>
      <c r="L33" s="120">
        <v>14852.088421629858</v>
      </c>
      <c r="M33" s="120">
        <v>11692.976170881111</v>
      </c>
      <c r="N33" s="120">
        <v>5358.0934527793115</v>
      </c>
      <c r="O33" s="120">
        <v>390.49176541635433</v>
      </c>
      <c r="P33" s="113">
        <v>32293.649810706636</v>
      </c>
    </row>
    <row r="34" spans="2:16" ht="13.5" thickBot="1">
      <c r="B34" s="112" t="s">
        <v>161</v>
      </c>
      <c r="C34" s="113">
        <v>0</v>
      </c>
      <c r="D34" s="113">
        <v>0</v>
      </c>
      <c r="E34" s="113">
        <v>0</v>
      </c>
      <c r="F34" s="113">
        <v>4007.7929851313952</v>
      </c>
      <c r="G34" s="113">
        <v>4006.1220608328335</v>
      </c>
      <c r="H34" s="113">
        <v>122.50550642590912</v>
      </c>
      <c r="I34" s="113">
        <v>9136.033255281749</v>
      </c>
      <c r="J34" s="113">
        <v>2826.3492898650934</v>
      </c>
      <c r="K34" s="113">
        <v>0</v>
      </c>
      <c r="L34" s="120">
        <v>0</v>
      </c>
      <c r="M34" s="120">
        <v>4007.7929851313952</v>
      </c>
      <c r="N34" s="120">
        <v>4128.6275672587426</v>
      </c>
      <c r="O34" s="120">
        <v>11962.382545146842</v>
      </c>
      <c r="P34" s="113">
        <v>20098.80309753698</v>
      </c>
    </row>
    <row r="35" spans="2:16" ht="13.5" thickBot="1">
      <c r="B35" s="112" t="s">
        <v>162</v>
      </c>
      <c r="C35" s="113">
        <v>0</v>
      </c>
      <c r="D35" s="113">
        <v>0</v>
      </c>
      <c r="E35" s="113">
        <v>0</v>
      </c>
      <c r="F35" s="113">
        <v>2454.7308439874946</v>
      </c>
      <c r="G35" s="113">
        <v>970.32861000079401</v>
      </c>
      <c r="H35" s="113">
        <v>0</v>
      </c>
      <c r="I35" s="113">
        <v>97.097418999152595</v>
      </c>
      <c r="J35" s="113">
        <v>97.097418999152595</v>
      </c>
      <c r="K35" s="113">
        <v>39.575479090845583</v>
      </c>
      <c r="L35" s="120">
        <v>0</v>
      </c>
      <c r="M35" s="120">
        <v>2454.7308439874946</v>
      </c>
      <c r="N35" s="120">
        <v>970.32861000079401</v>
      </c>
      <c r="O35" s="120">
        <v>233.77031708915078</v>
      </c>
      <c r="P35" s="113">
        <v>3658.8297710774395</v>
      </c>
    </row>
    <row r="36" spans="2:16" ht="13.5" thickBot="1">
      <c r="B36" s="112" t="s">
        <v>163</v>
      </c>
      <c r="C36" s="113">
        <v>0</v>
      </c>
      <c r="D36" s="113">
        <v>0</v>
      </c>
      <c r="E36" s="113">
        <v>0</v>
      </c>
      <c r="F36" s="113">
        <v>0</v>
      </c>
      <c r="G36" s="113">
        <v>0</v>
      </c>
      <c r="H36" s="113">
        <v>0</v>
      </c>
      <c r="I36" s="113">
        <v>0</v>
      </c>
      <c r="J36" s="113">
        <v>0</v>
      </c>
      <c r="K36" s="113">
        <v>0</v>
      </c>
      <c r="L36" s="120">
        <v>0</v>
      </c>
      <c r="M36" s="120">
        <v>0</v>
      </c>
      <c r="N36" s="120">
        <v>0</v>
      </c>
      <c r="O36" s="120">
        <v>0</v>
      </c>
      <c r="P36" s="113">
        <v>0</v>
      </c>
    </row>
    <row r="37" spans="2:16" s="110" customFormat="1" ht="13.5" thickBot="1">
      <c r="B37" s="116" t="s">
        <v>164</v>
      </c>
      <c r="C37" s="285">
        <v>136436.11286000002</v>
      </c>
      <c r="D37" s="285">
        <v>136436.11286000002</v>
      </c>
      <c r="E37" s="285">
        <v>136436.11286000002</v>
      </c>
      <c r="F37" s="285">
        <v>66872.36</v>
      </c>
      <c r="G37" s="118">
        <v>49012</v>
      </c>
      <c r="H37" s="118">
        <v>49012</v>
      </c>
      <c r="I37" s="118">
        <v>463284</v>
      </c>
      <c r="J37" s="118">
        <v>463284</v>
      </c>
      <c r="K37" s="118">
        <v>463284</v>
      </c>
      <c r="L37" s="119">
        <v>136436.11286000002</v>
      </c>
      <c r="M37" s="119">
        <v>66872.36</v>
      </c>
      <c r="N37" s="119">
        <v>49012</v>
      </c>
      <c r="O37" s="119">
        <v>463284</v>
      </c>
      <c r="P37" s="118"/>
    </row>
    <row r="38" spans="2:16" ht="13.5" thickBot="1">
      <c r="B38" s="112" t="s">
        <v>165</v>
      </c>
      <c r="C38" s="117">
        <v>5.7552609402302189E-2</v>
      </c>
      <c r="D38" s="117">
        <v>1.5058989566114789E-2</v>
      </c>
      <c r="E38" s="117">
        <v>3.6245875298971775E-2</v>
      </c>
      <c r="F38" s="323">
        <v>0.27149482985197471</v>
      </c>
      <c r="G38" s="117">
        <v>0.14042952354084795</v>
      </c>
      <c r="H38" s="117">
        <v>9.9007623314964904E-3</v>
      </c>
      <c r="I38" s="117">
        <v>2.0562328763324658E-2</v>
      </c>
      <c r="J38" s="117">
        <v>6.3103662088806649E-3</v>
      </c>
      <c r="K38" s="117">
        <v>2.9571493943240002E-4</v>
      </c>
      <c r="L38" s="121">
        <v>0.10885747426738876</v>
      </c>
      <c r="M38" s="121">
        <v>0.27149482985197471</v>
      </c>
      <c r="N38" s="121">
        <v>0.15033028587234443</v>
      </c>
      <c r="O38" s="121">
        <v>2.7168409911637721E-2</v>
      </c>
      <c r="P38" s="117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showGridLines="0" zoomScale="80" zoomScaleNormal="80" workbookViewId="0">
      <selection activeCell="A3" sqref="A3"/>
    </sheetView>
  </sheetViews>
  <sheetFormatPr baseColWidth="10" defaultRowHeight="12.75"/>
  <cols>
    <col min="2" max="2" width="51.28515625" bestFit="1" customWidth="1"/>
    <col min="11" max="11" width="14" customWidth="1"/>
    <col min="12" max="12" width="12.85546875" customWidth="1"/>
  </cols>
  <sheetData>
    <row r="1" spans="1:18">
      <c r="A1" s="365"/>
    </row>
    <row r="3" spans="1:18"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3"/>
      <c r="P3" s="563"/>
      <c r="Q3" s="563"/>
      <c r="R3" s="563"/>
    </row>
    <row r="4" spans="1:18"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</row>
    <row r="5" spans="1:18">
      <c r="B5" s="259"/>
      <c r="C5" s="564" t="s">
        <v>425</v>
      </c>
      <c r="D5" s="565"/>
      <c r="E5" s="565"/>
      <c r="F5" s="565"/>
      <c r="G5" s="565"/>
      <c r="H5" s="565"/>
      <c r="I5" s="565"/>
      <c r="J5" s="565"/>
      <c r="K5" s="565"/>
      <c r="L5" s="565"/>
      <c r="M5" s="565"/>
      <c r="N5" s="565"/>
      <c r="O5" s="565"/>
      <c r="P5" s="565"/>
      <c r="Q5" s="565"/>
      <c r="R5" s="566"/>
    </row>
    <row r="6" spans="1:18" ht="33.75">
      <c r="B6" s="221"/>
      <c r="C6" s="512" t="s">
        <v>64</v>
      </c>
      <c r="D6" s="512" t="s">
        <v>254</v>
      </c>
      <c r="E6" s="512" t="s">
        <v>65</v>
      </c>
      <c r="F6" s="512" t="s">
        <v>66</v>
      </c>
      <c r="G6" s="512" t="s">
        <v>67</v>
      </c>
      <c r="H6" s="512" t="s">
        <v>255</v>
      </c>
      <c r="I6" s="513" t="s">
        <v>207</v>
      </c>
      <c r="J6" s="513" t="s">
        <v>128</v>
      </c>
      <c r="K6" s="513" t="s">
        <v>256</v>
      </c>
      <c r="L6" s="513" t="s">
        <v>136</v>
      </c>
      <c r="M6" s="513" t="s">
        <v>33</v>
      </c>
      <c r="N6" s="513" t="s">
        <v>257</v>
      </c>
      <c r="O6" s="513" t="s">
        <v>258</v>
      </c>
      <c r="P6" s="513" t="s">
        <v>259</v>
      </c>
      <c r="Q6" s="513" t="s">
        <v>126</v>
      </c>
      <c r="R6" s="513" t="s">
        <v>127</v>
      </c>
    </row>
    <row r="7" spans="1:18">
      <c r="B7" s="221"/>
      <c r="C7" s="222" t="s">
        <v>260</v>
      </c>
      <c r="D7" s="222" t="s">
        <v>260</v>
      </c>
      <c r="E7" s="222" t="s">
        <v>260</v>
      </c>
      <c r="F7" s="222" t="s">
        <v>260</v>
      </c>
      <c r="G7" s="222" t="s">
        <v>260</v>
      </c>
      <c r="H7" s="222" t="s">
        <v>260</v>
      </c>
      <c r="I7" s="222" t="s">
        <v>260</v>
      </c>
      <c r="J7" s="222" t="s">
        <v>260</v>
      </c>
      <c r="K7" s="222" t="s">
        <v>260</v>
      </c>
      <c r="L7" s="222" t="s">
        <v>260</v>
      </c>
      <c r="M7" s="222" t="s">
        <v>260</v>
      </c>
      <c r="N7" s="222" t="s">
        <v>260</v>
      </c>
      <c r="O7" s="222" t="s">
        <v>260</v>
      </c>
      <c r="P7" s="222" t="s">
        <v>260</v>
      </c>
      <c r="Q7" s="222" t="s">
        <v>260</v>
      </c>
      <c r="R7" s="222" t="s">
        <v>260</v>
      </c>
    </row>
    <row r="8" spans="1:18">
      <c r="B8" s="223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</row>
    <row r="9" spans="1:18">
      <c r="B9" s="226" t="s">
        <v>232</v>
      </c>
      <c r="C9" s="227">
        <v>6657</v>
      </c>
      <c r="D9" s="227">
        <v>139508</v>
      </c>
      <c r="E9" s="225">
        <v>146165</v>
      </c>
      <c r="F9" s="225">
        <v>776</v>
      </c>
      <c r="G9" s="225">
        <v>0</v>
      </c>
      <c r="H9" s="225">
        <v>145389</v>
      </c>
      <c r="I9" s="225">
        <v>146165</v>
      </c>
      <c r="J9" s="225">
        <v>0</v>
      </c>
      <c r="K9" s="225">
        <v>0</v>
      </c>
      <c r="L9" s="225">
        <v>0</v>
      </c>
      <c r="M9" s="225">
        <v>-618</v>
      </c>
      <c r="N9" s="225">
        <v>-618</v>
      </c>
      <c r="O9" s="225">
        <v>2812</v>
      </c>
      <c r="P9" s="225">
        <v>3657</v>
      </c>
      <c r="Q9" s="225">
        <v>-669</v>
      </c>
      <c r="R9" s="225">
        <v>2988</v>
      </c>
    </row>
    <row r="10" spans="1:18">
      <c r="B10" s="228" t="s">
        <v>233</v>
      </c>
      <c r="C10" s="227">
        <v>132613</v>
      </c>
      <c r="D10" s="227">
        <v>267952</v>
      </c>
      <c r="E10" s="225">
        <v>400565</v>
      </c>
      <c r="F10" s="225">
        <v>136446</v>
      </c>
      <c r="G10" s="225">
        <v>99309</v>
      </c>
      <c r="H10" s="225">
        <v>164810</v>
      </c>
      <c r="I10" s="225">
        <v>400565</v>
      </c>
      <c r="J10" s="225">
        <v>162894</v>
      </c>
      <c r="K10" s="225">
        <v>-15271</v>
      </c>
      <c r="L10" s="225">
        <v>147623</v>
      </c>
      <c r="M10" s="225">
        <v>103430</v>
      </c>
      <c r="N10" s="225">
        <v>89235</v>
      </c>
      <c r="O10" s="225">
        <v>19250</v>
      </c>
      <c r="P10" s="225">
        <v>108963</v>
      </c>
      <c r="Q10" s="225">
        <v>-17345</v>
      </c>
      <c r="R10" s="225">
        <v>91618</v>
      </c>
    </row>
    <row r="11" spans="1:18">
      <c r="B11" s="228" t="s">
        <v>234</v>
      </c>
      <c r="C11" s="227">
        <v>95054</v>
      </c>
      <c r="D11" s="227">
        <v>370645</v>
      </c>
      <c r="E11" s="225">
        <v>465699</v>
      </c>
      <c r="F11" s="225">
        <v>82599</v>
      </c>
      <c r="G11" s="225">
        <v>85399</v>
      </c>
      <c r="H11" s="225">
        <v>297701</v>
      </c>
      <c r="I11" s="225">
        <v>465699</v>
      </c>
      <c r="J11" s="225">
        <v>67134</v>
      </c>
      <c r="K11" s="225">
        <v>-4675</v>
      </c>
      <c r="L11" s="225">
        <v>62459</v>
      </c>
      <c r="M11" s="225">
        <v>53087</v>
      </c>
      <c r="N11" s="225">
        <v>32994</v>
      </c>
      <c r="O11" s="225">
        <v>106969</v>
      </c>
      <c r="P11" s="225">
        <v>141617</v>
      </c>
      <c r="Q11" s="225">
        <v>-51466</v>
      </c>
      <c r="R11" s="225">
        <v>90151</v>
      </c>
    </row>
    <row r="12" spans="1:18">
      <c r="B12" s="228" t="s">
        <v>235</v>
      </c>
      <c r="C12" s="227">
        <v>312128</v>
      </c>
      <c r="D12" s="227">
        <v>1381972</v>
      </c>
      <c r="E12" s="225">
        <v>1694100</v>
      </c>
      <c r="F12" s="225">
        <v>710707</v>
      </c>
      <c r="G12" s="225">
        <v>347653</v>
      </c>
      <c r="H12" s="225">
        <v>635740</v>
      </c>
      <c r="I12" s="225">
        <v>1694100</v>
      </c>
      <c r="J12" s="225">
        <v>1189950</v>
      </c>
      <c r="K12" s="225">
        <v>-729223</v>
      </c>
      <c r="L12" s="225">
        <v>460727</v>
      </c>
      <c r="M12" s="225">
        <v>179203</v>
      </c>
      <c r="N12" s="225">
        <v>77990</v>
      </c>
      <c r="O12" s="225">
        <v>127247</v>
      </c>
      <c r="P12" s="225">
        <v>205078</v>
      </c>
      <c r="Q12" s="225">
        <v>-101101</v>
      </c>
      <c r="R12" s="225">
        <v>103977</v>
      </c>
    </row>
    <row r="13" spans="1:18">
      <c r="B13" s="228" t="s">
        <v>236</v>
      </c>
      <c r="C13" s="227">
        <v>14550</v>
      </c>
      <c r="D13" s="227">
        <v>1008</v>
      </c>
      <c r="E13" s="225">
        <v>15558</v>
      </c>
      <c r="F13" s="225">
        <v>13940</v>
      </c>
      <c r="G13" s="225">
        <v>0</v>
      </c>
      <c r="H13" s="225">
        <v>1618</v>
      </c>
      <c r="I13" s="225">
        <v>15558</v>
      </c>
      <c r="J13" s="225">
        <v>4738</v>
      </c>
      <c r="K13" s="225">
        <v>-305</v>
      </c>
      <c r="L13" s="225">
        <v>4433</v>
      </c>
      <c r="M13" s="225">
        <v>1357</v>
      </c>
      <c r="N13" s="225">
        <v>1083</v>
      </c>
      <c r="O13" s="225">
        <v>-2456</v>
      </c>
      <c r="P13" s="225">
        <v>-1370</v>
      </c>
      <c r="Q13" s="225">
        <v>-408</v>
      </c>
      <c r="R13" s="225">
        <v>-1778</v>
      </c>
    </row>
    <row r="14" spans="1:18">
      <c r="B14" s="228" t="s">
        <v>272</v>
      </c>
      <c r="C14" s="227">
        <v>55921</v>
      </c>
      <c r="D14" s="227">
        <v>263659</v>
      </c>
      <c r="E14" s="225">
        <v>319580</v>
      </c>
      <c r="F14" s="225">
        <v>63756</v>
      </c>
      <c r="G14" s="225">
        <v>55240</v>
      </c>
      <c r="H14" s="225">
        <v>200584</v>
      </c>
      <c r="I14" s="225">
        <v>319580</v>
      </c>
      <c r="J14" s="225">
        <v>94769</v>
      </c>
      <c r="K14" s="225">
        <v>-20986</v>
      </c>
      <c r="L14" s="225">
        <v>73783</v>
      </c>
      <c r="M14" s="225">
        <v>58725</v>
      </c>
      <c r="N14" s="225">
        <v>33999</v>
      </c>
      <c r="O14" s="225">
        <v>35743</v>
      </c>
      <c r="P14" s="225">
        <v>69850</v>
      </c>
      <c r="Q14" s="225">
        <v>-29790</v>
      </c>
      <c r="R14" s="225">
        <v>40060</v>
      </c>
    </row>
    <row r="15" spans="1:18">
      <c r="B15" s="228" t="s">
        <v>237</v>
      </c>
      <c r="C15" s="227">
        <v>263345</v>
      </c>
      <c r="D15" s="227">
        <v>916274</v>
      </c>
      <c r="E15" s="225">
        <v>1179619</v>
      </c>
      <c r="F15" s="225">
        <v>221534</v>
      </c>
      <c r="G15" s="225">
        <v>182169</v>
      </c>
      <c r="H15" s="225">
        <v>775916</v>
      </c>
      <c r="I15" s="225">
        <v>1179619</v>
      </c>
      <c r="J15" s="225">
        <v>229458</v>
      </c>
      <c r="K15" s="225">
        <v>-19945</v>
      </c>
      <c r="L15" s="225">
        <v>209513</v>
      </c>
      <c r="M15" s="225">
        <v>155467</v>
      </c>
      <c r="N15" s="225">
        <v>121179</v>
      </c>
      <c r="O15" s="225">
        <v>140459</v>
      </c>
      <c r="P15" s="225">
        <v>307883</v>
      </c>
      <c r="Q15" s="225">
        <v>-72221</v>
      </c>
      <c r="R15" s="225">
        <v>235662</v>
      </c>
    </row>
    <row r="16" spans="1:18">
      <c r="B16" s="228" t="s">
        <v>238</v>
      </c>
      <c r="C16" s="227">
        <v>1681474</v>
      </c>
      <c r="D16" s="227">
        <v>3892112</v>
      </c>
      <c r="E16" s="225">
        <v>5573586</v>
      </c>
      <c r="F16" s="225">
        <v>2720641</v>
      </c>
      <c r="G16" s="225">
        <v>225312</v>
      </c>
      <c r="H16" s="225">
        <v>2627633</v>
      </c>
      <c r="I16" s="225">
        <v>5573586</v>
      </c>
      <c r="J16" s="225">
        <v>174</v>
      </c>
      <c r="K16" s="225">
        <v>-96</v>
      </c>
      <c r="L16" s="225">
        <v>78</v>
      </c>
      <c r="M16" s="225">
        <v>-46334</v>
      </c>
      <c r="N16" s="225">
        <v>-46374</v>
      </c>
      <c r="O16" s="225">
        <v>-119900</v>
      </c>
      <c r="P16" s="225">
        <v>-106575</v>
      </c>
      <c r="Q16" s="225">
        <v>44864</v>
      </c>
      <c r="R16" s="225">
        <v>-61711</v>
      </c>
    </row>
    <row r="17" spans="2:18">
      <c r="B17" s="228" t="s">
        <v>239</v>
      </c>
      <c r="C17" s="227">
        <v>140483</v>
      </c>
      <c r="D17" s="227">
        <v>189912</v>
      </c>
      <c r="E17" s="225">
        <v>330395</v>
      </c>
      <c r="F17" s="225">
        <v>123850</v>
      </c>
      <c r="G17" s="225">
        <v>60960</v>
      </c>
      <c r="H17" s="225">
        <v>145585</v>
      </c>
      <c r="I17" s="225">
        <v>330395</v>
      </c>
      <c r="J17" s="225">
        <v>211536</v>
      </c>
      <c r="K17" s="225">
        <v>-207475</v>
      </c>
      <c r="L17" s="225">
        <v>4061</v>
      </c>
      <c r="M17" s="225">
        <v>-6852</v>
      </c>
      <c r="N17" s="225">
        <v>-16483</v>
      </c>
      <c r="O17" s="225">
        <v>-5857</v>
      </c>
      <c r="P17" s="225">
        <v>-22340</v>
      </c>
      <c r="Q17" s="225">
        <v>7309</v>
      </c>
      <c r="R17" s="225">
        <v>-15031</v>
      </c>
    </row>
    <row r="18" spans="2:18">
      <c r="B18" s="228" t="s">
        <v>240</v>
      </c>
      <c r="C18" s="227">
        <v>301315</v>
      </c>
      <c r="D18" s="227">
        <v>103975</v>
      </c>
      <c r="E18" s="225">
        <v>405290</v>
      </c>
      <c r="F18" s="225">
        <v>244418</v>
      </c>
      <c r="G18" s="225">
        <v>3075</v>
      </c>
      <c r="H18" s="225">
        <v>157797</v>
      </c>
      <c r="I18" s="225">
        <v>405290</v>
      </c>
      <c r="J18" s="225">
        <v>540344</v>
      </c>
      <c r="K18" s="225">
        <v>-417506</v>
      </c>
      <c r="L18" s="225">
        <v>122838</v>
      </c>
      <c r="M18" s="225">
        <v>109049</v>
      </c>
      <c r="N18" s="225">
        <v>102351</v>
      </c>
      <c r="O18" s="225">
        <v>7959</v>
      </c>
      <c r="P18" s="225">
        <v>110311</v>
      </c>
      <c r="Q18" s="225">
        <v>-37719</v>
      </c>
      <c r="R18" s="225">
        <v>72592</v>
      </c>
    </row>
    <row r="19" spans="2:18">
      <c r="B19" s="228" t="s">
        <v>273</v>
      </c>
      <c r="C19" s="227">
        <v>94170</v>
      </c>
      <c r="D19" s="227">
        <v>355666</v>
      </c>
      <c r="E19" s="225">
        <v>449836</v>
      </c>
      <c r="F19" s="225">
        <v>274015</v>
      </c>
      <c r="G19" s="225">
        <v>0</v>
      </c>
      <c r="H19" s="225">
        <v>175821</v>
      </c>
      <c r="I19" s="225">
        <v>449836</v>
      </c>
      <c r="J19" s="225">
        <v>81939</v>
      </c>
      <c r="K19" s="225">
        <v>-10644</v>
      </c>
      <c r="L19" s="225">
        <v>71295</v>
      </c>
      <c r="M19" s="225">
        <v>68654</v>
      </c>
      <c r="N19" s="225">
        <v>68653</v>
      </c>
      <c r="O19" s="225">
        <v>-15031</v>
      </c>
      <c r="P19" s="225">
        <v>53622</v>
      </c>
      <c r="Q19" s="225">
        <v>-18732</v>
      </c>
      <c r="R19" s="225">
        <v>34890</v>
      </c>
    </row>
    <row r="20" spans="2:18">
      <c r="B20" s="228" t="s">
        <v>241</v>
      </c>
      <c r="C20" s="227">
        <v>120897</v>
      </c>
      <c r="D20" s="227">
        <v>183601</v>
      </c>
      <c r="E20" s="225">
        <v>304498</v>
      </c>
      <c r="F20" s="225">
        <v>9403</v>
      </c>
      <c r="G20" s="225">
        <v>18424</v>
      </c>
      <c r="H20" s="225">
        <v>276671</v>
      </c>
      <c r="I20" s="225">
        <v>304498</v>
      </c>
      <c r="J20" s="225">
        <v>82608</v>
      </c>
      <c r="K20" s="225">
        <v>-1626</v>
      </c>
      <c r="L20" s="225">
        <v>80982</v>
      </c>
      <c r="M20" s="225">
        <v>72831</v>
      </c>
      <c r="N20" s="225">
        <v>56219</v>
      </c>
      <c r="O20" s="225">
        <v>31686</v>
      </c>
      <c r="P20" s="225">
        <v>87905</v>
      </c>
      <c r="Q20" s="225">
        <v>-29729</v>
      </c>
      <c r="R20" s="225">
        <v>58176</v>
      </c>
    </row>
    <row r="21" spans="2:18">
      <c r="B21" s="228" t="s">
        <v>242</v>
      </c>
      <c r="C21" s="227">
        <v>9097</v>
      </c>
      <c r="D21" s="227">
        <v>2196</v>
      </c>
      <c r="E21" s="225">
        <v>11293</v>
      </c>
      <c r="F21" s="225">
        <v>50940</v>
      </c>
      <c r="G21" s="225">
        <v>2493</v>
      </c>
      <c r="H21" s="225">
        <v>-42140</v>
      </c>
      <c r="I21" s="225">
        <v>11293</v>
      </c>
      <c r="J21" s="225">
        <v>1193</v>
      </c>
      <c r="K21" s="225">
        <v>0</v>
      </c>
      <c r="L21" s="225">
        <v>1193</v>
      </c>
      <c r="M21" s="225">
        <v>716</v>
      </c>
      <c r="N21" s="225">
        <v>-650</v>
      </c>
      <c r="O21" s="225">
        <v>-21535</v>
      </c>
      <c r="P21" s="225">
        <v>-22185</v>
      </c>
      <c r="Q21" s="225">
        <v>44</v>
      </c>
      <c r="R21" s="225">
        <v>-22141</v>
      </c>
    </row>
    <row r="22" spans="2:18">
      <c r="B22" s="228" t="s">
        <v>243</v>
      </c>
      <c r="C22" s="227">
        <v>6912</v>
      </c>
      <c r="D22" s="227">
        <v>5755</v>
      </c>
      <c r="E22" s="225">
        <v>12667</v>
      </c>
      <c r="F22" s="225">
        <v>50780</v>
      </c>
      <c r="G22" s="225">
        <v>5431</v>
      </c>
      <c r="H22" s="225">
        <v>-43544</v>
      </c>
      <c r="I22" s="225">
        <v>12667</v>
      </c>
      <c r="J22" s="225">
        <v>1140</v>
      </c>
      <c r="K22" s="225">
        <v>0</v>
      </c>
      <c r="L22" s="225">
        <v>1140</v>
      </c>
      <c r="M22" s="225">
        <v>591</v>
      </c>
      <c r="N22" s="225">
        <v>-986</v>
      </c>
      <c r="O22" s="225">
        <v>-21519</v>
      </c>
      <c r="P22" s="225">
        <v>-22506</v>
      </c>
      <c r="Q22" s="225">
        <v>-176</v>
      </c>
      <c r="R22" s="225">
        <v>-22682</v>
      </c>
    </row>
    <row r="23" spans="2:18">
      <c r="B23" s="228" t="s">
        <v>224</v>
      </c>
      <c r="C23" s="227">
        <v>538216</v>
      </c>
      <c r="D23" s="227">
        <v>1209995</v>
      </c>
      <c r="E23" s="225">
        <v>1748211</v>
      </c>
      <c r="F23" s="225">
        <v>517761</v>
      </c>
      <c r="G23" s="225">
        <v>440495</v>
      </c>
      <c r="H23" s="225">
        <v>789955</v>
      </c>
      <c r="I23" s="225">
        <v>1748211</v>
      </c>
      <c r="J23" s="225">
        <v>1410602</v>
      </c>
      <c r="K23" s="225">
        <v>-1037015</v>
      </c>
      <c r="L23" s="225">
        <v>373587</v>
      </c>
      <c r="M23" s="225">
        <v>213754</v>
      </c>
      <c r="N23" s="225">
        <v>140035</v>
      </c>
      <c r="O23" s="225">
        <v>-17507</v>
      </c>
      <c r="P23" s="225">
        <v>122528</v>
      </c>
      <c r="Q23" s="225">
        <v>-22092</v>
      </c>
      <c r="R23" s="225">
        <v>100436</v>
      </c>
    </row>
    <row r="24" spans="2:18">
      <c r="B24" s="228" t="s">
        <v>244</v>
      </c>
      <c r="C24" s="227">
        <v>611450</v>
      </c>
      <c r="D24" s="227">
        <v>1964754</v>
      </c>
      <c r="E24" s="225">
        <v>2576204</v>
      </c>
      <c r="F24" s="225">
        <v>865349</v>
      </c>
      <c r="G24" s="225">
        <v>781211</v>
      </c>
      <c r="H24" s="225">
        <v>929644</v>
      </c>
      <c r="I24" s="225">
        <v>2576204</v>
      </c>
      <c r="J24" s="225">
        <v>1510676</v>
      </c>
      <c r="K24" s="225">
        <v>-1026864</v>
      </c>
      <c r="L24" s="225">
        <v>483812</v>
      </c>
      <c r="M24" s="225">
        <v>294177</v>
      </c>
      <c r="N24" s="225">
        <v>172577</v>
      </c>
      <c r="O24" s="225">
        <v>-96634</v>
      </c>
      <c r="P24" s="225">
        <v>75943</v>
      </c>
      <c r="Q24" s="225">
        <v>-27646</v>
      </c>
      <c r="R24" s="225">
        <v>48297</v>
      </c>
    </row>
    <row r="25" spans="2:18">
      <c r="B25" s="228" t="s">
        <v>274</v>
      </c>
      <c r="C25" s="227">
        <v>694885</v>
      </c>
      <c r="D25" s="227">
        <v>2478860</v>
      </c>
      <c r="E25" s="225">
        <v>3173745</v>
      </c>
      <c r="F25" s="225">
        <v>613692</v>
      </c>
      <c r="G25" s="225">
        <v>1154300</v>
      </c>
      <c r="H25" s="225">
        <v>1405753</v>
      </c>
      <c r="I25" s="225">
        <v>3173745</v>
      </c>
      <c r="J25" s="225">
        <v>1541938</v>
      </c>
      <c r="K25" s="225">
        <v>-1106151</v>
      </c>
      <c r="L25" s="225">
        <v>435787</v>
      </c>
      <c r="M25" s="225">
        <v>254481</v>
      </c>
      <c r="N25" s="225">
        <v>157911</v>
      </c>
      <c r="O25" s="225">
        <v>-51253</v>
      </c>
      <c r="P25" s="225">
        <v>107044</v>
      </c>
      <c r="Q25" s="225">
        <v>318307</v>
      </c>
      <c r="R25" s="225">
        <v>425351</v>
      </c>
    </row>
    <row r="26" spans="2:18">
      <c r="B26" s="228" t="s">
        <v>275</v>
      </c>
      <c r="C26" s="227">
        <v>14153</v>
      </c>
      <c r="D26" s="227">
        <v>9180</v>
      </c>
      <c r="E26" s="225">
        <v>23333</v>
      </c>
      <c r="F26" s="225">
        <v>5512</v>
      </c>
      <c r="G26" s="225">
        <v>42</v>
      </c>
      <c r="H26" s="225">
        <v>17779</v>
      </c>
      <c r="I26" s="225">
        <v>23333</v>
      </c>
      <c r="J26" s="225">
        <v>17882</v>
      </c>
      <c r="K26" s="225">
        <v>-8136</v>
      </c>
      <c r="L26" s="225">
        <v>9746</v>
      </c>
      <c r="M26" s="225">
        <v>-559</v>
      </c>
      <c r="N26" s="225">
        <v>-1412</v>
      </c>
      <c r="O26" s="225">
        <v>-169</v>
      </c>
      <c r="P26" s="225">
        <v>-1581</v>
      </c>
      <c r="Q26" s="225">
        <v>394</v>
      </c>
      <c r="R26" s="225">
        <v>-1187</v>
      </c>
    </row>
    <row r="27" spans="2:18">
      <c r="B27" s="228" t="s">
        <v>424</v>
      </c>
      <c r="C27" s="227">
        <v>1535494</v>
      </c>
      <c r="D27" s="227">
        <v>4426898</v>
      </c>
      <c r="E27" s="225">
        <v>5962392</v>
      </c>
      <c r="F27" s="225">
        <v>1438355</v>
      </c>
      <c r="G27" s="225">
        <v>2871158</v>
      </c>
      <c r="H27" s="225">
        <v>1652879</v>
      </c>
      <c r="I27" s="225">
        <v>5962392</v>
      </c>
      <c r="J27" s="225">
        <v>2459201</v>
      </c>
      <c r="K27" s="225">
        <v>-1914222</v>
      </c>
      <c r="L27" s="225">
        <v>544979</v>
      </c>
      <c r="M27" s="225">
        <v>243789</v>
      </c>
      <c r="N27" s="225">
        <v>137736</v>
      </c>
      <c r="O27" s="225">
        <v>-98509</v>
      </c>
      <c r="P27" s="225">
        <v>39227</v>
      </c>
      <c r="Q27" s="225">
        <v>-17209</v>
      </c>
      <c r="R27" s="225">
        <v>22018</v>
      </c>
    </row>
    <row r="28" spans="2:18">
      <c r="B28" s="228" t="s">
        <v>245</v>
      </c>
      <c r="C28" s="227">
        <v>4112113</v>
      </c>
      <c r="D28" s="227">
        <v>11587158</v>
      </c>
      <c r="E28" s="225">
        <v>15699271</v>
      </c>
      <c r="F28" s="225">
        <v>6524502</v>
      </c>
      <c r="G28" s="225">
        <v>5555695</v>
      </c>
      <c r="H28" s="225">
        <v>3619074</v>
      </c>
      <c r="I28" s="225">
        <v>15699271</v>
      </c>
      <c r="J28" s="225">
        <v>7492092</v>
      </c>
      <c r="K28" s="225">
        <v>-5366693</v>
      </c>
      <c r="L28" s="225">
        <v>2125399</v>
      </c>
      <c r="M28" s="225">
        <v>1201286</v>
      </c>
      <c r="N28" s="225">
        <v>766565</v>
      </c>
      <c r="O28" s="225">
        <v>-435467</v>
      </c>
      <c r="P28" s="225">
        <v>331484</v>
      </c>
      <c r="Q28" s="225">
        <v>217615</v>
      </c>
      <c r="R28" s="225">
        <v>549099</v>
      </c>
    </row>
    <row r="29" spans="2:18">
      <c r="B29" s="228" t="s">
        <v>246</v>
      </c>
      <c r="C29" s="227">
        <v>336791</v>
      </c>
      <c r="D29" s="227">
        <v>2511365</v>
      </c>
      <c r="E29" s="225">
        <v>2848156</v>
      </c>
      <c r="F29" s="225">
        <v>510844</v>
      </c>
      <c r="G29" s="225">
        <v>1032101</v>
      </c>
      <c r="H29" s="225">
        <v>1305211</v>
      </c>
      <c r="I29" s="225">
        <v>2848156</v>
      </c>
      <c r="J29" s="225">
        <v>1259471</v>
      </c>
      <c r="K29" s="225">
        <v>-478264</v>
      </c>
      <c r="L29" s="225">
        <v>781207</v>
      </c>
      <c r="M29" s="225">
        <v>707149</v>
      </c>
      <c r="N29" s="225">
        <v>633075</v>
      </c>
      <c r="O29" s="225">
        <v>-101981</v>
      </c>
      <c r="P29" s="225">
        <v>531118</v>
      </c>
      <c r="Q29" s="225">
        <v>-185554</v>
      </c>
      <c r="R29" s="225">
        <v>345564</v>
      </c>
    </row>
    <row r="30" spans="2:18">
      <c r="B30" s="228" t="s">
        <v>247</v>
      </c>
      <c r="C30" s="227">
        <v>414711</v>
      </c>
      <c r="D30" s="227">
        <v>1686783</v>
      </c>
      <c r="E30" s="225">
        <v>2101494</v>
      </c>
      <c r="F30" s="225">
        <v>650760</v>
      </c>
      <c r="G30" s="225">
        <v>598455</v>
      </c>
      <c r="H30" s="225">
        <v>852279</v>
      </c>
      <c r="I30" s="225">
        <v>2101494</v>
      </c>
      <c r="J30" s="225">
        <v>1713801</v>
      </c>
      <c r="K30" s="225">
        <v>-1032452</v>
      </c>
      <c r="L30" s="225">
        <v>681349</v>
      </c>
      <c r="M30" s="225">
        <v>522969</v>
      </c>
      <c r="N30" s="225">
        <v>389002</v>
      </c>
      <c r="O30" s="225">
        <v>-57795</v>
      </c>
      <c r="P30" s="225">
        <v>331372</v>
      </c>
      <c r="Q30" s="225">
        <v>-125242</v>
      </c>
      <c r="R30" s="225">
        <v>206130</v>
      </c>
    </row>
    <row r="31" spans="2:18">
      <c r="B31" s="228" t="s">
        <v>248</v>
      </c>
      <c r="C31" s="227">
        <v>36807</v>
      </c>
      <c r="D31" s="227">
        <v>1376103</v>
      </c>
      <c r="E31" s="225">
        <v>1412910</v>
      </c>
      <c r="F31" s="225">
        <v>69295</v>
      </c>
      <c r="G31" s="225">
        <v>10460</v>
      </c>
      <c r="H31" s="225">
        <v>1333155</v>
      </c>
      <c r="I31" s="225">
        <v>1412910</v>
      </c>
      <c r="J31" s="225">
        <v>0</v>
      </c>
      <c r="K31" s="225">
        <v>0</v>
      </c>
      <c r="L31" s="225">
        <v>0</v>
      </c>
      <c r="M31" s="225">
        <v>337</v>
      </c>
      <c r="N31" s="225">
        <v>337</v>
      </c>
      <c r="O31" s="225">
        <v>-4852</v>
      </c>
      <c r="P31" s="225">
        <v>185519</v>
      </c>
      <c r="Q31" s="225">
        <v>0</v>
      </c>
      <c r="R31" s="225">
        <v>185519</v>
      </c>
    </row>
    <row r="32" spans="2:18">
      <c r="B32" s="228" t="s">
        <v>249</v>
      </c>
      <c r="C32" s="227">
        <v>333468</v>
      </c>
      <c r="D32" s="227">
        <v>914287</v>
      </c>
      <c r="E32" s="225">
        <v>1247755</v>
      </c>
      <c r="F32" s="225">
        <v>169579</v>
      </c>
      <c r="G32" s="225">
        <v>234383</v>
      </c>
      <c r="H32" s="225">
        <v>843793</v>
      </c>
      <c r="I32" s="225">
        <v>1247755</v>
      </c>
      <c r="J32" s="225">
        <v>653276</v>
      </c>
      <c r="K32" s="225">
        <v>-336615</v>
      </c>
      <c r="L32" s="225">
        <v>316661</v>
      </c>
      <c r="M32" s="225">
        <v>257625</v>
      </c>
      <c r="N32" s="225">
        <v>209490</v>
      </c>
      <c r="O32" s="225">
        <v>13325</v>
      </c>
      <c r="P32" s="225">
        <v>263975</v>
      </c>
      <c r="Q32" s="225">
        <v>-69105</v>
      </c>
      <c r="R32" s="225">
        <v>194870</v>
      </c>
    </row>
    <row r="33" spans="2:18">
      <c r="B33" s="228" t="s">
        <v>250</v>
      </c>
      <c r="C33" s="227">
        <v>5798</v>
      </c>
      <c r="D33" s="227">
        <v>137059</v>
      </c>
      <c r="E33" s="225">
        <v>142857</v>
      </c>
      <c r="F33" s="225">
        <v>7946</v>
      </c>
      <c r="G33" s="225">
        <v>25562</v>
      </c>
      <c r="H33" s="225">
        <v>109349</v>
      </c>
      <c r="I33" s="225">
        <v>142857</v>
      </c>
      <c r="J33" s="225">
        <v>54434</v>
      </c>
      <c r="K33" s="225">
        <v>-15469</v>
      </c>
      <c r="L33" s="225">
        <v>38965</v>
      </c>
      <c r="M33" s="225">
        <v>33910</v>
      </c>
      <c r="N33" s="225">
        <v>29643</v>
      </c>
      <c r="O33" s="225">
        <v>-255</v>
      </c>
      <c r="P33" s="225">
        <v>29388</v>
      </c>
      <c r="Q33" s="225">
        <v>-8562</v>
      </c>
      <c r="R33" s="225">
        <v>20826</v>
      </c>
    </row>
    <row r="34" spans="2:18">
      <c r="B34" s="228" t="s">
        <v>251</v>
      </c>
      <c r="C34" s="227">
        <v>85080</v>
      </c>
      <c r="D34" s="227">
        <v>175196</v>
      </c>
      <c r="E34" s="225">
        <v>260276</v>
      </c>
      <c r="F34" s="225">
        <v>51046</v>
      </c>
      <c r="G34" s="225">
        <v>68377</v>
      </c>
      <c r="H34" s="225">
        <v>140853</v>
      </c>
      <c r="I34" s="225">
        <v>260276</v>
      </c>
      <c r="J34" s="225">
        <v>89395</v>
      </c>
      <c r="K34" s="225">
        <v>-37266</v>
      </c>
      <c r="L34" s="225">
        <v>52129</v>
      </c>
      <c r="M34" s="225">
        <v>42112</v>
      </c>
      <c r="N34" s="225">
        <v>30028</v>
      </c>
      <c r="O34" s="225">
        <v>-4368</v>
      </c>
      <c r="P34" s="225">
        <v>25685</v>
      </c>
      <c r="Q34" s="225">
        <v>-8003</v>
      </c>
      <c r="R34" s="225">
        <v>17682</v>
      </c>
    </row>
    <row r="35" spans="2:18">
      <c r="B35" s="228" t="s">
        <v>252</v>
      </c>
      <c r="C35" s="227">
        <v>112287</v>
      </c>
      <c r="D35" s="227">
        <v>1210429</v>
      </c>
      <c r="E35" s="225">
        <v>1322716</v>
      </c>
      <c r="F35" s="225">
        <v>268883</v>
      </c>
      <c r="G35" s="225">
        <v>431856</v>
      </c>
      <c r="H35" s="225">
        <v>621977</v>
      </c>
      <c r="I35" s="225">
        <v>1322716</v>
      </c>
      <c r="J35" s="225">
        <v>912950</v>
      </c>
      <c r="K35" s="225">
        <v>-610701</v>
      </c>
      <c r="L35" s="225">
        <v>302249</v>
      </c>
      <c r="M35" s="225">
        <v>232137</v>
      </c>
      <c r="N35" s="225">
        <v>175848</v>
      </c>
      <c r="O35" s="225">
        <v>-22150</v>
      </c>
      <c r="P35" s="225">
        <v>153693</v>
      </c>
      <c r="Q35" s="225">
        <v>-49024</v>
      </c>
      <c r="R35" s="225">
        <v>104669</v>
      </c>
    </row>
    <row r="36" spans="2:18">
      <c r="B36" s="228" t="s">
        <v>253</v>
      </c>
      <c r="C36" s="227">
        <v>488824</v>
      </c>
      <c r="D36" s="227">
        <v>2401685</v>
      </c>
      <c r="E36" s="225">
        <v>2890509</v>
      </c>
      <c r="F36" s="225">
        <v>490068</v>
      </c>
      <c r="G36" s="225">
        <v>770021</v>
      </c>
      <c r="H36" s="225">
        <v>1630420</v>
      </c>
      <c r="I36" s="225">
        <v>2890509</v>
      </c>
      <c r="J36" s="225">
        <v>1505635</v>
      </c>
      <c r="K36" s="225">
        <v>-798330</v>
      </c>
      <c r="L36" s="225">
        <v>707305</v>
      </c>
      <c r="M36" s="225">
        <v>564020</v>
      </c>
      <c r="N36" s="225">
        <v>443246</v>
      </c>
      <c r="O36" s="225">
        <v>-18583</v>
      </c>
      <c r="P36" s="225">
        <v>451681</v>
      </c>
      <c r="Q36" s="225">
        <v>-134059</v>
      </c>
      <c r="R36" s="225">
        <v>317622</v>
      </c>
    </row>
    <row r="41" spans="2:18">
      <c r="B41" s="259"/>
      <c r="C41" s="564" t="s">
        <v>268</v>
      </c>
      <c r="D41" s="565"/>
      <c r="E41" s="565"/>
      <c r="F41" s="565"/>
      <c r="G41" s="565"/>
      <c r="H41" s="565"/>
      <c r="I41" s="565"/>
      <c r="J41" s="565"/>
      <c r="K41" s="565"/>
      <c r="L41" s="565"/>
      <c r="M41" s="565"/>
      <c r="N41" s="565"/>
      <c r="O41" s="565"/>
      <c r="P41" s="565"/>
      <c r="Q41" s="565"/>
      <c r="R41" s="566"/>
    </row>
    <row r="42" spans="2:18" ht="33.75">
      <c r="B42" s="221"/>
      <c r="C42" s="512" t="s">
        <v>64</v>
      </c>
      <c r="D42" s="512" t="s">
        <v>254</v>
      </c>
      <c r="E42" s="512" t="s">
        <v>65</v>
      </c>
      <c r="F42" s="512" t="s">
        <v>66</v>
      </c>
      <c r="G42" s="512" t="s">
        <v>67</v>
      </c>
      <c r="H42" s="512" t="s">
        <v>255</v>
      </c>
      <c r="I42" s="513" t="s">
        <v>207</v>
      </c>
      <c r="J42" s="513" t="s">
        <v>128</v>
      </c>
      <c r="K42" s="513" t="s">
        <v>256</v>
      </c>
      <c r="L42" s="513" t="s">
        <v>136</v>
      </c>
      <c r="M42" s="513" t="s">
        <v>33</v>
      </c>
      <c r="N42" s="513" t="s">
        <v>257</v>
      </c>
      <c r="O42" s="513" t="s">
        <v>258</v>
      </c>
      <c r="P42" s="513" t="s">
        <v>259</v>
      </c>
      <c r="Q42" s="513" t="s">
        <v>126</v>
      </c>
      <c r="R42" s="513" t="s">
        <v>127</v>
      </c>
    </row>
    <row r="43" spans="2:18">
      <c r="B43" s="221"/>
      <c r="C43" s="222" t="s">
        <v>260</v>
      </c>
      <c r="D43" s="222" t="s">
        <v>260</v>
      </c>
      <c r="E43" s="222" t="s">
        <v>260</v>
      </c>
      <c r="F43" s="222" t="s">
        <v>260</v>
      </c>
      <c r="G43" s="222" t="s">
        <v>260</v>
      </c>
      <c r="H43" s="222" t="s">
        <v>260</v>
      </c>
      <c r="I43" s="222" t="s">
        <v>260</v>
      </c>
      <c r="J43" s="222" t="s">
        <v>260</v>
      </c>
      <c r="K43" s="222" t="s">
        <v>260</v>
      </c>
      <c r="L43" s="222" t="s">
        <v>260</v>
      </c>
      <c r="M43" s="222" t="s">
        <v>260</v>
      </c>
      <c r="N43" s="222" t="s">
        <v>260</v>
      </c>
      <c r="O43" s="222" t="s">
        <v>260</v>
      </c>
      <c r="P43" s="222" t="s">
        <v>260</v>
      </c>
      <c r="Q43" s="222" t="s">
        <v>260</v>
      </c>
      <c r="R43" s="222" t="s">
        <v>260</v>
      </c>
    </row>
    <row r="44" spans="2:18">
      <c r="B44" s="223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2:18">
      <c r="B45" s="226" t="s">
        <v>232</v>
      </c>
      <c r="C45" s="227">
        <v>5657</v>
      </c>
      <c r="D45" s="227">
        <v>275369</v>
      </c>
      <c r="E45" s="225">
        <v>281026</v>
      </c>
      <c r="F45" s="225">
        <v>490</v>
      </c>
      <c r="G45" s="225">
        <v>0</v>
      </c>
      <c r="H45" s="225">
        <v>280536</v>
      </c>
      <c r="I45" s="225">
        <v>281026</v>
      </c>
      <c r="J45" s="225">
        <v>0</v>
      </c>
      <c r="K45" s="225">
        <v>0</v>
      </c>
      <c r="L45" s="225">
        <v>0</v>
      </c>
      <c r="M45" s="225">
        <v>-651</v>
      </c>
      <c r="N45" s="225">
        <v>252340</v>
      </c>
      <c r="O45" s="225">
        <v>1135</v>
      </c>
      <c r="P45" s="225">
        <v>256836</v>
      </c>
      <c r="Q45" s="225">
        <v>-185</v>
      </c>
      <c r="R45" s="225">
        <v>256651</v>
      </c>
    </row>
    <row r="46" spans="2:18">
      <c r="B46" s="228" t="s">
        <v>233</v>
      </c>
      <c r="C46" s="227">
        <v>119110</v>
      </c>
      <c r="D46" s="227">
        <v>204611</v>
      </c>
      <c r="E46" s="225">
        <v>323721</v>
      </c>
      <c r="F46" s="225">
        <v>137870</v>
      </c>
      <c r="G46" s="225">
        <v>142832</v>
      </c>
      <c r="H46" s="225">
        <v>43019</v>
      </c>
      <c r="I46" s="225">
        <v>323721</v>
      </c>
      <c r="J46" s="225">
        <v>152399</v>
      </c>
      <c r="K46" s="225">
        <v>-8612</v>
      </c>
      <c r="L46" s="225">
        <v>143787</v>
      </c>
      <c r="M46" s="225">
        <v>76145</v>
      </c>
      <c r="N46" s="225">
        <v>40137</v>
      </c>
      <c r="O46" s="225">
        <v>-27529</v>
      </c>
      <c r="P46" s="225">
        <v>13009</v>
      </c>
      <c r="Q46" s="225">
        <v>6625</v>
      </c>
      <c r="R46" s="225">
        <v>19634</v>
      </c>
    </row>
    <row r="47" spans="2:18">
      <c r="B47" s="228" t="s">
        <v>234</v>
      </c>
      <c r="C47" s="227">
        <v>81241</v>
      </c>
      <c r="D47" s="227">
        <v>297979</v>
      </c>
      <c r="E47" s="225">
        <v>379220</v>
      </c>
      <c r="F47" s="225">
        <v>68075</v>
      </c>
      <c r="G47" s="225">
        <v>84620</v>
      </c>
      <c r="H47" s="225">
        <v>226525</v>
      </c>
      <c r="I47" s="225">
        <v>379220</v>
      </c>
      <c r="J47" s="225">
        <v>58459</v>
      </c>
      <c r="K47" s="225">
        <v>-6837</v>
      </c>
      <c r="L47" s="225">
        <v>51622</v>
      </c>
      <c r="M47" s="225">
        <v>38115</v>
      </c>
      <c r="N47" s="225">
        <v>34920</v>
      </c>
      <c r="O47" s="225">
        <v>54815</v>
      </c>
      <c r="P47" s="225">
        <v>91041</v>
      </c>
      <c r="Q47" s="225">
        <v>2392</v>
      </c>
      <c r="R47" s="225">
        <v>93433</v>
      </c>
    </row>
    <row r="48" spans="2:18">
      <c r="B48" s="228" t="s">
        <v>235</v>
      </c>
      <c r="C48" s="227">
        <v>396740</v>
      </c>
      <c r="D48" s="227">
        <v>830423</v>
      </c>
      <c r="E48" s="225">
        <v>1227163</v>
      </c>
      <c r="F48" s="225">
        <v>919538</v>
      </c>
      <c r="G48" s="225">
        <v>298111</v>
      </c>
      <c r="H48" s="225">
        <v>9514</v>
      </c>
      <c r="I48" s="225">
        <v>1227163</v>
      </c>
      <c r="J48" s="225">
        <v>1276849</v>
      </c>
      <c r="K48" s="225">
        <v>-740418</v>
      </c>
      <c r="L48" s="225">
        <v>536431</v>
      </c>
      <c r="M48" s="225">
        <v>157730</v>
      </c>
      <c r="N48" s="225">
        <v>150952</v>
      </c>
      <c r="O48" s="225">
        <v>-176791</v>
      </c>
      <c r="P48" s="225">
        <v>-25712</v>
      </c>
      <c r="Q48" s="225">
        <v>36981</v>
      </c>
      <c r="R48" s="225">
        <v>11269</v>
      </c>
    </row>
    <row r="49" spans="2:18">
      <c r="B49" s="228" t="s">
        <v>236</v>
      </c>
      <c r="C49" s="227">
        <v>23397</v>
      </c>
      <c r="D49" s="227">
        <v>188</v>
      </c>
      <c r="E49" s="225">
        <v>23585</v>
      </c>
      <c r="F49" s="225">
        <v>22479</v>
      </c>
      <c r="G49" s="225">
        <v>0</v>
      </c>
      <c r="H49" s="225">
        <v>1106</v>
      </c>
      <c r="I49" s="225">
        <v>23585</v>
      </c>
      <c r="J49" s="225">
        <v>4271</v>
      </c>
      <c r="K49" s="225">
        <v>-583</v>
      </c>
      <c r="L49" s="225">
        <v>3688</v>
      </c>
      <c r="M49" s="225">
        <v>-457</v>
      </c>
      <c r="N49" s="225">
        <v>-543</v>
      </c>
      <c r="O49" s="225">
        <v>416</v>
      </c>
      <c r="P49" s="225">
        <v>-127</v>
      </c>
      <c r="Q49" s="225">
        <v>-307</v>
      </c>
      <c r="R49" s="225">
        <v>-434</v>
      </c>
    </row>
    <row r="50" spans="2:18">
      <c r="B50" s="228" t="s">
        <v>431</v>
      </c>
      <c r="C50" s="227">
        <v>63803</v>
      </c>
      <c r="D50" s="227">
        <v>147504</v>
      </c>
      <c r="E50" s="225">
        <v>211307</v>
      </c>
      <c r="F50" s="225">
        <v>50858</v>
      </c>
      <c r="G50" s="225">
        <v>33693</v>
      </c>
      <c r="H50" s="225">
        <v>126756</v>
      </c>
      <c r="I50" s="225">
        <v>211307</v>
      </c>
      <c r="J50" s="225">
        <v>88071</v>
      </c>
      <c r="K50" s="225">
        <v>-12070</v>
      </c>
      <c r="L50" s="225">
        <v>76001</v>
      </c>
      <c r="M50" s="225">
        <v>55486</v>
      </c>
      <c r="N50" s="225">
        <v>39097</v>
      </c>
      <c r="O50" s="225">
        <v>24711</v>
      </c>
      <c r="P50" s="225">
        <v>63907</v>
      </c>
      <c r="Q50" s="225">
        <v>-17212</v>
      </c>
      <c r="R50" s="225">
        <v>46695</v>
      </c>
    </row>
    <row r="51" spans="2:18">
      <c r="B51" s="228" t="s">
        <v>237</v>
      </c>
      <c r="C51" s="227">
        <v>228046</v>
      </c>
      <c r="D51" s="227">
        <v>506432</v>
      </c>
      <c r="E51" s="225">
        <v>734478</v>
      </c>
      <c r="F51" s="225">
        <v>206678</v>
      </c>
      <c r="G51" s="225">
        <v>225111</v>
      </c>
      <c r="H51" s="225">
        <v>302689</v>
      </c>
      <c r="I51" s="225">
        <v>734478</v>
      </c>
      <c r="J51" s="225">
        <v>209346</v>
      </c>
      <c r="K51" s="225">
        <v>-15449</v>
      </c>
      <c r="L51" s="225">
        <v>193897</v>
      </c>
      <c r="M51" s="225">
        <v>113259</v>
      </c>
      <c r="N51" s="225">
        <v>74056</v>
      </c>
      <c r="O51" s="225">
        <v>31581</v>
      </c>
      <c r="P51" s="225">
        <v>112122</v>
      </c>
      <c r="Q51" s="225">
        <v>7771</v>
      </c>
      <c r="R51" s="225">
        <v>119893</v>
      </c>
    </row>
    <row r="52" spans="2:18">
      <c r="B52" s="228" t="s">
        <v>238</v>
      </c>
      <c r="C52" s="227">
        <v>386459</v>
      </c>
      <c r="D52" s="227">
        <v>3395350</v>
      </c>
      <c r="E52" s="225">
        <v>3781809</v>
      </c>
      <c r="F52" s="225">
        <v>201292</v>
      </c>
      <c r="G52" s="225">
        <v>392169</v>
      </c>
      <c r="H52" s="225">
        <v>3188348</v>
      </c>
      <c r="I52" s="225">
        <v>3781809</v>
      </c>
      <c r="J52" s="225">
        <v>0</v>
      </c>
      <c r="K52" s="225">
        <v>-256</v>
      </c>
      <c r="L52" s="225">
        <v>-256</v>
      </c>
      <c r="M52" s="225">
        <v>-44430</v>
      </c>
      <c r="N52" s="225">
        <v>-44561</v>
      </c>
      <c r="O52" s="225">
        <v>18874</v>
      </c>
      <c r="P52" s="225">
        <v>182137</v>
      </c>
      <c r="Q52" s="225">
        <v>-894</v>
      </c>
      <c r="R52" s="225">
        <v>181243</v>
      </c>
    </row>
    <row r="53" spans="2:18">
      <c r="B53" s="228" t="s">
        <v>239</v>
      </c>
      <c r="C53" s="227">
        <v>114507</v>
      </c>
      <c r="D53" s="227">
        <v>204939</v>
      </c>
      <c r="E53" s="225">
        <v>319446</v>
      </c>
      <c r="F53" s="225">
        <v>71632</v>
      </c>
      <c r="G53" s="225">
        <v>61310</v>
      </c>
      <c r="H53" s="225">
        <v>186504</v>
      </c>
      <c r="I53" s="225">
        <v>319446</v>
      </c>
      <c r="J53" s="225">
        <v>261358</v>
      </c>
      <c r="K53" s="225">
        <v>-146668</v>
      </c>
      <c r="L53" s="225">
        <v>114690</v>
      </c>
      <c r="M53" s="225">
        <v>103174</v>
      </c>
      <c r="N53" s="225">
        <v>88737</v>
      </c>
      <c r="O53" s="225">
        <v>-804</v>
      </c>
      <c r="P53" s="225">
        <v>87933</v>
      </c>
      <c r="Q53" s="225">
        <v>-29488</v>
      </c>
      <c r="R53" s="225">
        <v>58445</v>
      </c>
    </row>
    <row r="54" spans="2:18">
      <c r="B54" s="228" t="s">
        <v>240</v>
      </c>
      <c r="C54" s="227">
        <v>231833</v>
      </c>
      <c r="D54" s="227">
        <v>129520</v>
      </c>
      <c r="E54" s="225">
        <v>361353</v>
      </c>
      <c r="F54" s="225">
        <v>221039</v>
      </c>
      <c r="G54" s="225">
        <v>1443</v>
      </c>
      <c r="H54" s="225">
        <v>138871</v>
      </c>
      <c r="I54" s="225">
        <v>361353</v>
      </c>
      <c r="J54" s="225">
        <v>503093</v>
      </c>
      <c r="K54" s="225">
        <v>-372087</v>
      </c>
      <c r="L54" s="225">
        <v>131006</v>
      </c>
      <c r="M54" s="225">
        <v>115811</v>
      </c>
      <c r="N54" s="225">
        <v>107414</v>
      </c>
      <c r="O54" s="225">
        <v>520</v>
      </c>
      <c r="P54" s="225">
        <v>107935</v>
      </c>
      <c r="Q54" s="225">
        <v>-37023</v>
      </c>
      <c r="R54" s="225">
        <v>70912</v>
      </c>
    </row>
    <row r="55" spans="2:18">
      <c r="B55" s="228" t="s">
        <v>432</v>
      </c>
      <c r="C55" s="227">
        <v>27586</v>
      </c>
      <c r="D55" s="227">
        <v>416760</v>
      </c>
      <c r="E55" s="225">
        <v>444346</v>
      </c>
      <c r="F55" s="225">
        <v>5170</v>
      </c>
      <c r="G55" s="225">
        <v>261883</v>
      </c>
      <c r="H55" s="225">
        <v>177293</v>
      </c>
      <c r="I55" s="225">
        <v>444346</v>
      </c>
      <c r="J55" s="225">
        <v>8546</v>
      </c>
      <c r="K55" s="225">
        <v>-759</v>
      </c>
      <c r="L55" s="225">
        <v>7787</v>
      </c>
      <c r="M55" s="225">
        <v>7473</v>
      </c>
      <c r="N55" s="225">
        <v>7473</v>
      </c>
      <c r="O55" s="225">
        <v>-753</v>
      </c>
      <c r="P55" s="225">
        <v>6720</v>
      </c>
      <c r="Q55" s="225">
        <v>-1027</v>
      </c>
      <c r="R55" s="225">
        <v>5693</v>
      </c>
    </row>
    <row r="56" spans="2:18">
      <c r="B56" s="228" t="s">
        <v>241</v>
      </c>
      <c r="C56" s="227">
        <v>65440</v>
      </c>
      <c r="D56" s="227">
        <v>273718</v>
      </c>
      <c r="E56" s="225">
        <v>339158</v>
      </c>
      <c r="F56" s="225">
        <v>12165</v>
      </c>
      <c r="G56" s="225">
        <v>60455</v>
      </c>
      <c r="H56" s="225">
        <v>266538</v>
      </c>
      <c r="I56" s="225">
        <v>339158</v>
      </c>
      <c r="J56" s="225">
        <v>88727</v>
      </c>
      <c r="K56" s="225">
        <v>-2654</v>
      </c>
      <c r="L56" s="225">
        <v>86073</v>
      </c>
      <c r="M56" s="225">
        <v>75234</v>
      </c>
      <c r="N56" s="225">
        <v>58479</v>
      </c>
      <c r="O56" s="225">
        <v>9371</v>
      </c>
      <c r="P56" s="225">
        <v>67850</v>
      </c>
      <c r="Q56" s="225">
        <v>-23180</v>
      </c>
      <c r="R56" s="225">
        <v>44670</v>
      </c>
    </row>
    <row r="57" spans="2:18">
      <c r="B57" s="228" t="s">
        <v>242</v>
      </c>
      <c r="C57" s="227">
        <v>15560</v>
      </c>
      <c r="D57" s="227">
        <v>789</v>
      </c>
      <c r="E57" s="225">
        <v>16349</v>
      </c>
      <c r="F57" s="225">
        <v>19603</v>
      </c>
      <c r="G57" s="225">
        <v>26531</v>
      </c>
      <c r="H57" s="225">
        <v>-29785</v>
      </c>
      <c r="I57" s="225">
        <v>16349</v>
      </c>
      <c r="J57" s="225">
        <v>1465</v>
      </c>
      <c r="K57" s="225">
        <v>0</v>
      </c>
      <c r="L57" s="225">
        <v>1465</v>
      </c>
      <c r="M57" s="225">
        <v>881</v>
      </c>
      <c r="N57" s="225">
        <v>753</v>
      </c>
      <c r="O57" s="225">
        <v>-12405</v>
      </c>
      <c r="P57" s="225">
        <v>-11651</v>
      </c>
      <c r="Q57" s="225">
        <v>0</v>
      </c>
      <c r="R57" s="225">
        <v>-11651</v>
      </c>
    </row>
    <row r="58" spans="2:18">
      <c r="B58" s="228" t="s">
        <v>243</v>
      </c>
      <c r="C58" s="227">
        <v>12373</v>
      </c>
      <c r="D58" s="227">
        <v>1466</v>
      </c>
      <c r="E58" s="225">
        <v>13839</v>
      </c>
      <c r="F58" s="225">
        <v>20856</v>
      </c>
      <c r="G58" s="225">
        <v>27122</v>
      </c>
      <c r="H58" s="225">
        <v>-34139</v>
      </c>
      <c r="I58" s="225">
        <v>13839</v>
      </c>
      <c r="J58" s="225">
        <v>1378</v>
      </c>
      <c r="K58" s="225">
        <v>0</v>
      </c>
      <c r="L58" s="225">
        <v>1378</v>
      </c>
      <c r="M58" s="225">
        <v>513</v>
      </c>
      <c r="N58" s="225">
        <v>348</v>
      </c>
      <c r="O58" s="225">
        <v>-12955</v>
      </c>
      <c r="P58" s="225">
        <v>-12606</v>
      </c>
      <c r="Q58" s="225">
        <v>-50</v>
      </c>
      <c r="R58" s="225">
        <v>-12656</v>
      </c>
    </row>
    <row r="59" spans="2:18">
      <c r="B59" s="228" t="s">
        <v>224</v>
      </c>
      <c r="C59" s="227">
        <v>568437</v>
      </c>
      <c r="D59" s="227">
        <v>1209306</v>
      </c>
      <c r="E59" s="225">
        <v>1777743</v>
      </c>
      <c r="F59" s="225">
        <v>546763</v>
      </c>
      <c r="G59" s="225">
        <v>388085</v>
      </c>
      <c r="H59" s="225">
        <v>842895</v>
      </c>
      <c r="I59" s="225">
        <v>1777743</v>
      </c>
      <c r="J59" s="225">
        <v>1453275</v>
      </c>
      <c r="K59" s="225">
        <v>-1022360</v>
      </c>
      <c r="L59" s="225">
        <v>430915</v>
      </c>
      <c r="M59" s="225">
        <v>262901</v>
      </c>
      <c r="N59" s="225">
        <v>191446</v>
      </c>
      <c r="O59" s="225">
        <v>-24074</v>
      </c>
      <c r="P59" s="225">
        <v>167693</v>
      </c>
      <c r="Q59" s="225">
        <v>-30373</v>
      </c>
      <c r="R59" s="225">
        <v>137320</v>
      </c>
    </row>
    <row r="60" spans="2:18">
      <c r="B60" s="228" t="s">
        <v>244</v>
      </c>
      <c r="C60" s="227">
        <v>723616</v>
      </c>
      <c r="D60" s="227">
        <v>2145932</v>
      </c>
      <c r="E60" s="225">
        <v>2869548</v>
      </c>
      <c r="F60" s="225">
        <v>831455</v>
      </c>
      <c r="G60" s="225">
        <v>1006034</v>
      </c>
      <c r="H60" s="225">
        <v>1032059</v>
      </c>
      <c r="I60" s="225">
        <v>2869548</v>
      </c>
      <c r="J60" s="225">
        <v>1661756</v>
      </c>
      <c r="K60" s="225">
        <v>-1206285</v>
      </c>
      <c r="L60" s="225">
        <v>455471</v>
      </c>
      <c r="M60" s="225">
        <v>241314</v>
      </c>
      <c r="N60" s="225">
        <v>109275</v>
      </c>
      <c r="O60" s="225">
        <v>-153947</v>
      </c>
      <c r="P60" s="225">
        <v>-44041</v>
      </c>
      <c r="Q60" s="225">
        <v>13330</v>
      </c>
      <c r="R60" s="225">
        <v>-30711</v>
      </c>
    </row>
    <row r="61" spans="2:18">
      <c r="B61" s="228" t="s">
        <v>274</v>
      </c>
      <c r="C61" s="227">
        <v>666468</v>
      </c>
      <c r="D61" s="227">
        <v>2365423</v>
      </c>
      <c r="E61" s="225">
        <v>3031891</v>
      </c>
      <c r="F61" s="225">
        <v>664476</v>
      </c>
      <c r="G61" s="225">
        <v>1305858</v>
      </c>
      <c r="H61" s="225">
        <v>1061557</v>
      </c>
      <c r="I61" s="225">
        <v>3031891</v>
      </c>
      <c r="J61" s="225">
        <v>1536277</v>
      </c>
      <c r="K61" s="225">
        <v>-1133252</v>
      </c>
      <c r="L61" s="225">
        <v>403025</v>
      </c>
      <c r="M61" s="225">
        <v>144544</v>
      </c>
      <c r="N61" s="225">
        <v>41504</v>
      </c>
      <c r="O61" s="225">
        <v>-72334</v>
      </c>
      <c r="P61" s="225">
        <v>-30826</v>
      </c>
      <c r="Q61" s="225">
        <v>40895</v>
      </c>
      <c r="R61" s="225">
        <v>10069</v>
      </c>
    </row>
    <row r="62" spans="2:18">
      <c r="B62" s="228" t="s">
        <v>439</v>
      </c>
      <c r="C62" s="227">
        <v>10809</v>
      </c>
      <c r="D62" s="227">
        <v>6425</v>
      </c>
      <c r="E62" s="225">
        <v>17234</v>
      </c>
      <c r="F62" s="225">
        <v>4924</v>
      </c>
      <c r="G62" s="225">
        <v>634</v>
      </c>
      <c r="H62" s="225">
        <v>11676</v>
      </c>
      <c r="I62" s="225">
        <v>17234</v>
      </c>
      <c r="J62" s="225">
        <v>18399</v>
      </c>
      <c r="K62" s="225">
        <v>-9826</v>
      </c>
      <c r="L62" s="225">
        <v>8573</v>
      </c>
      <c r="M62" s="225">
        <v>798</v>
      </c>
      <c r="N62" s="225">
        <v>183</v>
      </c>
      <c r="O62" s="225">
        <v>-910</v>
      </c>
      <c r="P62" s="225">
        <v>-726</v>
      </c>
      <c r="Q62" s="225">
        <v>1095</v>
      </c>
      <c r="R62" s="225">
        <v>369</v>
      </c>
    </row>
    <row r="63" spans="2:18">
      <c r="B63" s="228" t="s">
        <v>245</v>
      </c>
      <c r="C63" s="227">
        <v>2505682</v>
      </c>
      <c r="D63" s="227">
        <v>6810297</v>
      </c>
      <c r="E63" s="225">
        <v>9315979</v>
      </c>
      <c r="F63" s="225">
        <v>2157412</v>
      </c>
      <c r="G63" s="225">
        <v>3398528</v>
      </c>
      <c r="H63" s="225">
        <v>3760039</v>
      </c>
      <c r="I63" s="225">
        <v>9315979</v>
      </c>
      <c r="J63" s="225">
        <v>5174413</v>
      </c>
      <c r="K63" s="225">
        <v>-3540939</v>
      </c>
      <c r="L63" s="225">
        <v>1633474</v>
      </c>
      <c r="M63" s="225">
        <v>908152</v>
      </c>
      <c r="N63" s="225">
        <v>560994</v>
      </c>
      <c r="O63" s="225">
        <v>-250488</v>
      </c>
      <c r="P63" s="225">
        <v>311459</v>
      </c>
      <c r="Q63" s="225">
        <v>-66715</v>
      </c>
      <c r="R63" s="225">
        <v>244744</v>
      </c>
    </row>
    <row r="64" spans="2:18">
      <c r="B64" s="228" t="s">
        <v>246</v>
      </c>
      <c r="C64" s="227">
        <v>327288</v>
      </c>
      <c r="D64" s="227">
        <v>2696892</v>
      </c>
      <c r="E64" s="225">
        <v>3024180</v>
      </c>
      <c r="F64" s="225">
        <v>399751</v>
      </c>
      <c r="G64" s="225">
        <v>1335485</v>
      </c>
      <c r="H64" s="225">
        <v>1288944</v>
      </c>
      <c r="I64" s="225">
        <v>3024180</v>
      </c>
      <c r="J64" s="225">
        <v>1159789</v>
      </c>
      <c r="K64" s="225">
        <v>-396303</v>
      </c>
      <c r="L64" s="225">
        <v>763486</v>
      </c>
      <c r="M64" s="225">
        <v>682009</v>
      </c>
      <c r="N64" s="225">
        <v>610958</v>
      </c>
      <c r="O64" s="225">
        <v>-119198</v>
      </c>
      <c r="P64" s="225">
        <v>492089</v>
      </c>
      <c r="Q64" s="225">
        <v>-191743</v>
      </c>
      <c r="R64" s="225">
        <v>300346</v>
      </c>
    </row>
    <row r="65" spans="2:18">
      <c r="B65" s="228" t="s">
        <v>247</v>
      </c>
      <c r="C65" s="227">
        <v>402852</v>
      </c>
      <c r="D65" s="227">
        <v>1668741</v>
      </c>
      <c r="E65" s="225">
        <v>2071593</v>
      </c>
      <c r="F65" s="225">
        <v>547780</v>
      </c>
      <c r="G65" s="225">
        <v>636505</v>
      </c>
      <c r="H65" s="225">
        <v>887308</v>
      </c>
      <c r="I65" s="225">
        <v>2071593</v>
      </c>
      <c r="J65" s="225">
        <v>1542994</v>
      </c>
      <c r="K65" s="225">
        <v>-872528</v>
      </c>
      <c r="L65" s="225">
        <v>670466</v>
      </c>
      <c r="M65" s="225">
        <v>520930</v>
      </c>
      <c r="N65" s="225">
        <v>411666</v>
      </c>
      <c r="O65" s="225">
        <v>-55757</v>
      </c>
      <c r="P65" s="225">
        <v>356055</v>
      </c>
      <c r="Q65" s="225">
        <v>-144932</v>
      </c>
      <c r="R65" s="225">
        <v>211123</v>
      </c>
    </row>
    <row r="66" spans="2:18">
      <c r="B66" s="228" t="s">
        <v>433</v>
      </c>
      <c r="C66" s="227">
        <v>1</v>
      </c>
      <c r="D66" s="227">
        <v>0</v>
      </c>
      <c r="E66" s="225">
        <v>1</v>
      </c>
      <c r="F66" s="225">
        <v>0</v>
      </c>
      <c r="G66" s="225">
        <v>0</v>
      </c>
      <c r="H66" s="225">
        <v>1</v>
      </c>
      <c r="I66" s="225">
        <v>1</v>
      </c>
      <c r="J66" s="225">
        <v>0</v>
      </c>
      <c r="K66" s="225">
        <v>0</v>
      </c>
      <c r="L66" s="225">
        <v>0</v>
      </c>
      <c r="M66" s="225">
        <v>0</v>
      </c>
      <c r="N66" s="225">
        <v>0</v>
      </c>
      <c r="O66" s="225">
        <v>0</v>
      </c>
      <c r="P66" s="225">
        <v>0</v>
      </c>
      <c r="Q66" s="225">
        <v>0</v>
      </c>
      <c r="R66" s="225">
        <v>0</v>
      </c>
    </row>
    <row r="67" spans="2:18">
      <c r="B67" s="228" t="s">
        <v>248</v>
      </c>
      <c r="C67" s="227">
        <v>11481</v>
      </c>
      <c r="D67" s="227">
        <v>1448680</v>
      </c>
      <c r="E67" s="225">
        <v>1460161</v>
      </c>
      <c r="F67" s="225">
        <v>76002</v>
      </c>
      <c r="G67" s="225">
        <v>10912</v>
      </c>
      <c r="H67" s="225">
        <v>1373247</v>
      </c>
      <c r="I67" s="225">
        <v>1460161</v>
      </c>
      <c r="J67" s="225">
        <v>0</v>
      </c>
      <c r="K67" s="225">
        <v>0</v>
      </c>
      <c r="L67" s="225">
        <v>0</v>
      </c>
      <c r="M67" s="225">
        <v>-2269</v>
      </c>
      <c r="N67" s="225">
        <v>-2271</v>
      </c>
      <c r="O67" s="225">
        <v>-123</v>
      </c>
      <c r="P67" s="225">
        <v>29500</v>
      </c>
      <c r="Q67" s="225">
        <v>0</v>
      </c>
      <c r="R67" s="225">
        <v>29500</v>
      </c>
    </row>
    <row r="68" spans="2:18">
      <c r="B68" s="228" t="s">
        <v>249</v>
      </c>
      <c r="C68" s="227">
        <v>330595</v>
      </c>
      <c r="D68" s="227">
        <v>980250</v>
      </c>
      <c r="E68" s="225">
        <v>1310845</v>
      </c>
      <c r="F68" s="225">
        <v>175026</v>
      </c>
      <c r="G68" s="225">
        <v>249370</v>
      </c>
      <c r="H68" s="225">
        <v>886449</v>
      </c>
      <c r="I68" s="225">
        <v>1310845</v>
      </c>
      <c r="J68" s="225">
        <v>595379</v>
      </c>
      <c r="K68" s="225">
        <v>-299959</v>
      </c>
      <c r="L68" s="225">
        <v>295420</v>
      </c>
      <c r="M68" s="225">
        <v>240666</v>
      </c>
      <c r="N68" s="225">
        <v>174623</v>
      </c>
      <c r="O68" s="225">
        <v>-7835</v>
      </c>
      <c r="P68" s="225">
        <v>189052</v>
      </c>
      <c r="Q68" s="225">
        <v>-52740</v>
      </c>
      <c r="R68" s="225">
        <v>136312</v>
      </c>
    </row>
    <row r="69" spans="2:18">
      <c r="B69" s="228" t="s">
        <v>250</v>
      </c>
      <c r="C69" s="227">
        <v>7621</v>
      </c>
      <c r="D69" s="227">
        <v>144813</v>
      </c>
      <c r="E69" s="225">
        <v>152434</v>
      </c>
      <c r="F69" s="225">
        <v>16351</v>
      </c>
      <c r="G69" s="225">
        <v>25269</v>
      </c>
      <c r="H69" s="225">
        <v>110814</v>
      </c>
      <c r="I69" s="225">
        <v>152434</v>
      </c>
      <c r="J69" s="225">
        <v>52094</v>
      </c>
      <c r="K69" s="225">
        <v>-14169</v>
      </c>
      <c r="L69" s="225">
        <v>37925</v>
      </c>
      <c r="M69" s="225">
        <v>31518</v>
      </c>
      <c r="N69" s="225">
        <v>27203</v>
      </c>
      <c r="O69" s="225">
        <v>-448</v>
      </c>
      <c r="P69" s="225">
        <v>26755</v>
      </c>
      <c r="Q69" s="225">
        <v>-7705</v>
      </c>
      <c r="R69" s="225">
        <v>19050</v>
      </c>
    </row>
    <row r="70" spans="2:18">
      <c r="B70" s="228" t="s">
        <v>251</v>
      </c>
      <c r="C70" s="227">
        <v>80426</v>
      </c>
      <c r="D70" s="227">
        <v>189558</v>
      </c>
      <c r="E70" s="225">
        <v>269984</v>
      </c>
      <c r="F70" s="225">
        <v>53974</v>
      </c>
      <c r="G70" s="225">
        <v>86622</v>
      </c>
      <c r="H70" s="225">
        <v>129388</v>
      </c>
      <c r="I70" s="225">
        <v>269984</v>
      </c>
      <c r="J70" s="225">
        <v>87519</v>
      </c>
      <c r="K70" s="225">
        <v>-37928</v>
      </c>
      <c r="L70" s="225">
        <v>49591</v>
      </c>
      <c r="M70" s="225">
        <v>39492</v>
      </c>
      <c r="N70" s="225">
        <v>26869</v>
      </c>
      <c r="O70" s="225">
        <v>-1293</v>
      </c>
      <c r="P70" s="225">
        <v>25581</v>
      </c>
      <c r="Q70" s="225">
        <v>-8075</v>
      </c>
      <c r="R70" s="225">
        <v>17506</v>
      </c>
    </row>
    <row r="71" spans="2:18">
      <c r="B71" s="228" t="s">
        <v>252</v>
      </c>
      <c r="C71" s="227">
        <v>169384</v>
      </c>
      <c r="D71" s="227">
        <v>1156086</v>
      </c>
      <c r="E71" s="225">
        <v>1325470</v>
      </c>
      <c r="F71" s="225">
        <v>299001</v>
      </c>
      <c r="G71" s="225">
        <v>440185</v>
      </c>
      <c r="H71" s="225">
        <v>586284</v>
      </c>
      <c r="I71" s="225">
        <v>1325470</v>
      </c>
      <c r="J71" s="225">
        <v>884291</v>
      </c>
      <c r="K71" s="225">
        <v>-583785</v>
      </c>
      <c r="L71" s="225">
        <v>300506</v>
      </c>
      <c r="M71" s="225">
        <v>230065</v>
      </c>
      <c r="N71" s="225">
        <v>174257</v>
      </c>
      <c r="O71" s="225">
        <v>-24278</v>
      </c>
      <c r="P71" s="225">
        <v>151284</v>
      </c>
      <c r="Q71" s="225">
        <v>-46154</v>
      </c>
      <c r="R71" s="225">
        <v>105130</v>
      </c>
    </row>
    <row r="72" spans="2:18">
      <c r="B72" s="228" t="s">
        <v>434</v>
      </c>
      <c r="C72" s="227">
        <v>0</v>
      </c>
      <c r="D72" s="227">
        <v>0</v>
      </c>
      <c r="E72" s="225">
        <v>0</v>
      </c>
      <c r="F72" s="225">
        <v>0</v>
      </c>
      <c r="G72" s="225">
        <v>0</v>
      </c>
      <c r="H72" s="225">
        <v>0</v>
      </c>
      <c r="I72" s="225">
        <v>0</v>
      </c>
      <c r="J72" s="225">
        <v>0</v>
      </c>
      <c r="K72" s="225">
        <v>0</v>
      </c>
      <c r="L72" s="225">
        <v>0</v>
      </c>
      <c r="M72" s="225">
        <v>-1</v>
      </c>
      <c r="N72" s="225">
        <v>-1</v>
      </c>
      <c r="O72" s="225">
        <v>484</v>
      </c>
      <c r="P72" s="225">
        <v>15986</v>
      </c>
      <c r="Q72" s="225">
        <v>-160</v>
      </c>
      <c r="R72" s="225">
        <v>15826</v>
      </c>
    </row>
    <row r="73" spans="2:18">
      <c r="B73" s="228" t="s">
        <v>435</v>
      </c>
      <c r="C73" s="227">
        <v>0</v>
      </c>
      <c r="D73" s="227">
        <v>0</v>
      </c>
      <c r="E73" s="225">
        <v>0</v>
      </c>
      <c r="F73" s="225">
        <v>0</v>
      </c>
      <c r="G73" s="225">
        <v>0</v>
      </c>
      <c r="H73" s="225">
        <v>0</v>
      </c>
      <c r="I73" s="225">
        <v>0</v>
      </c>
      <c r="J73" s="225">
        <v>0</v>
      </c>
      <c r="K73" s="225">
        <v>0</v>
      </c>
      <c r="L73" s="225">
        <v>0</v>
      </c>
      <c r="M73" s="225">
        <v>-12</v>
      </c>
      <c r="N73" s="225">
        <v>-12</v>
      </c>
      <c r="O73" s="225">
        <v>15</v>
      </c>
      <c r="P73" s="225">
        <v>12955</v>
      </c>
      <c r="Q73" s="225">
        <v>4</v>
      </c>
      <c r="R73" s="225">
        <v>12959</v>
      </c>
    </row>
    <row r="74" spans="2:18">
      <c r="B74" s="228" t="s">
        <v>436</v>
      </c>
      <c r="C74" s="227">
        <v>0</v>
      </c>
      <c r="D74" s="227">
        <v>0</v>
      </c>
      <c r="E74" s="225">
        <v>0</v>
      </c>
      <c r="F74" s="225">
        <v>0</v>
      </c>
      <c r="G74" s="225">
        <v>0</v>
      </c>
      <c r="H74" s="225">
        <v>0</v>
      </c>
      <c r="I74" s="225">
        <v>0</v>
      </c>
      <c r="J74" s="225">
        <v>29653</v>
      </c>
      <c r="K74" s="225">
        <v>-12030</v>
      </c>
      <c r="L74" s="225">
        <v>17623</v>
      </c>
      <c r="M74" s="225">
        <v>14433</v>
      </c>
      <c r="N74" s="225">
        <v>11699</v>
      </c>
      <c r="O74" s="225">
        <v>1127</v>
      </c>
      <c r="P74" s="225">
        <v>11167</v>
      </c>
      <c r="Q74" s="225">
        <v>-2840</v>
      </c>
      <c r="R74" s="225">
        <v>8327</v>
      </c>
    </row>
    <row r="75" spans="2:18">
      <c r="B75" s="228" t="s">
        <v>253</v>
      </c>
      <c r="C75" s="227">
        <v>458175</v>
      </c>
      <c r="D75" s="227">
        <v>2477110</v>
      </c>
      <c r="E75" s="225">
        <v>2935285</v>
      </c>
      <c r="F75" s="225">
        <v>487028</v>
      </c>
      <c r="G75" s="225">
        <v>812357</v>
      </c>
      <c r="H75" s="225">
        <v>1635900</v>
      </c>
      <c r="I75" s="225">
        <v>2935285</v>
      </c>
      <c r="J75" s="225">
        <v>949802</v>
      </c>
      <c r="K75" s="225">
        <v>-487661</v>
      </c>
      <c r="L75" s="225">
        <v>462141</v>
      </c>
      <c r="M75" s="225">
        <v>363132</v>
      </c>
      <c r="N75" s="225">
        <v>265430</v>
      </c>
      <c r="O75" s="225">
        <v>-23071</v>
      </c>
      <c r="P75" s="225">
        <v>249116</v>
      </c>
      <c r="Q75" s="225">
        <v>-76548</v>
      </c>
      <c r="R75" s="225">
        <v>172568</v>
      </c>
    </row>
    <row r="76" spans="2:18">
      <c r="B76" s="228" t="s">
        <v>437</v>
      </c>
      <c r="C76" s="227">
        <v>0</v>
      </c>
      <c r="D76" s="227">
        <v>0</v>
      </c>
      <c r="E76" s="225">
        <v>0</v>
      </c>
      <c r="F76" s="225">
        <v>0</v>
      </c>
      <c r="G76" s="225">
        <v>0</v>
      </c>
      <c r="H76" s="225">
        <v>0</v>
      </c>
      <c r="I76" s="225">
        <v>0</v>
      </c>
      <c r="J76" s="225">
        <v>303228</v>
      </c>
      <c r="K76" s="225">
        <v>-204910</v>
      </c>
      <c r="L76" s="225">
        <v>98318</v>
      </c>
      <c r="M76" s="225">
        <v>76389</v>
      </c>
      <c r="N76" s="225">
        <v>58184</v>
      </c>
      <c r="O76" s="225">
        <v>-7357</v>
      </c>
      <c r="P76" s="225">
        <v>51465</v>
      </c>
      <c r="Q76" s="225">
        <v>-15874</v>
      </c>
      <c r="R76" s="225">
        <v>35591</v>
      </c>
    </row>
    <row r="77" spans="2:18">
      <c r="B77" s="228" t="s">
        <v>438</v>
      </c>
      <c r="C77" s="227">
        <v>0</v>
      </c>
      <c r="D77" s="227">
        <v>0</v>
      </c>
      <c r="E77" s="225">
        <v>0</v>
      </c>
      <c r="F77" s="225">
        <v>0</v>
      </c>
      <c r="G77" s="225">
        <v>0</v>
      </c>
      <c r="H77" s="225">
        <v>0</v>
      </c>
      <c r="I77" s="225">
        <v>0</v>
      </c>
      <c r="J77" s="225">
        <v>197769</v>
      </c>
      <c r="K77" s="225">
        <v>-93827</v>
      </c>
      <c r="L77" s="225">
        <v>103942</v>
      </c>
      <c r="M77" s="225">
        <v>84435</v>
      </c>
      <c r="N77" s="225">
        <v>64530</v>
      </c>
      <c r="O77" s="225">
        <v>-4006</v>
      </c>
      <c r="P77" s="225">
        <v>62197</v>
      </c>
      <c r="Q77" s="225">
        <v>-18304</v>
      </c>
      <c r="R77" s="225">
        <v>43893</v>
      </c>
    </row>
  </sheetData>
  <mergeCells count="3">
    <mergeCell ref="B3:R3"/>
    <mergeCell ref="C5:R5"/>
    <mergeCell ref="C41:R4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S203"/>
  <sheetViews>
    <sheetView zoomScale="91" zoomScaleNormal="91" workbookViewId="0">
      <selection activeCell="O148" sqref="O148"/>
    </sheetView>
  </sheetViews>
  <sheetFormatPr baseColWidth="10" defaultRowHeight="12.75"/>
  <cols>
    <col min="1" max="1" width="12.140625" customWidth="1"/>
    <col min="2" max="2" width="69.85546875" customWidth="1"/>
    <col min="3" max="3" width="15.140625" customWidth="1"/>
    <col min="4" max="4" width="16.42578125" customWidth="1"/>
    <col min="5" max="5" width="17.7109375" customWidth="1"/>
    <col min="6" max="6" width="13.7109375" customWidth="1"/>
    <col min="7" max="7" width="19.7109375" customWidth="1"/>
    <col min="8" max="8" width="18.85546875" customWidth="1"/>
    <col min="9" max="9" width="15.28515625" customWidth="1"/>
    <col min="10" max="10" width="17.7109375" customWidth="1"/>
    <col min="11" max="11" width="20.5703125" customWidth="1"/>
    <col min="12" max="12" width="20.28515625" customWidth="1"/>
    <col min="13" max="13" width="19.140625" customWidth="1"/>
    <col min="14" max="14" width="14.5703125" customWidth="1"/>
    <col min="15" max="15" width="18" customWidth="1"/>
    <col min="16" max="16" width="18.5703125" customWidth="1"/>
    <col min="17" max="175" width="11.42578125" style="365"/>
  </cols>
  <sheetData>
    <row r="1" spans="1:16">
      <c r="A1" s="576" t="s">
        <v>102</v>
      </c>
      <c r="B1" s="577"/>
      <c r="C1" s="578" t="s">
        <v>392</v>
      </c>
      <c r="D1" s="579"/>
      <c r="E1" s="578" t="s">
        <v>10</v>
      </c>
      <c r="F1" s="579"/>
      <c r="G1" s="578" t="s">
        <v>55</v>
      </c>
      <c r="H1" s="579"/>
      <c r="I1" s="578" t="s">
        <v>14</v>
      </c>
      <c r="J1" s="579"/>
      <c r="K1" s="578" t="s">
        <v>56</v>
      </c>
      <c r="L1" s="579"/>
      <c r="M1" s="578" t="s">
        <v>394</v>
      </c>
      <c r="N1" s="579"/>
      <c r="O1" s="578" t="s">
        <v>20</v>
      </c>
      <c r="P1" s="579"/>
    </row>
    <row r="2" spans="1:16">
      <c r="A2" s="580" t="s">
        <v>364</v>
      </c>
      <c r="B2" s="581"/>
      <c r="C2" s="383" t="s">
        <v>425</v>
      </c>
      <c r="D2" s="384" t="s">
        <v>268</v>
      </c>
      <c r="E2" s="383" t="s">
        <v>425</v>
      </c>
      <c r="F2" s="384" t="s">
        <v>268</v>
      </c>
      <c r="G2" s="383" t="s">
        <v>425</v>
      </c>
      <c r="H2" s="384" t="s">
        <v>268</v>
      </c>
      <c r="I2" s="383" t="s">
        <v>425</v>
      </c>
      <c r="J2" s="384" t="s">
        <v>268</v>
      </c>
      <c r="K2" s="383" t="s">
        <v>425</v>
      </c>
      <c r="L2" s="384" t="s">
        <v>268</v>
      </c>
      <c r="M2" s="383" t="s">
        <v>425</v>
      </c>
      <c r="N2" s="384" t="s">
        <v>268</v>
      </c>
      <c r="O2" s="383" t="s">
        <v>425</v>
      </c>
      <c r="P2" s="384" t="s">
        <v>268</v>
      </c>
    </row>
    <row r="3" spans="1:16">
      <c r="A3" s="582"/>
      <c r="B3" s="583"/>
      <c r="C3" s="385" t="s">
        <v>385</v>
      </c>
      <c r="D3" s="386" t="s">
        <v>385</v>
      </c>
      <c r="E3" s="385" t="s">
        <v>385</v>
      </c>
      <c r="F3" s="386" t="s">
        <v>385</v>
      </c>
      <c r="G3" s="385" t="s">
        <v>385</v>
      </c>
      <c r="H3" s="386" t="s">
        <v>385</v>
      </c>
      <c r="I3" s="385" t="s">
        <v>385</v>
      </c>
      <c r="J3" s="386" t="s">
        <v>385</v>
      </c>
      <c r="K3" s="385" t="s">
        <v>385</v>
      </c>
      <c r="L3" s="386" t="s">
        <v>385</v>
      </c>
      <c r="M3" s="385" t="s">
        <v>385</v>
      </c>
      <c r="N3" s="386" t="s">
        <v>385</v>
      </c>
      <c r="O3" s="385" t="s">
        <v>385</v>
      </c>
      <c r="P3" s="386" t="s">
        <v>385</v>
      </c>
    </row>
    <row r="4" spans="1:16">
      <c r="A4" s="378" t="s">
        <v>365</v>
      </c>
      <c r="B4" s="367"/>
      <c r="C4" s="387">
        <v>526410</v>
      </c>
      <c r="D4" s="390">
        <v>265002</v>
      </c>
      <c r="E4" s="387">
        <v>644916</v>
      </c>
      <c r="F4" s="390">
        <v>711201</v>
      </c>
      <c r="G4" s="387">
        <v>4198462</v>
      </c>
      <c r="H4" s="390">
        <v>2519658</v>
      </c>
      <c r="I4" s="387">
        <v>710105</v>
      </c>
      <c r="J4" s="390">
        <v>725443</v>
      </c>
      <c r="K4" s="387">
        <v>488825</v>
      </c>
      <c r="L4" s="390">
        <v>458183</v>
      </c>
      <c r="M4" s="387">
        <v>-184732</v>
      </c>
      <c r="N4" s="390">
        <v>-134066</v>
      </c>
      <c r="O4" s="391">
        <v>6383986</v>
      </c>
      <c r="P4" s="394">
        <v>4545421</v>
      </c>
    </row>
    <row r="5" spans="1:16">
      <c r="A5" s="377"/>
      <c r="B5" s="367" t="s">
        <v>300</v>
      </c>
      <c r="C5" s="387">
        <v>441045</v>
      </c>
      <c r="D5" s="403">
        <v>184157</v>
      </c>
      <c r="E5" s="387">
        <v>182829</v>
      </c>
      <c r="F5" s="403">
        <v>242072</v>
      </c>
      <c r="G5" s="387">
        <v>633692</v>
      </c>
      <c r="H5" s="403">
        <v>470361</v>
      </c>
      <c r="I5" s="387">
        <v>394484</v>
      </c>
      <c r="J5" s="403">
        <v>354110</v>
      </c>
      <c r="K5" s="387">
        <v>252235</v>
      </c>
      <c r="L5" s="403">
        <v>222063</v>
      </c>
      <c r="M5" s="387">
        <v>0</v>
      </c>
      <c r="N5" s="403">
        <v>0</v>
      </c>
      <c r="O5" s="391">
        <v>1904285</v>
      </c>
      <c r="P5" s="394">
        <v>1472763</v>
      </c>
    </row>
    <row r="6" spans="1:16">
      <c r="A6" s="377"/>
      <c r="B6" s="367" t="s">
        <v>301</v>
      </c>
      <c r="C6" s="387">
        <v>7467</v>
      </c>
      <c r="D6" s="403">
        <v>127</v>
      </c>
      <c r="E6" s="387">
        <v>0</v>
      </c>
      <c r="F6" s="403">
        <v>412</v>
      </c>
      <c r="G6" s="387">
        <v>178492</v>
      </c>
      <c r="H6" s="403">
        <v>64924</v>
      </c>
      <c r="I6" s="387">
        <v>24434</v>
      </c>
      <c r="J6" s="403">
        <v>44889</v>
      </c>
      <c r="K6" s="387">
        <v>0</v>
      </c>
      <c r="L6" s="403">
        <v>0</v>
      </c>
      <c r="M6" s="387">
        <v>0</v>
      </c>
      <c r="N6" s="403">
        <v>0</v>
      </c>
      <c r="O6" s="391">
        <v>210393</v>
      </c>
      <c r="P6" s="394">
        <v>110352</v>
      </c>
    </row>
    <row r="7" spans="1:16">
      <c r="A7" s="377"/>
      <c r="B7" s="367" t="s">
        <v>302</v>
      </c>
      <c r="C7" s="387">
        <v>5544</v>
      </c>
      <c r="D7" s="403">
        <v>3530</v>
      </c>
      <c r="E7" s="387">
        <v>26228</v>
      </c>
      <c r="F7" s="403">
        <v>23106</v>
      </c>
      <c r="G7" s="387">
        <v>220719</v>
      </c>
      <c r="H7" s="403">
        <v>226385</v>
      </c>
      <c r="I7" s="387">
        <v>8850</v>
      </c>
      <c r="J7" s="403">
        <v>7751</v>
      </c>
      <c r="K7" s="387">
        <v>46391</v>
      </c>
      <c r="L7" s="403">
        <v>22860</v>
      </c>
      <c r="M7" s="387">
        <v>0</v>
      </c>
      <c r="N7" s="403">
        <v>0</v>
      </c>
      <c r="O7" s="391">
        <v>307732</v>
      </c>
      <c r="P7" s="394">
        <v>283632</v>
      </c>
    </row>
    <row r="8" spans="1:16">
      <c r="A8" s="377"/>
      <c r="B8" s="367" t="s">
        <v>303</v>
      </c>
      <c r="C8" s="387">
        <v>956</v>
      </c>
      <c r="D8" s="403">
        <v>639</v>
      </c>
      <c r="E8" s="387">
        <v>389563</v>
      </c>
      <c r="F8" s="403">
        <v>395614</v>
      </c>
      <c r="G8" s="387">
        <v>2801407</v>
      </c>
      <c r="H8" s="403">
        <v>1544654</v>
      </c>
      <c r="I8" s="387">
        <v>217987</v>
      </c>
      <c r="J8" s="403">
        <v>268651</v>
      </c>
      <c r="K8" s="387">
        <v>140653</v>
      </c>
      <c r="L8" s="403">
        <v>167826</v>
      </c>
      <c r="M8" s="387">
        <v>456</v>
      </c>
      <c r="N8" s="403">
        <v>405</v>
      </c>
      <c r="O8" s="391">
        <v>3551022</v>
      </c>
      <c r="P8" s="394">
        <v>2377789</v>
      </c>
    </row>
    <row r="9" spans="1:16">
      <c r="A9" s="377"/>
      <c r="B9" s="367" t="s">
        <v>304</v>
      </c>
      <c r="C9" s="387">
        <v>71184</v>
      </c>
      <c r="D9" s="403">
        <v>68433</v>
      </c>
      <c r="E9" s="387">
        <v>16513</v>
      </c>
      <c r="F9" s="403">
        <v>28732</v>
      </c>
      <c r="G9" s="387">
        <v>106693</v>
      </c>
      <c r="H9" s="403">
        <v>43040</v>
      </c>
      <c r="I9" s="387">
        <v>1403</v>
      </c>
      <c r="J9" s="403">
        <v>1612</v>
      </c>
      <c r="K9" s="387">
        <v>3732</v>
      </c>
      <c r="L9" s="403">
        <v>57</v>
      </c>
      <c r="M9" s="387">
        <v>-185188</v>
      </c>
      <c r="N9" s="403">
        <v>-134471</v>
      </c>
      <c r="O9" s="391">
        <v>14337</v>
      </c>
      <c r="P9" s="394">
        <v>7403</v>
      </c>
    </row>
    <row r="10" spans="1:16">
      <c r="A10" s="377"/>
      <c r="B10" s="367" t="s">
        <v>305</v>
      </c>
      <c r="C10" s="387">
        <v>0</v>
      </c>
      <c r="D10" s="403">
        <v>0</v>
      </c>
      <c r="E10" s="387">
        <v>29623</v>
      </c>
      <c r="F10" s="403">
        <v>20813</v>
      </c>
      <c r="G10" s="387">
        <v>209125</v>
      </c>
      <c r="H10" s="403">
        <v>134991</v>
      </c>
      <c r="I10" s="387">
        <v>57118</v>
      </c>
      <c r="J10" s="403">
        <v>48424</v>
      </c>
      <c r="K10" s="387">
        <v>43532</v>
      </c>
      <c r="L10" s="403">
        <v>41861</v>
      </c>
      <c r="M10" s="387">
        <v>0</v>
      </c>
      <c r="N10" s="403">
        <v>0</v>
      </c>
      <c r="O10" s="391">
        <v>339398</v>
      </c>
      <c r="P10" s="394">
        <v>246089</v>
      </c>
    </row>
    <row r="11" spans="1:16">
      <c r="A11" s="413"/>
      <c r="B11" s="414" t="s">
        <v>306</v>
      </c>
      <c r="C11" s="517">
        <v>214</v>
      </c>
      <c r="D11" s="518">
        <v>8116</v>
      </c>
      <c r="E11" s="517">
        <v>160</v>
      </c>
      <c r="F11" s="518">
        <v>452</v>
      </c>
      <c r="G11" s="517">
        <v>48334</v>
      </c>
      <c r="H11" s="518">
        <v>35303</v>
      </c>
      <c r="I11" s="517">
        <v>4</v>
      </c>
      <c r="J11" s="518">
        <v>6</v>
      </c>
      <c r="K11" s="517">
        <v>2282</v>
      </c>
      <c r="L11" s="518">
        <v>3516</v>
      </c>
      <c r="M11" s="517">
        <v>0</v>
      </c>
      <c r="N11" s="518">
        <v>0</v>
      </c>
      <c r="O11" s="519">
        <v>50994</v>
      </c>
      <c r="P11" s="520">
        <v>47393</v>
      </c>
    </row>
    <row r="12" spans="1:16">
      <c r="A12" s="368"/>
      <c r="B12" s="368"/>
      <c r="C12" s="372"/>
      <c r="D12" s="423"/>
      <c r="E12" s="372"/>
      <c r="F12" s="423"/>
      <c r="G12" s="372"/>
      <c r="H12" s="423"/>
      <c r="I12" s="372"/>
      <c r="J12" s="423"/>
      <c r="K12" s="372"/>
      <c r="L12" s="423"/>
      <c r="M12" s="372"/>
      <c r="N12" s="423"/>
      <c r="O12" s="372"/>
      <c r="P12" s="401"/>
    </row>
    <row r="13" spans="1:16">
      <c r="A13" s="377"/>
      <c r="B13" s="369" t="s">
        <v>307</v>
      </c>
      <c r="C13" s="387">
        <v>0</v>
      </c>
      <c r="D13" s="403">
        <v>0</v>
      </c>
      <c r="E13" s="387">
        <v>0</v>
      </c>
      <c r="F13" s="403">
        <v>0</v>
      </c>
      <c r="G13" s="387">
        <v>0</v>
      </c>
      <c r="H13" s="403">
        <v>0</v>
      </c>
      <c r="I13" s="387">
        <v>5825</v>
      </c>
      <c r="J13" s="403">
        <v>0</v>
      </c>
      <c r="K13" s="387">
        <v>0</v>
      </c>
      <c r="L13" s="403">
        <v>0</v>
      </c>
      <c r="M13" s="387">
        <v>0</v>
      </c>
      <c r="N13" s="403">
        <v>0</v>
      </c>
      <c r="O13" s="391">
        <v>5825</v>
      </c>
      <c r="P13" s="394">
        <v>0</v>
      </c>
    </row>
    <row r="14" spans="1:16">
      <c r="A14" s="368"/>
      <c r="B14" s="368"/>
      <c r="C14" s="372"/>
      <c r="D14" s="423"/>
      <c r="E14" s="372"/>
      <c r="F14" s="423"/>
      <c r="G14" s="372"/>
      <c r="H14" s="423"/>
      <c r="I14" s="372"/>
      <c r="J14" s="423"/>
      <c r="K14" s="372"/>
      <c r="L14" s="423"/>
      <c r="M14" s="372"/>
      <c r="N14" s="423"/>
      <c r="O14" s="372"/>
      <c r="P14" s="401"/>
    </row>
    <row r="15" spans="1:16">
      <c r="A15" s="378" t="s">
        <v>366</v>
      </c>
      <c r="B15" s="367"/>
      <c r="C15" s="387">
        <v>7491715</v>
      </c>
      <c r="D15" s="390">
        <v>7410770</v>
      </c>
      <c r="E15" s="387">
        <v>2585687</v>
      </c>
      <c r="F15" s="390">
        <v>1516003</v>
      </c>
      <c r="G15" s="387">
        <v>11585461</v>
      </c>
      <c r="H15" s="390">
        <v>6861343</v>
      </c>
      <c r="I15" s="387">
        <v>4200842</v>
      </c>
      <c r="J15" s="390">
        <v>4372366</v>
      </c>
      <c r="K15" s="387">
        <v>3828620</v>
      </c>
      <c r="L15" s="390">
        <v>3908055</v>
      </c>
      <c r="M15" s="387">
        <v>-8679955</v>
      </c>
      <c r="N15" s="390">
        <v>-8444967</v>
      </c>
      <c r="O15" s="391">
        <v>21012370</v>
      </c>
      <c r="P15" s="394">
        <v>15623570</v>
      </c>
    </row>
    <row r="16" spans="1:16">
      <c r="A16" s="377"/>
      <c r="B16" s="367" t="s">
        <v>308</v>
      </c>
      <c r="C16" s="387">
        <v>0</v>
      </c>
      <c r="D16" s="403">
        <v>0</v>
      </c>
      <c r="E16" s="387">
        <v>14</v>
      </c>
      <c r="F16" s="403">
        <v>27</v>
      </c>
      <c r="G16" s="387">
        <v>2795863</v>
      </c>
      <c r="H16" s="403">
        <v>1751137</v>
      </c>
      <c r="I16" s="387">
        <v>598</v>
      </c>
      <c r="J16" s="403">
        <v>1103</v>
      </c>
      <c r="K16" s="387">
        <v>0</v>
      </c>
      <c r="L16" s="403">
        <v>0</v>
      </c>
      <c r="M16" s="387">
        <v>0</v>
      </c>
      <c r="N16" s="403">
        <v>0</v>
      </c>
      <c r="O16" s="391">
        <v>2796475</v>
      </c>
      <c r="P16" s="394">
        <v>1752267</v>
      </c>
    </row>
    <row r="17" spans="1:16">
      <c r="A17" s="377"/>
      <c r="B17" s="367" t="s">
        <v>309</v>
      </c>
      <c r="C17" s="387">
        <v>3414</v>
      </c>
      <c r="D17" s="403">
        <v>2403</v>
      </c>
      <c r="E17" s="387">
        <v>927</v>
      </c>
      <c r="F17" s="403">
        <v>5825</v>
      </c>
      <c r="G17" s="387">
        <v>1127643</v>
      </c>
      <c r="H17" s="403">
        <v>541556</v>
      </c>
      <c r="I17" s="387">
        <v>8753</v>
      </c>
      <c r="J17" s="403">
        <v>9017</v>
      </c>
      <c r="K17" s="387">
        <v>0</v>
      </c>
      <c r="L17" s="403">
        <v>0</v>
      </c>
      <c r="M17" s="387">
        <v>-29</v>
      </c>
      <c r="N17" s="403">
        <v>1625</v>
      </c>
      <c r="O17" s="391">
        <v>1140708</v>
      </c>
      <c r="P17" s="394">
        <v>560426</v>
      </c>
    </row>
    <row r="18" spans="1:16">
      <c r="A18" s="377"/>
      <c r="B18" s="367" t="s">
        <v>310</v>
      </c>
      <c r="C18" s="387">
        <v>58</v>
      </c>
      <c r="D18" s="403">
        <v>124</v>
      </c>
      <c r="E18" s="387">
        <v>409285</v>
      </c>
      <c r="F18" s="403">
        <v>400329</v>
      </c>
      <c r="G18" s="387">
        <v>457162</v>
      </c>
      <c r="H18" s="403">
        <v>181099</v>
      </c>
      <c r="I18" s="387">
        <v>40003</v>
      </c>
      <c r="J18" s="403">
        <v>35241</v>
      </c>
      <c r="K18" s="387">
        <v>0</v>
      </c>
      <c r="L18" s="403">
        <v>0</v>
      </c>
      <c r="M18" s="387">
        <v>0</v>
      </c>
      <c r="N18" s="403">
        <v>0</v>
      </c>
      <c r="O18" s="391">
        <v>906508</v>
      </c>
      <c r="P18" s="394">
        <v>616793</v>
      </c>
    </row>
    <row r="19" spans="1:16">
      <c r="A19" s="377"/>
      <c r="B19" s="367" t="s">
        <v>311</v>
      </c>
      <c r="C19" s="387">
        <v>375000</v>
      </c>
      <c r="D19" s="403">
        <v>375000</v>
      </c>
      <c r="E19" s="387">
        <v>108</v>
      </c>
      <c r="F19" s="403">
        <v>255</v>
      </c>
      <c r="G19" s="387">
        <v>7768</v>
      </c>
      <c r="H19" s="403">
        <v>57512</v>
      </c>
      <c r="I19" s="387">
        <v>0</v>
      </c>
      <c r="J19" s="403">
        <v>0</v>
      </c>
      <c r="K19" s="387">
        <v>0</v>
      </c>
      <c r="L19" s="403">
        <v>0</v>
      </c>
      <c r="M19" s="387">
        <v>-381224</v>
      </c>
      <c r="N19" s="403">
        <v>-429922</v>
      </c>
      <c r="O19" s="391">
        <v>1652</v>
      </c>
      <c r="P19" s="394">
        <v>2845</v>
      </c>
    </row>
    <row r="20" spans="1:16">
      <c r="A20" s="377"/>
      <c r="B20" s="367" t="s">
        <v>312</v>
      </c>
      <c r="C20" s="387">
        <v>7113243</v>
      </c>
      <c r="D20" s="403">
        <v>7033243</v>
      </c>
      <c r="E20" s="387">
        <v>292079</v>
      </c>
      <c r="F20" s="403">
        <v>35641</v>
      </c>
      <c r="G20" s="387">
        <v>0</v>
      </c>
      <c r="H20" s="403">
        <v>0</v>
      </c>
      <c r="I20" s="387">
        <v>137</v>
      </c>
      <c r="J20" s="403">
        <v>10</v>
      </c>
      <c r="K20" s="387">
        <v>1428462</v>
      </c>
      <c r="L20" s="403">
        <v>1527055</v>
      </c>
      <c r="M20" s="387">
        <v>-8831325</v>
      </c>
      <c r="N20" s="403">
        <v>-8593202</v>
      </c>
      <c r="O20" s="391">
        <v>2596</v>
      </c>
      <c r="P20" s="394">
        <v>2747</v>
      </c>
    </row>
    <row r="21" spans="1:16">
      <c r="A21" s="377"/>
      <c r="B21" s="367" t="s">
        <v>313</v>
      </c>
      <c r="C21" s="387">
        <v>0</v>
      </c>
      <c r="D21" s="403">
        <v>0</v>
      </c>
      <c r="E21" s="387">
        <v>22170</v>
      </c>
      <c r="F21" s="403">
        <v>17628</v>
      </c>
      <c r="G21" s="387">
        <v>5653825</v>
      </c>
      <c r="H21" s="403">
        <v>3546462</v>
      </c>
      <c r="I21" s="387">
        <v>95095</v>
      </c>
      <c r="J21" s="403">
        <v>77886</v>
      </c>
      <c r="K21" s="387">
        <v>56199</v>
      </c>
      <c r="L21" s="403">
        <v>40503</v>
      </c>
      <c r="M21" s="387">
        <v>0</v>
      </c>
      <c r="N21" s="403">
        <v>0</v>
      </c>
      <c r="O21" s="391">
        <v>5827289</v>
      </c>
      <c r="P21" s="394">
        <v>3682479</v>
      </c>
    </row>
    <row r="22" spans="1:16">
      <c r="A22" s="377"/>
      <c r="B22" s="367" t="s">
        <v>314</v>
      </c>
      <c r="C22" s="387">
        <v>0</v>
      </c>
      <c r="D22" s="403">
        <v>0</v>
      </c>
      <c r="E22" s="387">
        <v>4827</v>
      </c>
      <c r="F22" s="403">
        <v>1022</v>
      </c>
      <c r="G22" s="387">
        <v>662218</v>
      </c>
      <c r="H22" s="403">
        <v>129200</v>
      </c>
      <c r="I22" s="387">
        <v>5902</v>
      </c>
      <c r="J22" s="403">
        <v>6421</v>
      </c>
      <c r="K22" s="387">
        <v>0</v>
      </c>
      <c r="L22" s="403">
        <v>0</v>
      </c>
      <c r="M22" s="387">
        <v>532623</v>
      </c>
      <c r="N22" s="403">
        <v>576532</v>
      </c>
      <c r="O22" s="391">
        <v>1205570</v>
      </c>
      <c r="P22" s="394">
        <v>713175</v>
      </c>
    </row>
    <row r="23" spans="1:16">
      <c r="A23" s="377"/>
      <c r="B23" s="367" t="s">
        <v>315</v>
      </c>
      <c r="C23" s="387">
        <v>0</v>
      </c>
      <c r="D23" s="403">
        <v>0</v>
      </c>
      <c r="E23" s="387">
        <v>1856267</v>
      </c>
      <c r="F23" s="403">
        <v>1004634</v>
      </c>
      <c r="G23" s="387">
        <v>436248</v>
      </c>
      <c r="H23" s="403">
        <v>504650</v>
      </c>
      <c r="I23" s="387">
        <v>4050353</v>
      </c>
      <c r="J23" s="403">
        <v>4242686</v>
      </c>
      <c r="K23" s="387">
        <v>2343959</v>
      </c>
      <c r="L23" s="403">
        <v>2340497</v>
      </c>
      <c r="M23" s="387">
        <v>0</v>
      </c>
      <c r="N23" s="403">
        <v>0</v>
      </c>
      <c r="O23" s="391">
        <v>8686827</v>
      </c>
      <c r="P23" s="394">
        <v>8092467</v>
      </c>
    </row>
    <row r="24" spans="1:16">
      <c r="A24" s="377"/>
      <c r="B24" s="367" t="s">
        <v>316</v>
      </c>
      <c r="C24" s="387">
        <v>0</v>
      </c>
      <c r="D24" s="403">
        <v>0</v>
      </c>
      <c r="E24" s="387">
        <v>0</v>
      </c>
      <c r="F24" s="403">
        <v>0</v>
      </c>
      <c r="G24" s="387">
        <v>11708</v>
      </c>
      <c r="H24" s="403">
        <v>0</v>
      </c>
      <c r="I24" s="387">
        <v>0</v>
      </c>
      <c r="J24" s="403">
        <v>0</v>
      </c>
      <c r="K24" s="387">
        <v>0</v>
      </c>
      <c r="L24" s="403">
        <v>0</v>
      </c>
      <c r="M24" s="387">
        <v>0</v>
      </c>
      <c r="N24" s="403">
        <v>0</v>
      </c>
      <c r="O24" s="391">
        <v>11708</v>
      </c>
      <c r="P24" s="394">
        <v>0</v>
      </c>
    </row>
    <row r="25" spans="1:16">
      <c r="A25" s="377"/>
      <c r="B25" s="367" t="s">
        <v>317</v>
      </c>
      <c r="C25" s="387">
        <v>0</v>
      </c>
      <c r="D25" s="403">
        <v>0</v>
      </c>
      <c r="E25" s="387">
        <v>10</v>
      </c>
      <c r="F25" s="403">
        <v>50642</v>
      </c>
      <c r="G25" s="387">
        <v>433026</v>
      </c>
      <c r="H25" s="403">
        <v>149727</v>
      </c>
      <c r="I25" s="387">
        <v>1</v>
      </c>
      <c r="J25" s="403">
        <v>2</v>
      </c>
      <c r="K25" s="387">
        <v>0</v>
      </c>
      <c r="L25" s="403">
        <v>0</v>
      </c>
      <c r="M25" s="387">
        <v>0</v>
      </c>
      <c r="N25" s="403">
        <v>0</v>
      </c>
      <c r="O25" s="391">
        <v>433037</v>
      </c>
      <c r="P25" s="394">
        <v>200371</v>
      </c>
    </row>
    <row r="26" spans="1:16">
      <c r="A26" s="368"/>
      <c r="B26" s="368"/>
      <c r="C26" s="372"/>
      <c r="D26" s="423"/>
      <c r="E26" s="372"/>
      <c r="F26" s="423"/>
      <c r="G26" s="372"/>
      <c r="H26" s="423"/>
      <c r="I26" s="372"/>
      <c r="J26" s="423"/>
      <c r="K26" s="372"/>
      <c r="L26" s="423"/>
      <c r="M26" s="372"/>
      <c r="N26" s="423"/>
      <c r="O26" s="372"/>
      <c r="P26" s="401"/>
    </row>
    <row r="27" spans="1:16">
      <c r="A27" s="376" t="s">
        <v>367</v>
      </c>
      <c r="B27" s="366"/>
      <c r="C27" s="391">
        <v>8018125</v>
      </c>
      <c r="D27" s="394">
        <v>7675772</v>
      </c>
      <c r="E27" s="391">
        <v>3230603</v>
      </c>
      <c r="F27" s="394">
        <v>2227204</v>
      </c>
      <c r="G27" s="391">
        <v>15783923</v>
      </c>
      <c r="H27" s="394">
        <v>9381001</v>
      </c>
      <c r="I27" s="391">
        <v>4910947</v>
      </c>
      <c r="J27" s="394">
        <v>5097809</v>
      </c>
      <c r="K27" s="391">
        <v>4317445</v>
      </c>
      <c r="L27" s="394">
        <v>4366238</v>
      </c>
      <c r="M27" s="391">
        <v>-8864687</v>
      </c>
      <c r="N27" s="394">
        <v>-8579033</v>
      </c>
      <c r="O27" s="391">
        <v>27396356</v>
      </c>
      <c r="P27" s="394">
        <v>20168991</v>
      </c>
    </row>
    <row r="28" spans="1:16">
      <c r="A28" s="368"/>
      <c r="B28" s="368"/>
      <c r="C28" s="368"/>
      <c r="D28" s="422"/>
      <c r="E28" s="368"/>
      <c r="F28" s="368"/>
      <c r="G28" s="368"/>
      <c r="H28" s="368"/>
      <c r="I28" s="368"/>
      <c r="J28" s="368"/>
      <c r="K28" s="368"/>
      <c r="L28" s="368"/>
      <c r="M28" s="368"/>
      <c r="N28" s="368"/>
      <c r="O28" s="368"/>
      <c r="P28" s="368"/>
    </row>
    <row r="29" spans="1:16">
      <c r="A29" s="368"/>
      <c r="B29" s="368"/>
      <c r="C29" s="368"/>
      <c r="D29" s="422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</row>
    <row r="30" spans="1:16">
      <c r="A30" s="368"/>
      <c r="B30" s="368"/>
      <c r="C30" s="368"/>
      <c r="D30" s="422"/>
      <c r="E30" s="368"/>
      <c r="F30" s="368"/>
      <c r="G30" s="368"/>
      <c r="H30" s="368"/>
      <c r="I30" s="368"/>
      <c r="J30" s="368"/>
      <c r="K30" s="368"/>
      <c r="L30" s="368"/>
      <c r="M30" s="368"/>
      <c r="N30" s="368"/>
      <c r="O30" s="368"/>
      <c r="P30" s="368"/>
    </row>
    <row r="31" spans="1:16">
      <c r="A31" s="368"/>
      <c r="B31" s="368"/>
      <c r="C31" s="368"/>
      <c r="D31" s="422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</row>
    <row r="32" spans="1:16">
      <c r="A32" s="576" t="s">
        <v>102</v>
      </c>
      <c r="B32" s="577"/>
      <c r="C32" s="578" t="s">
        <v>392</v>
      </c>
      <c r="D32" s="579"/>
      <c r="E32" s="578" t="s">
        <v>10</v>
      </c>
      <c r="F32" s="579"/>
      <c r="G32" s="578" t="s">
        <v>55</v>
      </c>
      <c r="H32" s="579"/>
      <c r="I32" s="578" t="s">
        <v>14</v>
      </c>
      <c r="J32" s="579"/>
      <c r="K32" s="578" t="s">
        <v>56</v>
      </c>
      <c r="L32" s="579"/>
      <c r="M32" s="578" t="s">
        <v>394</v>
      </c>
      <c r="N32" s="579"/>
      <c r="O32" s="578" t="s">
        <v>20</v>
      </c>
      <c r="P32" s="579"/>
    </row>
    <row r="33" spans="1:16">
      <c r="A33" s="569" t="s">
        <v>368</v>
      </c>
      <c r="B33" s="573"/>
      <c r="C33" s="383" t="str">
        <f>C2</f>
        <v>12/31/2018</v>
      </c>
      <c r="D33" s="384" t="str">
        <f>D2</f>
        <v>12/31/2017</v>
      </c>
      <c r="E33" s="383" t="str">
        <f>C2</f>
        <v>12/31/2018</v>
      </c>
      <c r="F33" s="384" t="str">
        <f>D2</f>
        <v>12/31/2017</v>
      </c>
      <c r="G33" s="383" t="str">
        <f>C2</f>
        <v>12/31/2018</v>
      </c>
      <c r="H33" s="384" t="str">
        <f>C2</f>
        <v>12/31/2018</v>
      </c>
      <c r="I33" s="383" t="str">
        <f>C33</f>
        <v>12/31/2018</v>
      </c>
      <c r="J33" s="384" t="str">
        <f>D33</f>
        <v>12/31/2017</v>
      </c>
      <c r="K33" s="383" t="str">
        <f t="shared" ref="K33:P33" si="0">I33</f>
        <v>12/31/2018</v>
      </c>
      <c r="L33" s="384" t="str">
        <f t="shared" si="0"/>
        <v>12/31/2017</v>
      </c>
      <c r="M33" s="383" t="str">
        <f t="shared" si="0"/>
        <v>12/31/2018</v>
      </c>
      <c r="N33" s="384" t="str">
        <f t="shared" si="0"/>
        <v>12/31/2017</v>
      </c>
      <c r="O33" s="383" t="str">
        <f t="shared" si="0"/>
        <v>12/31/2018</v>
      </c>
      <c r="P33" s="384" t="str">
        <f t="shared" si="0"/>
        <v>12/31/2017</v>
      </c>
    </row>
    <row r="34" spans="1:16">
      <c r="A34" s="574"/>
      <c r="B34" s="575"/>
      <c r="C34" s="385" t="s">
        <v>385</v>
      </c>
      <c r="D34" s="386" t="s">
        <v>385</v>
      </c>
      <c r="E34" s="385" t="s">
        <v>385</v>
      </c>
      <c r="F34" s="386" t="s">
        <v>385</v>
      </c>
      <c r="G34" s="385" t="s">
        <v>385</v>
      </c>
      <c r="H34" s="386" t="s">
        <v>385</v>
      </c>
      <c r="I34" s="385" t="s">
        <v>385</v>
      </c>
      <c r="J34" s="386" t="s">
        <v>385</v>
      </c>
      <c r="K34" s="385" t="s">
        <v>385</v>
      </c>
      <c r="L34" s="386" t="s">
        <v>385</v>
      </c>
      <c r="M34" s="385" t="s">
        <v>385</v>
      </c>
      <c r="N34" s="386" t="s">
        <v>385</v>
      </c>
      <c r="O34" s="385" t="s">
        <v>385</v>
      </c>
      <c r="P34" s="386" t="s">
        <v>385</v>
      </c>
    </row>
    <row r="35" spans="1:16">
      <c r="A35" s="378" t="s">
        <v>368</v>
      </c>
      <c r="B35" s="367"/>
      <c r="C35" s="387">
        <v>461314</v>
      </c>
      <c r="D35" s="424">
        <v>85879</v>
      </c>
      <c r="E35" s="387">
        <v>1094163</v>
      </c>
      <c r="F35" s="424">
        <v>1211389</v>
      </c>
      <c r="G35" s="387">
        <v>6524191</v>
      </c>
      <c r="H35" s="424">
        <v>2157537</v>
      </c>
      <c r="I35" s="387">
        <v>1116652</v>
      </c>
      <c r="J35" s="424">
        <v>942968</v>
      </c>
      <c r="K35" s="425">
        <v>490066</v>
      </c>
      <c r="L35" s="424">
        <v>487036</v>
      </c>
      <c r="M35" s="387">
        <v>-35630</v>
      </c>
      <c r="N35" s="424">
        <v>49527</v>
      </c>
      <c r="O35" s="391">
        <v>9650756</v>
      </c>
      <c r="P35" s="394">
        <v>4934336</v>
      </c>
    </row>
    <row r="36" spans="1:16">
      <c r="A36" s="377"/>
      <c r="B36" s="367" t="s">
        <v>318</v>
      </c>
      <c r="C36" s="387">
        <v>363057</v>
      </c>
      <c r="D36" s="426">
        <v>11791</v>
      </c>
      <c r="E36" s="387">
        <v>14322</v>
      </c>
      <c r="F36" s="426">
        <v>2938</v>
      </c>
      <c r="G36" s="387">
        <v>748859</v>
      </c>
      <c r="H36" s="426">
        <v>305468</v>
      </c>
      <c r="I36" s="387">
        <v>390762</v>
      </c>
      <c r="J36" s="426">
        <v>267116</v>
      </c>
      <c r="K36" s="425">
        <v>131099</v>
      </c>
      <c r="L36" s="426">
        <v>102455</v>
      </c>
      <c r="M36" s="425">
        <v>0</v>
      </c>
      <c r="N36" s="426">
        <v>0</v>
      </c>
      <c r="O36" s="391">
        <v>1648099</v>
      </c>
      <c r="P36" s="394">
        <v>689768</v>
      </c>
    </row>
    <row r="37" spans="1:16">
      <c r="A37" s="377"/>
      <c r="B37" s="367" t="s">
        <v>319</v>
      </c>
      <c r="C37" s="387">
        <v>43723</v>
      </c>
      <c r="D37" s="426">
        <v>35090</v>
      </c>
      <c r="E37" s="387">
        <v>716892</v>
      </c>
      <c r="F37" s="426">
        <v>924655</v>
      </c>
      <c r="G37" s="387">
        <v>2461540</v>
      </c>
      <c r="H37" s="426">
        <v>1556408</v>
      </c>
      <c r="I37" s="387">
        <v>535183</v>
      </c>
      <c r="J37" s="426">
        <v>483152</v>
      </c>
      <c r="K37" s="425">
        <v>222164</v>
      </c>
      <c r="L37" s="426">
        <v>250202</v>
      </c>
      <c r="M37" s="425">
        <v>136745</v>
      </c>
      <c r="N37" s="426">
        <v>74346</v>
      </c>
      <c r="O37" s="391">
        <v>4116247</v>
      </c>
      <c r="P37" s="394">
        <v>3323853</v>
      </c>
    </row>
    <row r="38" spans="1:16">
      <c r="A38" s="377"/>
      <c r="B38" s="367" t="s">
        <v>320</v>
      </c>
      <c r="C38" s="387">
        <v>53178</v>
      </c>
      <c r="D38" s="426">
        <v>37377</v>
      </c>
      <c r="E38" s="387">
        <v>114938</v>
      </c>
      <c r="F38" s="426">
        <v>50329</v>
      </c>
      <c r="G38" s="387">
        <v>2912524</v>
      </c>
      <c r="H38" s="426">
        <v>90778</v>
      </c>
      <c r="I38" s="387">
        <v>53265</v>
      </c>
      <c r="J38" s="426">
        <v>50746</v>
      </c>
      <c r="K38" s="425">
        <v>35138</v>
      </c>
      <c r="L38" s="426">
        <v>20616</v>
      </c>
      <c r="M38" s="387">
        <v>-172375</v>
      </c>
      <c r="N38" s="516">
        <v>-24819</v>
      </c>
      <c r="O38" s="391">
        <v>2996668</v>
      </c>
      <c r="P38" s="394">
        <v>225027</v>
      </c>
    </row>
    <row r="39" spans="1:16">
      <c r="A39" s="377"/>
      <c r="B39" s="367" t="s">
        <v>321</v>
      </c>
      <c r="C39" s="387">
        <v>1164</v>
      </c>
      <c r="D39" s="426">
        <v>1239</v>
      </c>
      <c r="E39" s="387">
        <v>131593</v>
      </c>
      <c r="F39" s="426">
        <v>150497</v>
      </c>
      <c r="G39" s="387">
        <v>194942</v>
      </c>
      <c r="H39" s="426">
        <v>10594</v>
      </c>
      <c r="I39" s="387">
        <v>35841</v>
      </c>
      <c r="J39" s="426">
        <v>33779</v>
      </c>
      <c r="K39" s="425">
        <v>59323</v>
      </c>
      <c r="L39" s="426">
        <v>73857</v>
      </c>
      <c r="M39" s="425">
        <v>0</v>
      </c>
      <c r="N39" s="426">
        <v>0</v>
      </c>
      <c r="O39" s="391">
        <v>422863</v>
      </c>
      <c r="P39" s="394">
        <v>269966</v>
      </c>
    </row>
    <row r="40" spans="1:16">
      <c r="A40" s="377"/>
      <c r="B40" s="367" t="s">
        <v>322</v>
      </c>
      <c r="C40" s="387">
        <v>0</v>
      </c>
      <c r="D40" s="426">
        <v>54</v>
      </c>
      <c r="E40" s="387">
        <v>89622</v>
      </c>
      <c r="F40" s="426">
        <v>51191</v>
      </c>
      <c r="G40" s="387">
        <v>15965</v>
      </c>
      <c r="H40" s="426">
        <v>32399</v>
      </c>
      <c r="I40" s="387">
        <v>73902</v>
      </c>
      <c r="J40" s="426">
        <v>84650</v>
      </c>
      <c r="K40" s="425">
        <v>13435</v>
      </c>
      <c r="L40" s="426">
        <v>4344</v>
      </c>
      <c r="M40" s="425">
        <v>0</v>
      </c>
      <c r="N40" s="426">
        <v>0</v>
      </c>
      <c r="O40" s="391">
        <v>192924</v>
      </c>
      <c r="P40" s="394">
        <v>172638</v>
      </c>
    </row>
    <row r="41" spans="1:16">
      <c r="A41" s="377"/>
      <c r="B41" s="367" t="s">
        <v>323</v>
      </c>
      <c r="C41" s="387">
        <v>0</v>
      </c>
      <c r="D41" s="426">
        <v>0</v>
      </c>
      <c r="E41" s="387">
        <v>0</v>
      </c>
      <c r="F41" s="426">
        <v>0</v>
      </c>
      <c r="G41" s="387">
        <v>0</v>
      </c>
      <c r="H41" s="426">
        <v>0</v>
      </c>
      <c r="I41" s="387">
        <v>0</v>
      </c>
      <c r="J41" s="426">
        <v>0</v>
      </c>
      <c r="K41" s="425">
        <v>0</v>
      </c>
      <c r="L41" s="426">
        <v>0</v>
      </c>
      <c r="M41" s="425">
        <v>0</v>
      </c>
      <c r="N41" s="426">
        <v>0</v>
      </c>
      <c r="O41" s="391">
        <v>0</v>
      </c>
      <c r="P41" s="394">
        <v>0</v>
      </c>
    </row>
    <row r="42" spans="1:16">
      <c r="A42" s="377"/>
      <c r="B42" s="367" t="s">
        <v>324</v>
      </c>
      <c r="C42" s="387">
        <v>192</v>
      </c>
      <c r="D42" s="426">
        <v>328</v>
      </c>
      <c r="E42" s="387">
        <v>26796</v>
      </c>
      <c r="F42" s="426">
        <v>31779</v>
      </c>
      <c r="G42" s="387">
        <v>190361</v>
      </c>
      <c r="H42" s="426">
        <v>161890</v>
      </c>
      <c r="I42" s="387">
        <v>23864</v>
      </c>
      <c r="J42" s="426">
        <v>23525</v>
      </c>
      <c r="K42" s="425">
        <v>28907</v>
      </c>
      <c r="L42" s="426">
        <v>35562</v>
      </c>
      <c r="M42" s="425">
        <v>0</v>
      </c>
      <c r="N42" s="426">
        <v>0</v>
      </c>
      <c r="O42" s="391">
        <v>270120</v>
      </c>
      <c r="P42" s="394">
        <v>253084</v>
      </c>
    </row>
    <row r="43" spans="1:16">
      <c r="A43" s="368"/>
      <c r="B43" s="368"/>
      <c r="C43" s="368"/>
      <c r="D43" s="427"/>
      <c r="E43" s="368"/>
      <c r="F43" s="427"/>
      <c r="G43" s="368"/>
      <c r="H43" s="427"/>
      <c r="I43" s="368"/>
      <c r="J43" s="427"/>
      <c r="K43" s="428"/>
      <c r="L43" s="427"/>
      <c r="M43" s="428"/>
      <c r="N43" s="427"/>
      <c r="O43" s="368"/>
      <c r="P43" s="401"/>
    </row>
    <row r="44" spans="1:16" ht="24">
      <c r="A44" s="377"/>
      <c r="B44" s="369" t="s">
        <v>325</v>
      </c>
      <c r="C44" s="387">
        <v>0</v>
      </c>
      <c r="D44" s="426">
        <v>0</v>
      </c>
      <c r="E44" s="387">
        <v>0</v>
      </c>
      <c r="F44" s="426">
        <v>0</v>
      </c>
      <c r="G44" s="387">
        <v>0</v>
      </c>
      <c r="H44" s="426">
        <v>0</v>
      </c>
      <c r="I44" s="387">
        <v>3835</v>
      </c>
      <c r="J44" s="426">
        <v>0</v>
      </c>
      <c r="K44" s="425">
        <v>0</v>
      </c>
      <c r="L44" s="426">
        <v>0</v>
      </c>
      <c r="M44" s="425">
        <v>0</v>
      </c>
      <c r="N44" s="426">
        <v>0</v>
      </c>
      <c r="O44" s="391">
        <v>3835</v>
      </c>
      <c r="P44" s="394">
        <v>0</v>
      </c>
    </row>
    <row r="45" spans="1:16">
      <c r="A45" s="368"/>
      <c r="B45" s="368"/>
      <c r="C45" s="368"/>
      <c r="D45" s="427"/>
      <c r="E45" s="368"/>
      <c r="F45" s="427"/>
      <c r="G45" s="368"/>
      <c r="H45" s="427"/>
      <c r="I45" s="368"/>
      <c r="J45" s="427"/>
      <c r="K45" s="428"/>
      <c r="L45" s="427"/>
      <c r="M45" s="428"/>
      <c r="N45" s="427"/>
      <c r="O45" s="368"/>
      <c r="P45" s="401"/>
    </row>
    <row r="46" spans="1:16">
      <c r="A46" s="378" t="s">
        <v>370</v>
      </c>
      <c r="B46" s="367"/>
      <c r="C46" s="387">
        <v>612001</v>
      </c>
      <c r="D46" s="424">
        <v>618499</v>
      </c>
      <c r="E46" s="387">
        <v>592984</v>
      </c>
      <c r="F46" s="424">
        <v>610569</v>
      </c>
      <c r="G46" s="387">
        <v>5554977</v>
      </c>
      <c r="H46" s="424">
        <v>3399496</v>
      </c>
      <c r="I46" s="387">
        <v>1630556</v>
      </c>
      <c r="J46" s="426">
        <v>1971990</v>
      </c>
      <c r="K46" s="425">
        <v>770023</v>
      </c>
      <c r="L46" s="426">
        <v>812356</v>
      </c>
      <c r="M46" s="387">
        <v>-246841</v>
      </c>
      <c r="N46" s="516">
        <v>-456762</v>
      </c>
      <c r="O46" s="391">
        <v>8913700</v>
      </c>
      <c r="P46" s="394">
        <v>6956148</v>
      </c>
    </row>
    <row r="47" spans="1:16">
      <c r="A47" s="377"/>
      <c r="B47" s="367" t="s">
        <v>318</v>
      </c>
      <c r="C47" s="387">
        <v>601014</v>
      </c>
      <c r="D47" s="426">
        <v>607512</v>
      </c>
      <c r="E47" s="387">
        <v>40229</v>
      </c>
      <c r="F47" s="426">
        <v>48913</v>
      </c>
      <c r="G47" s="387">
        <v>2093405</v>
      </c>
      <c r="H47" s="426">
        <v>1442737</v>
      </c>
      <c r="I47" s="387">
        <v>1428551</v>
      </c>
      <c r="J47" s="426">
        <v>1750429</v>
      </c>
      <c r="K47" s="425">
        <v>458669</v>
      </c>
      <c r="L47" s="426">
        <v>499924</v>
      </c>
      <c r="M47" s="425">
        <v>0</v>
      </c>
      <c r="N47" s="516">
        <v>0</v>
      </c>
      <c r="O47" s="391">
        <v>4621868</v>
      </c>
      <c r="P47" s="394">
        <v>4349515</v>
      </c>
    </row>
    <row r="48" spans="1:16">
      <c r="A48" s="377"/>
      <c r="B48" s="367" t="s">
        <v>319</v>
      </c>
      <c r="C48" s="387">
        <v>0</v>
      </c>
      <c r="D48" s="426">
        <v>15</v>
      </c>
      <c r="E48" s="387">
        <v>195385</v>
      </c>
      <c r="F48" s="426">
        <v>337338</v>
      </c>
      <c r="G48" s="387">
        <v>727211</v>
      </c>
      <c r="H48" s="426">
        <v>630010</v>
      </c>
      <c r="I48" s="387">
        <v>0</v>
      </c>
      <c r="J48" s="426">
        <v>0</v>
      </c>
      <c r="K48" s="425">
        <v>10460</v>
      </c>
      <c r="L48" s="426">
        <v>11206</v>
      </c>
      <c r="M48" s="425">
        <v>0</v>
      </c>
      <c r="N48" s="516">
        <v>0</v>
      </c>
      <c r="O48" s="391">
        <v>933056</v>
      </c>
      <c r="P48" s="394">
        <v>978569</v>
      </c>
    </row>
    <row r="49" spans="1:16">
      <c r="A49" s="377"/>
      <c r="B49" s="367" t="s">
        <v>326</v>
      </c>
      <c r="C49" s="387">
        <v>0</v>
      </c>
      <c r="D49" s="426">
        <v>0</v>
      </c>
      <c r="E49" s="387">
        <v>6230</v>
      </c>
      <c r="F49" s="426">
        <v>53642</v>
      </c>
      <c r="G49" s="387">
        <v>240611</v>
      </c>
      <c r="H49" s="426">
        <v>403120</v>
      </c>
      <c r="I49" s="387">
        <v>0</v>
      </c>
      <c r="J49" s="426">
        <v>0</v>
      </c>
      <c r="K49" s="425">
        <v>0</v>
      </c>
      <c r="L49" s="426">
        <v>0</v>
      </c>
      <c r="M49" s="387">
        <v>-246841</v>
      </c>
      <c r="N49" s="516">
        <v>-456762</v>
      </c>
      <c r="O49" s="391">
        <v>0</v>
      </c>
      <c r="P49" s="394">
        <v>0</v>
      </c>
    </row>
    <row r="50" spans="1:16">
      <c r="A50" s="377"/>
      <c r="B50" s="367" t="s">
        <v>327</v>
      </c>
      <c r="C50" s="387">
        <v>0</v>
      </c>
      <c r="D50" s="426">
        <v>0</v>
      </c>
      <c r="E50" s="387">
        <v>23144</v>
      </c>
      <c r="F50" s="426">
        <v>21826</v>
      </c>
      <c r="G50" s="387">
        <v>1279877</v>
      </c>
      <c r="H50" s="426">
        <v>565565</v>
      </c>
      <c r="I50" s="387">
        <v>40340</v>
      </c>
      <c r="J50" s="426">
        <v>64904</v>
      </c>
      <c r="K50" s="425">
        <v>20615</v>
      </c>
      <c r="L50" s="426">
        <v>8010</v>
      </c>
      <c r="M50" s="425">
        <v>0</v>
      </c>
      <c r="N50" s="516">
        <v>0</v>
      </c>
      <c r="O50" s="391">
        <v>1363976</v>
      </c>
      <c r="P50" s="394">
        <v>660305</v>
      </c>
    </row>
    <row r="51" spans="1:16">
      <c r="A51" s="377"/>
      <c r="B51" s="367" t="s">
        <v>328</v>
      </c>
      <c r="C51" s="387">
        <v>8374</v>
      </c>
      <c r="D51" s="426">
        <v>8140</v>
      </c>
      <c r="E51" s="387">
        <v>244255</v>
      </c>
      <c r="F51" s="426">
        <v>37724</v>
      </c>
      <c r="G51" s="387">
        <v>11188</v>
      </c>
      <c r="H51" s="426">
        <v>130381</v>
      </c>
      <c r="I51" s="387">
        <v>32622</v>
      </c>
      <c r="J51" s="426">
        <v>18010</v>
      </c>
      <c r="K51" s="425">
        <v>249631</v>
      </c>
      <c r="L51" s="426">
        <v>261056</v>
      </c>
      <c r="M51" s="425">
        <v>0</v>
      </c>
      <c r="N51" s="426">
        <v>0</v>
      </c>
      <c r="O51" s="391">
        <v>546070</v>
      </c>
      <c r="P51" s="394">
        <v>455311</v>
      </c>
    </row>
    <row r="52" spans="1:16">
      <c r="A52" s="377"/>
      <c r="B52" s="367" t="s">
        <v>329</v>
      </c>
      <c r="C52" s="387">
        <v>2613</v>
      </c>
      <c r="D52" s="426">
        <v>2832</v>
      </c>
      <c r="E52" s="387">
        <v>14599</v>
      </c>
      <c r="F52" s="426">
        <v>26960</v>
      </c>
      <c r="G52" s="387">
        <v>1198014</v>
      </c>
      <c r="H52" s="426">
        <v>227048</v>
      </c>
      <c r="I52" s="387">
        <v>123151</v>
      </c>
      <c r="J52" s="426">
        <v>127565</v>
      </c>
      <c r="K52" s="425">
        <v>5130</v>
      </c>
      <c r="L52" s="426">
        <v>4526</v>
      </c>
      <c r="M52" s="425">
        <v>0</v>
      </c>
      <c r="N52" s="426">
        <v>0</v>
      </c>
      <c r="O52" s="391">
        <v>1343507</v>
      </c>
      <c r="P52" s="394">
        <v>388931</v>
      </c>
    </row>
    <row r="53" spans="1:16">
      <c r="A53" s="377"/>
      <c r="B53" s="367" t="s">
        <v>330</v>
      </c>
      <c r="C53" s="387">
        <v>0</v>
      </c>
      <c r="D53" s="426">
        <v>0</v>
      </c>
      <c r="E53" s="387">
        <v>69142</v>
      </c>
      <c r="F53" s="426">
        <v>84166</v>
      </c>
      <c r="G53" s="387">
        <v>4671</v>
      </c>
      <c r="H53" s="426">
        <v>635</v>
      </c>
      <c r="I53" s="387">
        <v>5892</v>
      </c>
      <c r="J53" s="426">
        <v>11082</v>
      </c>
      <c r="K53" s="425">
        <v>25518</v>
      </c>
      <c r="L53" s="426">
        <v>27634</v>
      </c>
      <c r="M53" s="425">
        <v>0</v>
      </c>
      <c r="N53" s="426">
        <v>0</v>
      </c>
      <c r="O53" s="391">
        <v>105223</v>
      </c>
      <c r="P53" s="394">
        <v>123517</v>
      </c>
    </row>
    <row r="54" spans="1:16">
      <c r="A54" s="368"/>
      <c r="B54" s="368"/>
      <c r="C54" s="368"/>
      <c r="D54" s="427"/>
      <c r="E54" s="368"/>
      <c r="F54" s="427"/>
      <c r="G54" s="368"/>
      <c r="H54" s="427"/>
      <c r="I54" s="368"/>
      <c r="J54" s="426"/>
      <c r="K54" s="428"/>
      <c r="L54" s="426"/>
      <c r="M54" s="428"/>
      <c r="N54" s="426"/>
      <c r="O54" s="368"/>
      <c r="P54" s="401"/>
    </row>
    <row r="55" spans="1:16">
      <c r="A55" s="378" t="s">
        <v>371</v>
      </c>
      <c r="B55" s="367"/>
      <c r="C55" s="387">
        <v>6944810</v>
      </c>
      <c r="D55" s="426">
        <v>6971394</v>
      </c>
      <c r="E55" s="387">
        <v>1543456</v>
      </c>
      <c r="F55" s="426">
        <v>405246</v>
      </c>
      <c r="G55" s="387">
        <v>3704755</v>
      </c>
      <c r="H55" s="426">
        <v>3823968</v>
      </c>
      <c r="I55" s="387">
        <v>2163739</v>
      </c>
      <c r="J55" s="426">
        <v>2182851</v>
      </c>
      <c r="K55" s="425">
        <v>3057356</v>
      </c>
      <c r="L55" s="426">
        <v>3066846</v>
      </c>
      <c r="M55" s="387">
        <v>-8582216</v>
      </c>
      <c r="N55" s="516">
        <v>-8171798</v>
      </c>
      <c r="O55" s="391">
        <v>8831900</v>
      </c>
      <c r="P55" s="394">
        <v>8278507</v>
      </c>
    </row>
    <row r="56" spans="1:16">
      <c r="A56" s="429" t="s">
        <v>372</v>
      </c>
      <c r="B56" s="430"/>
      <c r="C56" s="425">
        <v>6944810</v>
      </c>
      <c r="D56" s="424">
        <v>6971394</v>
      </c>
      <c r="E56" s="425">
        <v>1543456</v>
      </c>
      <c r="F56" s="424">
        <v>405246</v>
      </c>
      <c r="G56" s="425">
        <v>3704755</v>
      </c>
      <c r="H56" s="424">
        <v>3823968</v>
      </c>
      <c r="I56" s="425">
        <v>2163739</v>
      </c>
      <c r="J56" s="426">
        <v>2182851</v>
      </c>
      <c r="K56" s="425">
        <v>3057356</v>
      </c>
      <c r="L56" s="426">
        <v>3066846</v>
      </c>
      <c r="M56" s="387">
        <v>-8582216</v>
      </c>
      <c r="N56" s="516">
        <v>-8171798</v>
      </c>
      <c r="O56" s="431">
        <v>6724008</v>
      </c>
      <c r="P56" s="394">
        <v>6480471</v>
      </c>
    </row>
    <row r="57" spans="1:16">
      <c r="A57" s="377"/>
      <c r="B57" s="367" t="s">
        <v>331</v>
      </c>
      <c r="C57" s="387">
        <v>6763204</v>
      </c>
      <c r="D57" s="426">
        <v>6763204</v>
      </c>
      <c r="E57" s="387">
        <v>997714</v>
      </c>
      <c r="F57" s="426">
        <v>234050</v>
      </c>
      <c r="G57" s="387">
        <v>1730839</v>
      </c>
      <c r="H57" s="426">
        <v>2048181</v>
      </c>
      <c r="I57" s="387">
        <v>205915</v>
      </c>
      <c r="J57" s="426">
        <v>224006</v>
      </c>
      <c r="K57" s="425">
        <v>2658595</v>
      </c>
      <c r="L57" s="426">
        <v>1657365</v>
      </c>
      <c r="M57" s="387">
        <v>-5593063</v>
      </c>
      <c r="N57" s="516">
        <v>-4163602</v>
      </c>
      <c r="O57" s="391">
        <v>6763204</v>
      </c>
      <c r="P57" s="394">
        <v>6763204</v>
      </c>
    </row>
    <row r="58" spans="1:16">
      <c r="A58" s="432"/>
      <c r="B58" s="433" t="s">
        <v>332</v>
      </c>
      <c r="C58" s="434">
        <v>3423217</v>
      </c>
      <c r="D58" s="435">
        <v>3449803</v>
      </c>
      <c r="E58" s="434">
        <v>13202</v>
      </c>
      <c r="F58" s="435">
        <v>274033</v>
      </c>
      <c r="G58" s="434">
        <v>532531</v>
      </c>
      <c r="H58" s="435">
        <v>414775</v>
      </c>
      <c r="I58" s="434">
        <v>639936</v>
      </c>
      <c r="J58" s="426">
        <v>484805</v>
      </c>
      <c r="K58" s="425">
        <v>522144</v>
      </c>
      <c r="L58" s="426">
        <v>148516</v>
      </c>
      <c r="M58" s="387">
        <v>-289343</v>
      </c>
      <c r="N58" s="516">
        <v>-1188101</v>
      </c>
      <c r="O58" s="436">
        <v>4841687</v>
      </c>
      <c r="P58" s="394">
        <v>3583831</v>
      </c>
    </row>
    <row r="59" spans="1:16">
      <c r="A59" s="377"/>
      <c r="B59" s="367" t="s">
        <v>333</v>
      </c>
      <c r="C59" s="387">
        <v>0</v>
      </c>
      <c r="D59" s="426">
        <v>0</v>
      </c>
      <c r="E59" s="387">
        <v>0</v>
      </c>
      <c r="F59" s="426">
        <v>0</v>
      </c>
      <c r="G59" s="387">
        <v>771039</v>
      </c>
      <c r="H59" s="426">
        <v>902102</v>
      </c>
      <c r="I59" s="387">
        <v>93552</v>
      </c>
      <c r="J59" s="426">
        <v>101771</v>
      </c>
      <c r="K59" s="425">
        <v>6052</v>
      </c>
      <c r="L59" s="426">
        <v>1874</v>
      </c>
      <c r="M59" s="387">
        <v>-870643</v>
      </c>
      <c r="N59" s="516">
        <v>-1005747</v>
      </c>
      <c r="O59" s="391">
        <v>0</v>
      </c>
      <c r="P59" s="394">
        <v>0</v>
      </c>
    </row>
    <row r="60" spans="1:16">
      <c r="A60" s="377"/>
      <c r="B60" s="367" t="s">
        <v>334</v>
      </c>
      <c r="C60" s="387">
        <v>0</v>
      </c>
      <c r="D60" s="426">
        <v>0</v>
      </c>
      <c r="E60" s="387">
        <v>0</v>
      </c>
      <c r="F60" s="426">
        <v>0</v>
      </c>
      <c r="G60" s="387">
        <v>0</v>
      </c>
      <c r="H60" s="426">
        <v>0</v>
      </c>
      <c r="I60" s="387">
        <v>0</v>
      </c>
      <c r="J60" s="426">
        <v>0</v>
      </c>
      <c r="K60" s="425">
        <v>0</v>
      </c>
      <c r="L60" s="426">
        <v>0</v>
      </c>
      <c r="M60" s="425">
        <v>0</v>
      </c>
      <c r="N60" s="426">
        <v>0</v>
      </c>
      <c r="O60" s="391">
        <v>0</v>
      </c>
      <c r="P60" s="394">
        <v>0</v>
      </c>
    </row>
    <row r="61" spans="1:16">
      <c r="A61" s="377"/>
      <c r="B61" s="367" t="s">
        <v>335</v>
      </c>
      <c r="C61" s="387">
        <v>0</v>
      </c>
      <c r="D61" s="426">
        <v>0</v>
      </c>
      <c r="E61" s="387">
        <v>0</v>
      </c>
      <c r="F61" s="426">
        <v>0</v>
      </c>
      <c r="G61" s="387">
        <v>0</v>
      </c>
      <c r="H61" s="426">
        <v>0</v>
      </c>
      <c r="I61" s="387">
        <v>0</v>
      </c>
      <c r="J61" s="426">
        <v>0</v>
      </c>
      <c r="K61" s="425">
        <v>0</v>
      </c>
      <c r="L61" s="426">
        <v>0</v>
      </c>
      <c r="M61" s="425">
        <v>0</v>
      </c>
      <c r="N61" s="426">
        <v>0</v>
      </c>
      <c r="O61" s="391">
        <v>0</v>
      </c>
      <c r="P61" s="394">
        <v>0</v>
      </c>
    </row>
    <row r="62" spans="1:16">
      <c r="A62" s="377"/>
      <c r="B62" s="367" t="s">
        <v>336</v>
      </c>
      <c r="C62" s="387">
        <v>-3241611</v>
      </c>
      <c r="D62" s="516">
        <v>-3241613</v>
      </c>
      <c r="E62" s="387">
        <v>532540</v>
      </c>
      <c r="F62" s="516">
        <v>-102837</v>
      </c>
      <c r="G62" s="387">
        <v>670346</v>
      </c>
      <c r="H62" s="426">
        <v>458910</v>
      </c>
      <c r="I62" s="387">
        <v>1224336</v>
      </c>
      <c r="J62" s="426">
        <v>1372269</v>
      </c>
      <c r="K62" s="387">
        <v>-129435</v>
      </c>
      <c r="L62" s="426">
        <v>1259091</v>
      </c>
      <c r="M62" s="387">
        <v>-1829167</v>
      </c>
      <c r="N62" s="516">
        <v>-1814348</v>
      </c>
      <c r="O62" s="391">
        <v>-4880883</v>
      </c>
      <c r="P62" s="394">
        <v>-3866564</v>
      </c>
    </row>
    <row r="63" spans="1:16">
      <c r="A63" s="368"/>
      <c r="B63" s="368"/>
      <c r="C63" s="368"/>
      <c r="D63" s="427"/>
      <c r="E63" s="368"/>
      <c r="F63" s="427"/>
      <c r="G63" s="368"/>
      <c r="H63" s="427"/>
      <c r="I63" s="368"/>
      <c r="J63" s="427"/>
      <c r="K63" s="428"/>
      <c r="L63" s="426"/>
      <c r="M63" s="428"/>
      <c r="N63" s="426"/>
      <c r="O63" s="368"/>
      <c r="P63" s="401"/>
    </row>
    <row r="64" spans="1:16">
      <c r="A64" s="376" t="s">
        <v>373</v>
      </c>
      <c r="B64" s="367"/>
      <c r="C64" s="387">
        <v>0</v>
      </c>
      <c r="D64" s="424">
        <v>0</v>
      </c>
      <c r="E64" s="387">
        <v>0</v>
      </c>
      <c r="F64" s="424">
        <v>0</v>
      </c>
      <c r="G64" s="387">
        <v>0</v>
      </c>
      <c r="H64" s="424">
        <v>0</v>
      </c>
      <c r="I64" s="387">
        <v>0</v>
      </c>
      <c r="J64" s="424">
        <v>0</v>
      </c>
      <c r="K64" s="425">
        <v>0</v>
      </c>
      <c r="L64" s="426">
        <v>0</v>
      </c>
      <c r="M64" s="425">
        <v>0</v>
      </c>
      <c r="N64" s="426">
        <v>0</v>
      </c>
      <c r="O64" s="391">
        <v>2107892</v>
      </c>
      <c r="P64" s="394">
        <v>1798036</v>
      </c>
    </row>
    <row r="65" spans="1:16">
      <c r="A65" s="368"/>
      <c r="B65" s="368"/>
      <c r="C65" s="368"/>
      <c r="D65" s="427"/>
      <c r="E65" s="368"/>
      <c r="F65" s="427"/>
      <c r="G65" s="368"/>
      <c r="H65" s="427"/>
      <c r="I65" s="368"/>
      <c r="J65" s="427"/>
      <c r="K65" s="368"/>
      <c r="L65" s="427"/>
      <c r="M65" s="368"/>
      <c r="N65" s="427"/>
      <c r="O65" s="368"/>
      <c r="P65" s="401"/>
    </row>
    <row r="66" spans="1:16">
      <c r="A66" s="378" t="s">
        <v>374</v>
      </c>
      <c r="B66" s="366"/>
      <c r="C66" s="391">
        <v>8018125</v>
      </c>
      <c r="D66" s="394">
        <v>7675772</v>
      </c>
      <c r="E66" s="391">
        <v>3230603</v>
      </c>
      <c r="F66" s="437">
        <v>2227204</v>
      </c>
      <c r="G66" s="391">
        <v>15783923</v>
      </c>
      <c r="H66" s="437">
        <v>9381001</v>
      </c>
      <c r="I66" s="391">
        <v>4910947</v>
      </c>
      <c r="J66" s="394">
        <v>5097809</v>
      </c>
      <c r="K66" s="391">
        <v>4317445</v>
      </c>
      <c r="L66" s="394">
        <v>4366238</v>
      </c>
      <c r="M66" s="391">
        <v>-8864687</v>
      </c>
      <c r="N66" s="394">
        <v>-8579033</v>
      </c>
      <c r="O66" s="391">
        <v>27396356</v>
      </c>
      <c r="P66" s="394">
        <v>20168991</v>
      </c>
    </row>
    <row r="67" spans="1:16">
      <c r="A67" s="368"/>
      <c r="B67" s="368"/>
      <c r="C67" s="372"/>
      <c r="D67" s="422"/>
      <c r="E67" s="422"/>
      <c r="F67" s="422"/>
      <c r="G67" s="422"/>
      <c r="H67" s="372"/>
      <c r="I67" s="372"/>
      <c r="J67" s="372"/>
      <c r="K67" s="372"/>
      <c r="L67" s="372"/>
      <c r="M67" s="372"/>
      <c r="N67" s="372"/>
      <c r="O67" s="372"/>
      <c r="P67" s="372"/>
    </row>
    <row r="68" spans="1:16">
      <c r="A68" s="368"/>
      <c r="B68" s="368"/>
      <c r="C68" s="368"/>
      <c r="D68" s="422"/>
      <c r="E68" s="422"/>
      <c r="F68" s="422"/>
      <c r="G68" s="422"/>
      <c r="H68" s="368"/>
      <c r="I68" s="368"/>
      <c r="J68" s="368"/>
      <c r="K68" s="368"/>
      <c r="L68" s="368"/>
      <c r="M68" s="368"/>
      <c r="N68" s="368"/>
      <c r="O68" s="368"/>
      <c r="P68" s="368"/>
    </row>
    <row r="69" spans="1:16">
      <c r="A69" s="576" t="s">
        <v>102</v>
      </c>
      <c r="B69" s="577"/>
      <c r="C69" s="567" t="s">
        <v>392</v>
      </c>
      <c r="D69" s="568"/>
      <c r="E69" s="567" t="s">
        <v>10</v>
      </c>
      <c r="F69" s="568"/>
      <c r="G69" s="567" t="s">
        <v>55</v>
      </c>
      <c r="H69" s="568"/>
      <c r="I69" s="567" t="s">
        <v>14</v>
      </c>
      <c r="J69" s="568"/>
      <c r="K69" s="567" t="s">
        <v>56</v>
      </c>
      <c r="L69" s="568"/>
      <c r="M69" s="567" t="s">
        <v>394</v>
      </c>
      <c r="N69" s="568"/>
      <c r="O69" s="567" t="s">
        <v>20</v>
      </c>
      <c r="P69" s="568"/>
    </row>
    <row r="70" spans="1:16">
      <c r="A70" s="569" t="s">
        <v>375</v>
      </c>
      <c r="B70" s="573"/>
      <c r="C70" s="383">
        <v>43465</v>
      </c>
      <c r="D70" s="384">
        <v>43100</v>
      </c>
      <c r="E70" s="383">
        <v>43465</v>
      </c>
      <c r="F70" s="384">
        <v>43100</v>
      </c>
      <c r="G70" s="383">
        <v>43465</v>
      </c>
      <c r="H70" s="384">
        <v>43100</v>
      </c>
      <c r="I70" s="383">
        <v>43465</v>
      </c>
      <c r="J70" s="384">
        <v>43100</v>
      </c>
      <c r="K70" s="383">
        <v>43465</v>
      </c>
      <c r="L70" s="384">
        <v>43100</v>
      </c>
      <c r="M70" s="383">
        <v>43465</v>
      </c>
      <c r="N70" s="384">
        <v>43100</v>
      </c>
      <c r="O70" s="383">
        <v>43465</v>
      </c>
      <c r="P70" s="384">
        <v>43100</v>
      </c>
    </row>
    <row r="71" spans="1:16">
      <c r="A71" s="574"/>
      <c r="B71" s="575"/>
      <c r="C71" s="385" t="s">
        <v>385</v>
      </c>
      <c r="D71" s="386" t="s">
        <v>385</v>
      </c>
      <c r="E71" s="385" t="s">
        <v>385</v>
      </c>
      <c r="F71" s="386" t="s">
        <v>385</v>
      </c>
      <c r="G71" s="385" t="s">
        <v>385</v>
      </c>
      <c r="H71" s="386" t="s">
        <v>385</v>
      </c>
      <c r="I71" s="385" t="s">
        <v>385</v>
      </c>
      <c r="J71" s="386" t="s">
        <v>385</v>
      </c>
      <c r="K71" s="385" t="s">
        <v>385</v>
      </c>
      <c r="L71" s="386" t="s">
        <v>385</v>
      </c>
      <c r="M71" s="385" t="s">
        <v>385</v>
      </c>
      <c r="N71" s="386" t="s">
        <v>385</v>
      </c>
      <c r="O71" s="385" t="s">
        <v>385</v>
      </c>
      <c r="P71" s="386" t="s">
        <v>385</v>
      </c>
    </row>
    <row r="72" spans="1:16">
      <c r="A72" s="378" t="s">
        <v>376</v>
      </c>
      <c r="B72" s="405"/>
      <c r="C72" s="395">
        <v>1335</v>
      </c>
      <c r="D72" s="396">
        <v>4</v>
      </c>
      <c r="E72" s="395">
        <v>1516392</v>
      </c>
      <c r="F72" s="399">
        <v>1520474</v>
      </c>
      <c r="G72" s="395">
        <v>7489756</v>
      </c>
      <c r="H72" s="399">
        <v>5132814</v>
      </c>
      <c r="I72" s="395">
        <v>2671192</v>
      </c>
      <c r="J72" s="399">
        <v>2384407</v>
      </c>
      <c r="K72" s="395">
        <v>1505635</v>
      </c>
      <c r="L72" s="399">
        <v>1400304</v>
      </c>
      <c r="M72" s="395">
        <v>-247</v>
      </c>
      <c r="N72" s="396">
        <v>0</v>
      </c>
      <c r="O72" s="395">
        <v>13184063</v>
      </c>
      <c r="P72" s="396">
        <v>10438003</v>
      </c>
    </row>
    <row r="73" spans="1:16">
      <c r="A73" s="379"/>
      <c r="B73" s="369" t="s">
        <v>129</v>
      </c>
      <c r="C73" s="395">
        <v>0</v>
      </c>
      <c r="D73" s="396">
        <v>0</v>
      </c>
      <c r="E73" s="395">
        <v>1488830</v>
      </c>
      <c r="F73" s="399">
        <v>1482423</v>
      </c>
      <c r="G73" s="395">
        <v>6520243</v>
      </c>
      <c r="H73" s="399">
        <v>4285949</v>
      </c>
      <c r="I73" s="395">
        <v>2642886</v>
      </c>
      <c r="J73" s="399">
        <v>2366028</v>
      </c>
      <c r="K73" s="395">
        <v>1467175</v>
      </c>
      <c r="L73" s="399">
        <v>1354866</v>
      </c>
      <c r="M73" s="395">
        <v>0</v>
      </c>
      <c r="N73" s="396">
        <v>0</v>
      </c>
      <c r="O73" s="395">
        <v>12119134</v>
      </c>
      <c r="P73" s="396">
        <v>9489266</v>
      </c>
    </row>
    <row r="74" spans="1:16">
      <c r="A74" s="379"/>
      <c r="B74" s="375" t="s">
        <v>61</v>
      </c>
      <c r="C74" s="397">
        <v>0</v>
      </c>
      <c r="D74" s="418">
        <v>0</v>
      </c>
      <c r="E74" s="397">
        <v>1443845</v>
      </c>
      <c r="F74" s="442">
        <v>1426617</v>
      </c>
      <c r="G74" s="397">
        <v>5865566</v>
      </c>
      <c r="H74" s="442">
        <v>3841034</v>
      </c>
      <c r="I74" s="397">
        <v>2388426</v>
      </c>
      <c r="J74" s="442">
        <v>2128847</v>
      </c>
      <c r="K74" s="397">
        <v>1231686</v>
      </c>
      <c r="L74" s="444">
        <v>1162579</v>
      </c>
      <c r="M74" s="397">
        <v>0</v>
      </c>
      <c r="N74" s="417">
        <v>0</v>
      </c>
      <c r="O74" s="397">
        <v>10929523</v>
      </c>
      <c r="P74" s="398">
        <v>8559077</v>
      </c>
    </row>
    <row r="75" spans="1:16">
      <c r="A75" s="379"/>
      <c r="B75" s="375" t="s">
        <v>337</v>
      </c>
      <c r="C75" s="397">
        <v>0</v>
      </c>
      <c r="D75" s="418">
        <v>0</v>
      </c>
      <c r="E75" s="397">
        <v>191</v>
      </c>
      <c r="F75" s="442">
        <v>194</v>
      </c>
      <c r="G75" s="397">
        <v>2225</v>
      </c>
      <c r="H75" s="442">
        <v>1855</v>
      </c>
      <c r="I75" s="397">
        <v>23232</v>
      </c>
      <c r="J75" s="442">
        <v>20466</v>
      </c>
      <c r="K75" s="397">
        <v>23320</v>
      </c>
      <c r="L75" s="444">
        <v>21679</v>
      </c>
      <c r="M75" s="397">
        <v>0</v>
      </c>
      <c r="N75" s="417">
        <v>0</v>
      </c>
      <c r="O75" s="397">
        <v>48968</v>
      </c>
      <c r="P75" s="398">
        <v>44194</v>
      </c>
    </row>
    <row r="76" spans="1:16">
      <c r="A76" s="379"/>
      <c r="B76" s="375" t="s">
        <v>338</v>
      </c>
      <c r="C76" s="397">
        <v>0</v>
      </c>
      <c r="D76" s="418">
        <v>0</v>
      </c>
      <c r="E76" s="397">
        <v>44794</v>
      </c>
      <c r="F76" s="442">
        <v>55612</v>
      </c>
      <c r="G76" s="397">
        <v>652452</v>
      </c>
      <c r="H76" s="442">
        <v>443060</v>
      </c>
      <c r="I76" s="397">
        <v>231228</v>
      </c>
      <c r="J76" s="442">
        <v>216715</v>
      </c>
      <c r="K76" s="397">
        <v>212169</v>
      </c>
      <c r="L76" s="444">
        <v>170608</v>
      </c>
      <c r="M76" s="397">
        <v>0</v>
      </c>
      <c r="N76" s="417">
        <v>0</v>
      </c>
      <c r="O76" s="397">
        <v>1140643</v>
      </c>
      <c r="P76" s="398">
        <v>885995</v>
      </c>
    </row>
    <row r="77" spans="1:16" s="521" customFormat="1">
      <c r="A77" s="522"/>
      <c r="B77" s="523"/>
      <c r="C77" s="524"/>
      <c r="D77" s="524"/>
      <c r="E77" s="524"/>
      <c r="F77" s="524"/>
      <c r="G77" s="524"/>
      <c r="H77" s="524"/>
      <c r="I77" s="524"/>
      <c r="J77" s="524"/>
      <c r="K77" s="524"/>
      <c r="L77" s="525"/>
      <c r="M77" s="524"/>
      <c r="N77" s="525"/>
      <c r="O77" s="524"/>
      <c r="P77" s="524"/>
    </row>
    <row r="78" spans="1:16">
      <c r="A78" s="379"/>
      <c r="B78" s="375" t="s">
        <v>130</v>
      </c>
      <c r="C78" s="397">
        <v>1335</v>
      </c>
      <c r="D78" s="418">
        <v>4</v>
      </c>
      <c r="E78" s="397">
        <v>27562</v>
      </c>
      <c r="F78" s="442">
        <v>38051</v>
      </c>
      <c r="G78" s="397">
        <v>969513</v>
      </c>
      <c r="H78" s="442">
        <v>846865</v>
      </c>
      <c r="I78" s="397">
        <v>28306</v>
      </c>
      <c r="J78" s="442">
        <v>18379</v>
      </c>
      <c r="K78" s="397">
        <v>38460</v>
      </c>
      <c r="L78" s="444">
        <v>45438</v>
      </c>
      <c r="M78" s="397">
        <v>-247</v>
      </c>
      <c r="N78" s="417">
        <v>0</v>
      </c>
      <c r="O78" s="397">
        <v>1064929</v>
      </c>
      <c r="P78" s="398">
        <v>948737</v>
      </c>
    </row>
    <row r="79" spans="1:16">
      <c r="A79" s="368"/>
      <c r="B79" s="368"/>
      <c r="C79" s="372"/>
      <c r="D79" s="372"/>
      <c r="E79" s="372"/>
      <c r="F79" s="443"/>
      <c r="G79" s="372"/>
      <c r="H79" s="443"/>
      <c r="I79" s="372"/>
      <c r="J79" s="443"/>
      <c r="K79" s="372"/>
      <c r="L79" s="445"/>
      <c r="M79" s="372"/>
      <c r="N79" s="419"/>
      <c r="O79" s="372"/>
      <c r="P79" s="372"/>
    </row>
    <row r="80" spans="1:16">
      <c r="A80" s="378" t="s">
        <v>377</v>
      </c>
      <c r="B80" s="408"/>
      <c r="C80" s="395">
        <v>0</v>
      </c>
      <c r="D80" s="396">
        <v>0</v>
      </c>
      <c r="E80" s="395">
        <v>-769333</v>
      </c>
      <c r="F80" s="399">
        <v>-712345</v>
      </c>
      <c r="G80" s="395">
        <v>-5366693</v>
      </c>
      <c r="H80" s="399">
        <v>-3502183</v>
      </c>
      <c r="I80" s="395">
        <v>-1208848</v>
      </c>
      <c r="J80" s="399">
        <v>-950865</v>
      </c>
      <c r="K80" s="395">
        <v>-798330</v>
      </c>
      <c r="L80" s="399">
        <v>-717395</v>
      </c>
      <c r="M80" s="395">
        <v>431</v>
      </c>
      <c r="N80" s="396">
        <v>0</v>
      </c>
      <c r="O80" s="395">
        <v>-8142773</v>
      </c>
      <c r="P80" s="396">
        <v>-5882788</v>
      </c>
    </row>
    <row r="81" spans="1:16">
      <c r="A81" s="379"/>
      <c r="B81" s="375" t="s">
        <v>339</v>
      </c>
      <c r="C81" s="397">
        <v>0</v>
      </c>
      <c r="D81" s="418">
        <v>0</v>
      </c>
      <c r="E81" s="397">
        <v>-656647</v>
      </c>
      <c r="F81" s="442">
        <v>-619314</v>
      </c>
      <c r="G81" s="397">
        <v>-3855878</v>
      </c>
      <c r="H81" s="442">
        <v>-2359632</v>
      </c>
      <c r="I81" s="397">
        <v>-721047</v>
      </c>
      <c r="J81" s="442">
        <v>-529504</v>
      </c>
      <c r="K81" s="397">
        <v>-505630</v>
      </c>
      <c r="L81" s="444">
        <v>-434666</v>
      </c>
      <c r="M81" s="397">
        <v>1598</v>
      </c>
      <c r="N81" s="417">
        <v>2650</v>
      </c>
      <c r="O81" s="397">
        <v>-5737604</v>
      </c>
      <c r="P81" s="398">
        <v>-3940466</v>
      </c>
    </row>
    <row r="82" spans="1:16">
      <c r="A82" s="379"/>
      <c r="B82" s="375" t="s">
        <v>340</v>
      </c>
      <c r="C82" s="397">
        <v>0</v>
      </c>
      <c r="D82" s="418">
        <v>0</v>
      </c>
      <c r="E82" s="397">
        <v>-21095</v>
      </c>
      <c r="F82" s="442">
        <v>-4074</v>
      </c>
      <c r="G82" s="397">
        <v>-18151</v>
      </c>
      <c r="H82" s="442">
        <v>-70470</v>
      </c>
      <c r="I82" s="397">
        <v>-53414</v>
      </c>
      <c r="J82" s="442">
        <v>-30789</v>
      </c>
      <c r="K82" s="397">
        <v>-134183</v>
      </c>
      <c r="L82" s="444">
        <v>-123975</v>
      </c>
      <c r="M82" s="397">
        <v>0</v>
      </c>
      <c r="N82" s="417">
        <v>0</v>
      </c>
      <c r="O82" s="397">
        <v>-226843</v>
      </c>
      <c r="P82" s="398">
        <v>-229308</v>
      </c>
    </row>
    <row r="83" spans="1:16">
      <c r="A83" s="379"/>
      <c r="B83" s="375" t="s">
        <v>134</v>
      </c>
      <c r="C83" s="397">
        <v>0</v>
      </c>
      <c r="D83" s="418">
        <v>0</v>
      </c>
      <c r="E83" s="397">
        <v>-37414</v>
      </c>
      <c r="F83" s="442">
        <v>-15926</v>
      </c>
      <c r="G83" s="397">
        <v>-631737</v>
      </c>
      <c r="H83" s="442">
        <v>-279332</v>
      </c>
      <c r="I83" s="397">
        <v>-268498</v>
      </c>
      <c r="J83" s="442">
        <v>-244492</v>
      </c>
      <c r="K83" s="397">
        <v>-116615</v>
      </c>
      <c r="L83" s="444">
        <v>-91718</v>
      </c>
      <c r="M83" s="397">
        <v>-1167</v>
      </c>
      <c r="N83" s="417">
        <v>-2650</v>
      </c>
      <c r="O83" s="397">
        <v>-1055431</v>
      </c>
      <c r="P83" s="398">
        <v>-634118</v>
      </c>
    </row>
    <row r="84" spans="1:16">
      <c r="A84" s="379"/>
      <c r="B84" s="375" t="s">
        <v>341</v>
      </c>
      <c r="C84" s="397">
        <v>0</v>
      </c>
      <c r="D84" s="418">
        <v>0</v>
      </c>
      <c r="E84" s="397">
        <v>-54177</v>
      </c>
      <c r="F84" s="442">
        <v>-73031</v>
      </c>
      <c r="G84" s="397">
        <v>-860927</v>
      </c>
      <c r="H84" s="442">
        <v>-792749</v>
      </c>
      <c r="I84" s="397">
        <v>-165889</v>
      </c>
      <c r="J84" s="442">
        <v>-146080</v>
      </c>
      <c r="K84" s="397">
        <v>-41902</v>
      </c>
      <c r="L84" s="444">
        <v>-67036</v>
      </c>
      <c r="M84" s="397">
        <v>0</v>
      </c>
      <c r="N84" s="417">
        <v>0</v>
      </c>
      <c r="O84" s="397">
        <v>-1122895</v>
      </c>
      <c r="P84" s="398">
        <v>-1078896</v>
      </c>
    </row>
    <row r="85" spans="1:16">
      <c r="A85" s="368"/>
      <c r="B85" s="368"/>
      <c r="C85" s="372"/>
      <c r="D85" s="372"/>
      <c r="E85" s="372"/>
      <c r="F85" s="443"/>
      <c r="G85" s="372"/>
      <c r="H85" s="443"/>
      <c r="I85" s="372"/>
      <c r="J85" s="443"/>
      <c r="K85" s="372"/>
      <c r="L85" s="445"/>
      <c r="M85" s="372"/>
      <c r="N85" s="419"/>
      <c r="O85" s="372"/>
      <c r="P85" s="372"/>
    </row>
    <row r="86" spans="1:16">
      <c r="A86" s="378" t="s">
        <v>378</v>
      </c>
      <c r="B86" s="408"/>
      <c r="C86" s="395">
        <v>1335</v>
      </c>
      <c r="D86" s="396">
        <v>4</v>
      </c>
      <c r="E86" s="395">
        <v>747059</v>
      </c>
      <c r="F86" s="399">
        <v>808129</v>
      </c>
      <c r="G86" s="395">
        <v>2123063</v>
      </c>
      <c r="H86" s="399">
        <v>1630631</v>
      </c>
      <c r="I86" s="395">
        <v>1462344</v>
      </c>
      <c r="J86" s="396">
        <v>1433542</v>
      </c>
      <c r="K86" s="395">
        <v>707305</v>
      </c>
      <c r="L86" s="399">
        <v>682909</v>
      </c>
      <c r="M86" s="395">
        <v>184</v>
      </c>
      <c r="N86" s="396">
        <v>0</v>
      </c>
      <c r="O86" s="395">
        <v>5041290</v>
      </c>
      <c r="P86" s="396">
        <v>4555215</v>
      </c>
    </row>
    <row r="87" spans="1:16">
      <c r="A87" s="368"/>
      <c r="B87" s="368"/>
      <c r="C87" s="372"/>
      <c r="D87" s="372"/>
      <c r="E87" s="372"/>
      <c r="F87" s="443"/>
      <c r="G87" s="372"/>
      <c r="H87" s="443"/>
      <c r="I87" s="372"/>
      <c r="J87" s="372"/>
      <c r="K87" s="372"/>
      <c r="L87" s="445"/>
      <c r="M87" s="372"/>
      <c r="N87" s="419"/>
      <c r="O87" s="372"/>
      <c r="P87" s="372"/>
    </row>
    <row r="88" spans="1:16">
      <c r="A88" s="377"/>
      <c r="B88" s="369" t="s">
        <v>342</v>
      </c>
      <c r="C88" s="397">
        <v>0</v>
      </c>
      <c r="D88" s="418">
        <v>0</v>
      </c>
      <c r="E88" s="397">
        <v>54308</v>
      </c>
      <c r="F88" s="418">
        <v>75737</v>
      </c>
      <c r="G88" s="397">
        <v>83214</v>
      </c>
      <c r="H88" s="418">
        <v>69089</v>
      </c>
      <c r="I88" s="397">
        <v>29408</v>
      </c>
      <c r="J88" s="418">
        <v>19386</v>
      </c>
      <c r="K88" s="397">
        <v>11067</v>
      </c>
      <c r="L88" s="417">
        <v>8974</v>
      </c>
      <c r="M88" s="397">
        <v>0</v>
      </c>
      <c r="N88" s="417">
        <v>0</v>
      </c>
      <c r="O88" s="397">
        <v>177997</v>
      </c>
      <c r="P88" s="398">
        <v>173186</v>
      </c>
    </row>
    <row r="89" spans="1:16">
      <c r="A89" s="377"/>
      <c r="B89" s="369" t="s">
        <v>343</v>
      </c>
      <c r="C89" s="397">
        <v>-6732</v>
      </c>
      <c r="D89" s="418">
        <v>-8070</v>
      </c>
      <c r="E89" s="397">
        <v>-265521</v>
      </c>
      <c r="F89" s="418">
        <v>-370729</v>
      </c>
      <c r="G89" s="397">
        <v>-402618</v>
      </c>
      <c r="H89" s="418">
        <v>-306267</v>
      </c>
      <c r="I89" s="397">
        <v>-99856</v>
      </c>
      <c r="J89" s="418">
        <v>-89244</v>
      </c>
      <c r="K89" s="397">
        <v>-65766</v>
      </c>
      <c r="L89" s="417">
        <v>-63674</v>
      </c>
      <c r="M89" s="397">
        <v>0</v>
      </c>
      <c r="N89" s="417">
        <v>0</v>
      </c>
      <c r="O89" s="397">
        <v>-840493</v>
      </c>
      <c r="P89" s="398">
        <v>-837984</v>
      </c>
    </row>
    <row r="90" spans="1:16">
      <c r="A90" s="377"/>
      <c r="B90" s="369" t="s">
        <v>344</v>
      </c>
      <c r="C90" s="397">
        <v>-27113</v>
      </c>
      <c r="D90" s="418">
        <v>-21316</v>
      </c>
      <c r="E90" s="397">
        <v>-139867</v>
      </c>
      <c r="F90" s="418">
        <v>-185752</v>
      </c>
      <c r="G90" s="397">
        <v>-603682</v>
      </c>
      <c r="H90" s="418">
        <v>-486694</v>
      </c>
      <c r="I90" s="397">
        <v>-161656</v>
      </c>
      <c r="J90" s="418">
        <v>-160646</v>
      </c>
      <c r="K90" s="397">
        <v>-88585</v>
      </c>
      <c r="L90" s="417">
        <v>-88768</v>
      </c>
      <c r="M90" s="397">
        <v>-182</v>
      </c>
      <c r="N90" s="417">
        <v>20</v>
      </c>
      <c r="O90" s="397">
        <v>-1021085</v>
      </c>
      <c r="P90" s="398">
        <v>-943156</v>
      </c>
    </row>
    <row r="91" spans="1:16">
      <c r="A91" s="368"/>
      <c r="B91" s="368"/>
      <c r="C91" s="372"/>
      <c r="D91" s="372"/>
      <c r="E91" s="372"/>
      <c r="F91" s="372"/>
      <c r="G91" s="372"/>
      <c r="H91" s="372"/>
      <c r="I91" s="372"/>
      <c r="J91" s="372"/>
      <c r="K91" s="372"/>
      <c r="L91" s="419"/>
      <c r="M91" s="372"/>
      <c r="N91" s="419"/>
      <c r="O91" s="372"/>
      <c r="P91" s="372"/>
    </row>
    <row r="92" spans="1:16">
      <c r="A92" s="378" t="s">
        <v>379</v>
      </c>
      <c r="B92" s="408"/>
      <c r="C92" s="395">
        <v>-32510</v>
      </c>
      <c r="D92" s="396">
        <v>-29382</v>
      </c>
      <c r="E92" s="395">
        <v>395979</v>
      </c>
      <c r="F92" s="396">
        <v>327385</v>
      </c>
      <c r="G92" s="395">
        <v>1199977</v>
      </c>
      <c r="H92" s="396">
        <v>906759</v>
      </c>
      <c r="I92" s="395">
        <v>1230240</v>
      </c>
      <c r="J92" s="396">
        <v>1203038</v>
      </c>
      <c r="K92" s="395">
        <v>564021</v>
      </c>
      <c r="L92" s="407">
        <v>539441</v>
      </c>
      <c r="M92" s="395">
        <v>2</v>
      </c>
      <c r="N92" s="407">
        <v>20</v>
      </c>
      <c r="O92" s="395">
        <v>3357709</v>
      </c>
      <c r="P92" s="398">
        <v>2947261</v>
      </c>
    </row>
    <row r="93" spans="1:16">
      <c r="A93" s="368"/>
      <c r="B93" s="368"/>
      <c r="C93" s="372"/>
      <c r="D93" s="372"/>
      <c r="E93" s="372"/>
      <c r="F93" s="372"/>
      <c r="G93" s="372"/>
      <c r="H93" s="372"/>
      <c r="I93" s="372"/>
      <c r="J93" s="372"/>
      <c r="K93" s="372"/>
      <c r="L93" s="419"/>
      <c r="M93" s="372"/>
      <c r="N93" s="419"/>
      <c r="O93" s="372"/>
      <c r="P93" s="372"/>
    </row>
    <row r="94" spans="1:16">
      <c r="A94" s="379"/>
      <c r="B94" s="369" t="s">
        <v>345</v>
      </c>
      <c r="C94" s="397">
        <v>0</v>
      </c>
      <c r="D94" s="418">
        <v>0</v>
      </c>
      <c r="E94" s="397">
        <v>-173774</v>
      </c>
      <c r="F94" s="418">
        <v>-78353</v>
      </c>
      <c r="G94" s="397">
        <v>-375937</v>
      </c>
      <c r="H94" s="418">
        <v>-270611</v>
      </c>
      <c r="I94" s="397">
        <v>-193432</v>
      </c>
      <c r="J94" s="418">
        <v>-177419</v>
      </c>
      <c r="K94" s="397">
        <v>-119297</v>
      </c>
      <c r="L94" s="417">
        <v>-121731</v>
      </c>
      <c r="M94" s="397">
        <v>0</v>
      </c>
      <c r="N94" s="417">
        <v>0</v>
      </c>
      <c r="O94" s="397">
        <v>-862440</v>
      </c>
      <c r="P94" s="398">
        <v>-648114</v>
      </c>
    </row>
    <row r="95" spans="1:16">
      <c r="A95" s="379"/>
      <c r="B95" s="369" t="s">
        <v>346</v>
      </c>
      <c r="C95" s="397">
        <v>0</v>
      </c>
      <c r="D95" s="418">
        <v>0</v>
      </c>
      <c r="E95" s="397">
        <v>10333</v>
      </c>
      <c r="F95" s="418">
        <v>15605</v>
      </c>
      <c r="G95" s="397">
        <v>-55843</v>
      </c>
      <c r="H95" s="418">
        <v>-76255</v>
      </c>
      <c r="I95" s="397">
        <v>-14674</v>
      </c>
      <c r="J95" s="418">
        <v>-2962</v>
      </c>
      <c r="K95" s="397">
        <v>-564</v>
      </c>
      <c r="L95" s="417">
        <v>-16136</v>
      </c>
      <c r="M95" s="397"/>
      <c r="N95" s="417"/>
      <c r="O95" s="397">
        <v>-60748</v>
      </c>
      <c r="P95" s="398">
        <v>-79748</v>
      </c>
    </row>
    <row r="96" spans="1:16">
      <c r="A96" s="368"/>
      <c r="B96" s="368"/>
      <c r="C96" s="372"/>
      <c r="D96" s="372"/>
      <c r="E96" s="372"/>
      <c r="F96" s="372"/>
      <c r="G96" s="372"/>
      <c r="H96" s="372"/>
      <c r="I96" s="372"/>
      <c r="J96" s="372"/>
      <c r="K96" s="372"/>
      <c r="L96" s="419"/>
      <c r="M96" s="372"/>
      <c r="N96" s="419"/>
      <c r="O96" s="372"/>
      <c r="P96" s="372"/>
    </row>
    <row r="97" spans="1:22">
      <c r="A97" s="378" t="s">
        <v>380</v>
      </c>
      <c r="B97" s="408"/>
      <c r="C97" s="395">
        <v>-32510</v>
      </c>
      <c r="D97" s="396">
        <v>-29382</v>
      </c>
      <c r="E97" s="395">
        <v>232538</v>
      </c>
      <c r="F97" s="396">
        <v>264637</v>
      </c>
      <c r="G97" s="395">
        <v>768197</v>
      </c>
      <c r="H97" s="396">
        <v>559893</v>
      </c>
      <c r="I97" s="395">
        <v>1022134</v>
      </c>
      <c r="J97" s="396">
        <v>1022657</v>
      </c>
      <c r="K97" s="395">
        <v>444160</v>
      </c>
      <c r="L97" s="407">
        <v>401574</v>
      </c>
      <c r="M97" s="395">
        <v>2</v>
      </c>
      <c r="N97" s="407">
        <v>20</v>
      </c>
      <c r="O97" s="395">
        <v>2434521</v>
      </c>
      <c r="P97" s="438">
        <v>2219399</v>
      </c>
    </row>
    <row r="98" spans="1:22">
      <c r="A98" s="439"/>
      <c r="B98" s="440"/>
      <c r="C98" s="372"/>
      <c r="D98" s="372"/>
      <c r="E98" s="372"/>
      <c r="F98" s="372"/>
      <c r="G98" s="372"/>
      <c r="H98" s="372"/>
      <c r="I98" s="372"/>
      <c r="J98" s="372"/>
      <c r="K98" s="372"/>
      <c r="L98" s="372"/>
      <c r="M98" s="372"/>
      <c r="N98" s="372"/>
      <c r="O98" s="372"/>
      <c r="P98" s="372"/>
      <c r="Q98" s="372"/>
      <c r="R98" s="372"/>
      <c r="S98" s="372"/>
    </row>
    <row r="99" spans="1:22">
      <c r="A99" s="378" t="s">
        <v>381</v>
      </c>
      <c r="B99" s="408"/>
      <c r="C99" s="395">
        <v>-19825</v>
      </c>
      <c r="D99" s="396">
        <v>-3438</v>
      </c>
      <c r="E99" s="395">
        <v>257912</v>
      </c>
      <c r="F99" s="396">
        <v>-145441</v>
      </c>
      <c r="G99" s="395">
        <v>-430868</v>
      </c>
      <c r="H99" s="396">
        <v>-225126</v>
      </c>
      <c r="I99" s="395">
        <v>-159753</v>
      </c>
      <c r="J99" s="396">
        <v>-174979</v>
      </c>
      <c r="K99" s="395">
        <v>-18583</v>
      </c>
      <c r="L99" s="407">
        <v>-33422</v>
      </c>
      <c r="M99" s="395">
        <v>38453</v>
      </c>
      <c r="N99" s="407">
        <v>0</v>
      </c>
      <c r="O99" s="395">
        <v>-332664</v>
      </c>
      <c r="P99" s="396">
        <v>-582406</v>
      </c>
    </row>
    <row r="100" spans="1:22">
      <c r="A100" s="378"/>
      <c r="B100" s="408" t="s">
        <v>119</v>
      </c>
      <c r="C100" s="395">
        <v>47281</v>
      </c>
      <c r="D100" s="420">
        <v>29595</v>
      </c>
      <c r="E100" s="395">
        <v>107807</v>
      </c>
      <c r="F100" s="420">
        <v>87760</v>
      </c>
      <c r="G100" s="395">
        <v>215449</v>
      </c>
      <c r="H100" s="396">
        <v>179316</v>
      </c>
      <c r="I100" s="395">
        <v>19748</v>
      </c>
      <c r="J100" s="396">
        <v>19371</v>
      </c>
      <c r="K100" s="395">
        <v>8583</v>
      </c>
      <c r="L100" s="420">
        <v>9138</v>
      </c>
      <c r="M100" s="395">
        <v>-40787</v>
      </c>
      <c r="N100" s="396">
        <v>-31337</v>
      </c>
      <c r="O100" s="395">
        <v>358081</v>
      </c>
      <c r="P100" s="396">
        <v>293843</v>
      </c>
    </row>
    <row r="101" spans="1:22">
      <c r="A101" s="379"/>
      <c r="B101" s="375" t="s">
        <v>300</v>
      </c>
      <c r="C101" s="397">
        <v>7245</v>
      </c>
      <c r="D101" s="418">
        <v>8207</v>
      </c>
      <c r="E101" s="397">
        <v>75692</v>
      </c>
      <c r="F101" s="418">
        <v>61757</v>
      </c>
      <c r="G101" s="397">
        <v>33259</v>
      </c>
      <c r="H101" s="398">
        <v>32537</v>
      </c>
      <c r="I101" s="397">
        <v>12533</v>
      </c>
      <c r="J101" s="398">
        <v>13297</v>
      </c>
      <c r="K101" s="397">
        <v>4451</v>
      </c>
      <c r="L101" s="418">
        <v>7341</v>
      </c>
      <c r="M101" s="397">
        <v>0</v>
      </c>
      <c r="N101" s="398">
        <v>0</v>
      </c>
      <c r="O101" s="397">
        <v>133180</v>
      </c>
      <c r="P101" s="398">
        <v>123139</v>
      </c>
    </row>
    <row r="102" spans="1:22">
      <c r="A102" s="379"/>
      <c r="B102" s="375" t="s">
        <v>347</v>
      </c>
      <c r="C102" s="397">
        <v>40036</v>
      </c>
      <c r="D102" s="418">
        <v>21388</v>
      </c>
      <c r="E102" s="397">
        <v>32115</v>
      </c>
      <c r="F102" s="418">
        <v>26003</v>
      </c>
      <c r="G102" s="397">
        <v>182190</v>
      </c>
      <c r="H102" s="398">
        <v>146779</v>
      </c>
      <c r="I102" s="397">
        <v>7215</v>
      </c>
      <c r="J102" s="398">
        <v>6074</v>
      </c>
      <c r="K102" s="397">
        <v>4132</v>
      </c>
      <c r="L102" s="418">
        <v>1797</v>
      </c>
      <c r="M102" s="397">
        <v>-40787</v>
      </c>
      <c r="N102" s="398">
        <v>-31337</v>
      </c>
      <c r="O102" s="397">
        <v>224901</v>
      </c>
      <c r="P102" s="398">
        <v>170704</v>
      </c>
    </row>
    <row r="103" spans="1:22">
      <c r="A103" s="378"/>
      <c r="B103" s="408" t="s">
        <v>143</v>
      </c>
      <c r="C103" s="395">
        <v>-61869</v>
      </c>
      <c r="D103" s="420">
        <v>-38662</v>
      </c>
      <c r="E103" s="395">
        <v>-226859</v>
      </c>
      <c r="F103" s="420">
        <v>-265443</v>
      </c>
      <c r="G103" s="395">
        <v>-614811</v>
      </c>
      <c r="H103" s="420">
        <v>-361158</v>
      </c>
      <c r="I103" s="395">
        <v>-177537</v>
      </c>
      <c r="J103" s="420">
        <v>-193550</v>
      </c>
      <c r="K103" s="395">
        <v>-31469</v>
      </c>
      <c r="L103" s="420">
        <v>-42059</v>
      </c>
      <c r="M103" s="395">
        <v>40786</v>
      </c>
      <c r="N103" s="420">
        <v>31337</v>
      </c>
      <c r="O103" s="395">
        <v>-1071759</v>
      </c>
      <c r="P103" s="396">
        <v>-869535</v>
      </c>
    </row>
    <row r="104" spans="1:22">
      <c r="A104" s="379"/>
      <c r="B104" s="375" t="s">
        <v>348</v>
      </c>
      <c r="C104" s="397">
        <v>-8084</v>
      </c>
      <c r="D104" s="418">
        <v>0</v>
      </c>
      <c r="E104" s="397">
        <v>-177</v>
      </c>
      <c r="F104" s="418">
        <v>-136</v>
      </c>
      <c r="G104" s="397">
        <v>-131557</v>
      </c>
      <c r="H104" s="398">
        <v>-65154</v>
      </c>
      <c r="I104" s="397">
        <v>-19659</v>
      </c>
      <c r="J104" s="398">
        <v>-25090</v>
      </c>
      <c r="K104" s="397">
        <v>-2715</v>
      </c>
      <c r="L104" s="418">
        <v>-7115</v>
      </c>
      <c r="M104" s="397">
        <v>0</v>
      </c>
      <c r="N104" s="398">
        <v>0</v>
      </c>
      <c r="O104" s="397">
        <v>-162192</v>
      </c>
      <c r="P104" s="398">
        <v>-97495</v>
      </c>
    </row>
    <row r="105" spans="1:22">
      <c r="A105" s="379"/>
      <c r="B105" s="375" t="s">
        <v>349</v>
      </c>
      <c r="C105" s="397">
        <v>-25736</v>
      </c>
      <c r="D105" s="418">
        <v>-25977</v>
      </c>
      <c r="E105" s="397">
        <v>0</v>
      </c>
      <c r="F105" s="418">
        <v>0</v>
      </c>
      <c r="G105" s="397">
        <v>-124722</v>
      </c>
      <c r="H105" s="398">
        <v>-35259</v>
      </c>
      <c r="I105" s="397">
        <v>-133916</v>
      </c>
      <c r="J105" s="398">
        <v>-138469</v>
      </c>
      <c r="K105" s="397">
        <v>-27830</v>
      </c>
      <c r="L105" s="418">
        <v>-16131</v>
      </c>
      <c r="M105" s="397">
        <v>0</v>
      </c>
      <c r="N105" s="398">
        <v>0</v>
      </c>
      <c r="O105" s="397">
        <v>-312204</v>
      </c>
      <c r="P105" s="398">
        <v>-215836</v>
      </c>
    </row>
    <row r="106" spans="1:22">
      <c r="A106" s="379"/>
      <c r="B106" s="375" t="s">
        <v>166</v>
      </c>
      <c r="C106" s="397">
        <v>-28049</v>
      </c>
      <c r="D106" s="418">
        <v>-12685</v>
      </c>
      <c r="E106" s="397">
        <v>-226682</v>
      </c>
      <c r="F106" s="418">
        <v>-265307</v>
      </c>
      <c r="G106" s="397">
        <v>-358532</v>
      </c>
      <c r="H106" s="398">
        <v>-260745</v>
      </c>
      <c r="I106" s="397">
        <v>-23962</v>
      </c>
      <c r="J106" s="398">
        <v>-29991</v>
      </c>
      <c r="K106" s="397">
        <v>-924</v>
      </c>
      <c r="L106" s="418">
        <v>-18813</v>
      </c>
      <c r="M106" s="397">
        <v>40786</v>
      </c>
      <c r="N106" s="398">
        <v>31337</v>
      </c>
      <c r="O106" s="397">
        <v>-597363</v>
      </c>
      <c r="P106" s="398">
        <v>-556204</v>
      </c>
    </row>
    <row r="107" spans="1:22">
      <c r="A107" s="379"/>
      <c r="B107" s="369" t="s">
        <v>350</v>
      </c>
      <c r="C107" s="397">
        <v>0</v>
      </c>
      <c r="D107" s="418">
        <v>0</v>
      </c>
      <c r="E107" s="397">
        <v>270380</v>
      </c>
      <c r="F107" s="418">
        <v>0</v>
      </c>
      <c r="G107" s="397">
        <v>0</v>
      </c>
      <c r="H107" s="418">
        <v>0</v>
      </c>
      <c r="I107" s="397">
        <v>0</v>
      </c>
      <c r="J107" s="418">
        <v>0</v>
      </c>
      <c r="K107" s="397">
        <v>0</v>
      </c>
      <c r="L107" s="418">
        <v>0</v>
      </c>
      <c r="M107" s="397">
        <v>0</v>
      </c>
      <c r="N107" s="418">
        <v>0</v>
      </c>
      <c r="O107" s="397">
        <v>270380</v>
      </c>
      <c r="P107" s="398">
        <v>0</v>
      </c>
    </row>
    <row r="108" spans="1:22">
      <c r="A108" s="379"/>
      <c r="B108" s="369" t="s">
        <v>351</v>
      </c>
      <c r="C108" s="395">
        <v>-5237</v>
      </c>
      <c r="D108" s="396">
        <v>5629</v>
      </c>
      <c r="E108" s="395">
        <v>106584</v>
      </c>
      <c r="F108" s="396">
        <v>32242</v>
      </c>
      <c r="G108" s="395">
        <v>-31506</v>
      </c>
      <c r="H108" s="420">
        <v>-43284</v>
      </c>
      <c r="I108" s="395">
        <v>-1964</v>
      </c>
      <c r="J108" s="420">
        <v>-800</v>
      </c>
      <c r="K108" s="395">
        <v>4303</v>
      </c>
      <c r="L108" s="396">
        <v>-501</v>
      </c>
      <c r="M108" s="395">
        <v>38454</v>
      </c>
      <c r="N108" s="420">
        <v>0</v>
      </c>
      <c r="O108" s="395">
        <v>110634</v>
      </c>
      <c r="P108" s="396">
        <v>-6714</v>
      </c>
    </row>
    <row r="109" spans="1:22">
      <c r="A109" s="379"/>
      <c r="B109" s="375" t="s">
        <v>352</v>
      </c>
      <c r="C109" s="397">
        <v>39694</v>
      </c>
      <c r="D109" s="418">
        <v>81484</v>
      </c>
      <c r="E109" s="397">
        <v>262165</v>
      </c>
      <c r="F109" s="418">
        <v>72910</v>
      </c>
      <c r="G109" s="397">
        <v>396616</v>
      </c>
      <c r="H109" s="398">
        <v>64474</v>
      </c>
      <c r="I109" s="397">
        <v>12950</v>
      </c>
      <c r="J109" s="398">
        <v>4435</v>
      </c>
      <c r="K109" s="397">
        <v>22096</v>
      </c>
      <c r="L109" s="418">
        <v>17331</v>
      </c>
      <c r="M109" s="397">
        <v>-183343</v>
      </c>
      <c r="N109" s="398">
        <v>-47995</v>
      </c>
      <c r="O109" s="397">
        <v>550178</v>
      </c>
      <c r="P109" s="398">
        <v>192639</v>
      </c>
    </row>
    <row r="110" spans="1:22">
      <c r="A110" s="379"/>
      <c r="B110" s="375" t="s">
        <v>353</v>
      </c>
      <c r="C110" s="397">
        <v>-44931</v>
      </c>
      <c r="D110" s="418">
        <v>-75855</v>
      </c>
      <c r="E110" s="397">
        <v>-155581</v>
      </c>
      <c r="F110" s="418">
        <v>-40668</v>
      </c>
      <c r="G110" s="397">
        <v>-428122</v>
      </c>
      <c r="H110" s="418">
        <v>-107758</v>
      </c>
      <c r="I110" s="397">
        <v>-14914</v>
      </c>
      <c r="J110" s="418">
        <v>-5235</v>
      </c>
      <c r="K110" s="397">
        <v>-17793</v>
      </c>
      <c r="L110" s="418">
        <v>-17832</v>
      </c>
      <c r="M110" s="397">
        <v>221797</v>
      </c>
      <c r="N110" s="418">
        <v>47995</v>
      </c>
      <c r="O110" s="397">
        <v>-439544</v>
      </c>
      <c r="P110" s="398">
        <v>-199353</v>
      </c>
    </row>
    <row r="111" spans="1:22">
      <c r="A111" s="368"/>
      <c r="B111" s="368"/>
      <c r="C111" s="372"/>
      <c r="D111" s="372"/>
      <c r="E111" s="372"/>
      <c r="F111" s="372"/>
      <c r="G111" s="372"/>
      <c r="H111" s="372"/>
      <c r="I111" s="372"/>
      <c r="J111" s="372"/>
      <c r="K111" s="372"/>
      <c r="L111" s="372"/>
      <c r="M111" s="372"/>
      <c r="N111" s="372"/>
      <c r="O111" s="372"/>
      <c r="P111" s="372"/>
      <c r="Q111" s="372"/>
      <c r="R111" s="372"/>
      <c r="S111" s="372"/>
      <c r="T111" s="372"/>
      <c r="U111" s="372"/>
      <c r="V111" s="372"/>
    </row>
    <row r="112" spans="1:22" ht="24">
      <c r="A112" s="381"/>
      <c r="B112" s="369" t="s">
        <v>354</v>
      </c>
      <c r="C112" s="397">
        <v>441</v>
      </c>
      <c r="D112" s="418">
        <v>1605</v>
      </c>
      <c r="E112" s="397">
        <v>2011</v>
      </c>
      <c r="F112" s="418">
        <v>1705</v>
      </c>
      <c r="G112" s="397">
        <v>0</v>
      </c>
      <c r="H112" s="418">
        <v>0</v>
      </c>
      <c r="I112" s="397">
        <v>0</v>
      </c>
      <c r="J112" s="418">
        <v>0</v>
      </c>
      <c r="K112" s="397">
        <v>0</v>
      </c>
      <c r="L112" s="418">
        <v>0</v>
      </c>
      <c r="M112" s="397">
        <v>0</v>
      </c>
      <c r="N112" s="372">
        <v>0</v>
      </c>
      <c r="O112" s="397">
        <v>2452</v>
      </c>
      <c r="P112" s="398">
        <v>3310</v>
      </c>
    </row>
    <row r="113" spans="1:22">
      <c r="A113" s="382"/>
      <c r="B113" s="369" t="s">
        <v>355</v>
      </c>
      <c r="C113" s="395">
        <v>0</v>
      </c>
      <c r="D113" s="394">
        <v>0</v>
      </c>
      <c r="E113" s="395">
        <v>74</v>
      </c>
      <c r="F113" s="394">
        <v>230</v>
      </c>
      <c r="G113" s="395">
        <v>386</v>
      </c>
      <c r="H113" s="418">
        <v>954</v>
      </c>
      <c r="I113" s="395">
        <v>190</v>
      </c>
      <c r="J113" s="418">
        <v>474</v>
      </c>
      <c r="K113" s="395">
        <v>31</v>
      </c>
      <c r="L113" s="394">
        <v>3687</v>
      </c>
      <c r="M113" s="395">
        <v>0</v>
      </c>
      <c r="N113" s="418">
        <v>0</v>
      </c>
      <c r="O113" s="395">
        <v>681</v>
      </c>
      <c r="P113" s="394">
        <v>5345</v>
      </c>
    </row>
    <row r="114" spans="1:22">
      <c r="A114" s="378"/>
      <c r="B114" s="375" t="s">
        <v>356</v>
      </c>
      <c r="C114" s="397">
        <v>0</v>
      </c>
      <c r="D114" s="418">
        <v>0</v>
      </c>
      <c r="E114" s="397">
        <v>51</v>
      </c>
      <c r="F114" s="418">
        <v>168</v>
      </c>
      <c r="G114" s="397">
        <v>0</v>
      </c>
      <c r="H114" s="394">
        <v>0</v>
      </c>
      <c r="I114" s="397">
        <v>0</v>
      </c>
      <c r="J114" s="394">
        <v>0</v>
      </c>
      <c r="K114" s="397">
        <v>0</v>
      </c>
      <c r="L114" s="418">
        <v>17</v>
      </c>
      <c r="M114" s="397">
        <v>0</v>
      </c>
      <c r="N114" s="394">
        <v>0</v>
      </c>
      <c r="O114" s="397">
        <v>51</v>
      </c>
      <c r="P114" s="398">
        <v>185</v>
      </c>
    </row>
    <row r="115" spans="1:22">
      <c r="A115" s="378"/>
      <c r="B115" s="375" t="s">
        <v>357</v>
      </c>
      <c r="C115" s="397">
        <v>0</v>
      </c>
      <c r="D115" s="418">
        <v>0</v>
      </c>
      <c r="E115" s="397">
        <v>23</v>
      </c>
      <c r="F115" s="418">
        <v>62</v>
      </c>
      <c r="G115" s="397">
        <v>386</v>
      </c>
      <c r="H115" s="418">
        <v>954</v>
      </c>
      <c r="I115" s="397">
        <v>190</v>
      </c>
      <c r="J115" s="418">
        <v>474</v>
      </c>
      <c r="K115" s="397">
        <v>31</v>
      </c>
      <c r="L115" s="418">
        <v>3670</v>
      </c>
      <c r="M115" s="397">
        <v>0</v>
      </c>
      <c r="N115" s="418">
        <v>0</v>
      </c>
      <c r="O115" s="397">
        <v>630</v>
      </c>
      <c r="P115" s="398">
        <v>5160</v>
      </c>
    </row>
    <row r="116" spans="1:22">
      <c r="A116" s="368"/>
      <c r="B116" s="368"/>
      <c r="C116" s="372"/>
      <c r="D116" s="372"/>
      <c r="E116" s="372"/>
      <c r="F116" s="372"/>
      <c r="G116" s="372"/>
      <c r="H116" s="372"/>
      <c r="I116" s="372"/>
      <c r="J116" s="372"/>
      <c r="K116" s="372"/>
      <c r="L116" s="372"/>
      <c r="M116" s="372"/>
      <c r="N116" s="372"/>
      <c r="O116" s="372"/>
      <c r="P116" s="372"/>
      <c r="Q116" s="372"/>
      <c r="R116" s="372"/>
      <c r="S116" s="372"/>
      <c r="T116" s="372"/>
      <c r="U116" s="372"/>
      <c r="V116" s="372"/>
    </row>
    <row r="117" spans="1:22">
      <c r="A117" s="378" t="s">
        <v>382</v>
      </c>
      <c r="B117" s="408"/>
      <c r="C117" s="395">
        <v>-51894</v>
      </c>
      <c r="D117" s="394">
        <v>-31215</v>
      </c>
      <c r="E117" s="395">
        <v>492535</v>
      </c>
      <c r="F117" s="394">
        <v>121131</v>
      </c>
      <c r="G117" s="395">
        <v>337715</v>
      </c>
      <c r="H117" s="420">
        <v>335721</v>
      </c>
      <c r="I117" s="395">
        <v>862571</v>
      </c>
      <c r="J117" s="420">
        <v>848152</v>
      </c>
      <c r="K117" s="395">
        <v>425608</v>
      </c>
      <c r="L117" s="394">
        <v>371839</v>
      </c>
      <c r="M117" s="395">
        <v>38455</v>
      </c>
      <c r="N117" s="418">
        <v>20</v>
      </c>
      <c r="O117" s="395">
        <v>2104990</v>
      </c>
      <c r="P117" s="394">
        <v>1645648</v>
      </c>
    </row>
    <row r="118" spans="1:22">
      <c r="A118" s="368"/>
      <c r="B118" s="368"/>
      <c r="C118" s="372"/>
      <c r="D118" s="372"/>
      <c r="E118" s="372"/>
      <c r="F118" s="372"/>
      <c r="G118" s="372"/>
      <c r="H118" s="394"/>
      <c r="I118" s="372"/>
      <c r="J118" s="394"/>
      <c r="K118" s="372"/>
      <c r="L118" s="372"/>
      <c r="M118" s="372"/>
      <c r="N118" s="394"/>
      <c r="O118" s="372"/>
      <c r="P118" s="372"/>
    </row>
    <row r="119" spans="1:22">
      <c r="A119" s="379"/>
      <c r="B119" s="369" t="s">
        <v>358</v>
      </c>
      <c r="C119" s="397">
        <v>-7137</v>
      </c>
      <c r="D119" s="418">
        <v>-28109</v>
      </c>
      <c r="E119" s="397">
        <v>-203661</v>
      </c>
      <c r="F119" s="418">
        <v>27183</v>
      </c>
      <c r="G119" s="397">
        <v>217748</v>
      </c>
      <c r="H119" s="372">
        <v>-66666</v>
      </c>
      <c r="I119" s="397">
        <v>-310823</v>
      </c>
      <c r="J119" s="372">
        <v>-336689</v>
      </c>
      <c r="K119" s="397">
        <v>-134059</v>
      </c>
      <c r="L119" s="418">
        <v>-114853</v>
      </c>
      <c r="M119" s="397">
        <v>0</v>
      </c>
      <c r="N119" s="372">
        <v>0</v>
      </c>
      <c r="O119" s="397">
        <v>-437932</v>
      </c>
      <c r="P119" s="398">
        <v>-519134</v>
      </c>
    </row>
    <row r="120" spans="1:22">
      <c r="A120" s="368"/>
      <c r="B120" s="368"/>
      <c r="C120" s="372"/>
      <c r="D120" s="372"/>
      <c r="E120" s="372"/>
      <c r="F120" s="372"/>
      <c r="G120" s="372"/>
      <c r="H120" s="418"/>
      <c r="I120" s="372"/>
      <c r="J120" s="418"/>
      <c r="K120" s="372"/>
      <c r="L120" s="372"/>
      <c r="M120" s="372"/>
      <c r="N120" s="418"/>
      <c r="O120" s="372"/>
      <c r="P120" s="372"/>
    </row>
    <row r="121" spans="1:22">
      <c r="A121" s="378" t="s">
        <v>383</v>
      </c>
      <c r="B121" s="408"/>
      <c r="C121" s="395">
        <v>-59031</v>
      </c>
      <c r="D121" s="396">
        <v>-59324</v>
      </c>
      <c r="E121" s="395">
        <v>288874</v>
      </c>
      <c r="F121" s="396">
        <v>148314</v>
      </c>
      <c r="G121" s="395">
        <v>555463</v>
      </c>
      <c r="H121" s="401">
        <v>269055</v>
      </c>
      <c r="I121" s="395">
        <v>551748</v>
      </c>
      <c r="J121" s="401">
        <v>511463</v>
      </c>
      <c r="K121" s="395">
        <v>291549</v>
      </c>
      <c r="L121" s="396">
        <v>256986</v>
      </c>
      <c r="M121" s="395">
        <v>38455</v>
      </c>
      <c r="N121" s="372">
        <v>20</v>
      </c>
      <c r="O121" s="395">
        <v>1667058</v>
      </c>
      <c r="P121" s="396">
        <v>1126514</v>
      </c>
    </row>
    <row r="122" spans="1:22">
      <c r="A122" s="379"/>
      <c r="B122" s="369" t="s">
        <v>359</v>
      </c>
      <c r="C122" s="397">
        <v>0</v>
      </c>
      <c r="D122" s="418">
        <v>0</v>
      </c>
      <c r="E122" s="397"/>
      <c r="F122" s="418"/>
      <c r="G122" s="397">
        <v>0</v>
      </c>
      <c r="H122" s="396">
        <v>0</v>
      </c>
      <c r="I122" s="397">
        <v>0</v>
      </c>
      <c r="J122" s="396">
        <v>0</v>
      </c>
      <c r="K122" s="397">
        <v>0</v>
      </c>
      <c r="L122" s="418">
        <v>0</v>
      </c>
      <c r="M122" s="397">
        <v>0</v>
      </c>
      <c r="N122" s="396">
        <v>0</v>
      </c>
      <c r="O122" s="397">
        <v>0</v>
      </c>
      <c r="P122" s="398">
        <v>0</v>
      </c>
    </row>
    <row r="123" spans="1:22">
      <c r="A123" s="378" t="s">
        <v>118</v>
      </c>
      <c r="B123" s="369"/>
      <c r="C123" s="395">
        <v>-59031</v>
      </c>
      <c r="D123" s="396">
        <v>-59324</v>
      </c>
      <c r="E123" s="395">
        <v>288874</v>
      </c>
      <c r="F123" s="396">
        <v>148314</v>
      </c>
      <c r="G123" s="395">
        <v>555463</v>
      </c>
      <c r="H123" s="420">
        <v>269055</v>
      </c>
      <c r="I123" s="395">
        <v>551748</v>
      </c>
      <c r="J123" s="420">
        <v>511463</v>
      </c>
      <c r="K123" s="395">
        <v>291549</v>
      </c>
      <c r="L123" s="396">
        <v>256986</v>
      </c>
      <c r="M123" s="395">
        <v>38455</v>
      </c>
      <c r="N123" s="418">
        <v>20</v>
      </c>
      <c r="O123" s="395">
        <v>1667058</v>
      </c>
      <c r="P123" s="396">
        <v>1126514</v>
      </c>
    </row>
    <row r="124" spans="1:22">
      <c r="A124" s="368"/>
      <c r="B124" s="368"/>
      <c r="C124" s="372"/>
      <c r="D124" s="396"/>
      <c r="E124" s="396"/>
      <c r="F124" s="396"/>
      <c r="G124" s="396"/>
      <c r="H124" s="396"/>
      <c r="I124" s="396"/>
      <c r="J124" s="396"/>
      <c r="K124" s="396"/>
      <c r="L124" s="396"/>
      <c r="M124" s="396"/>
      <c r="N124" s="396"/>
      <c r="O124" s="396"/>
      <c r="P124" s="396"/>
    </row>
    <row r="125" spans="1:22">
      <c r="A125" s="379"/>
      <c r="B125" s="369" t="s">
        <v>360</v>
      </c>
      <c r="C125" s="395">
        <v>-59031</v>
      </c>
      <c r="D125" s="396">
        <v>-59324</v>
      </c>
      <c r="E125" s="395">
        <v>288874</v>
      </c>
      <c r="F125" s="396">
        <v>148314</v>
      </c>
      <c r="G125" s="395">
        <v>555463</v>
      </c>
      <c r="H125" s="396">
        <v>269055</v>
      </c>
      <c r="I125" s="395">
        <v>551748</v>
      </c>
      <c r="J125" s="396">
        <v>511463</v>
      </c>
      <c r="K125" s="395">
        <v>291549</v>
      </c>
      <c r="L125" s="407">
        <v>256986</v>
      </c>
      <c r="M125" s="395">
        <v>38455</v>
      </c>
      <c r="N125" s="407">
        <v>20</v>
      </c>
      <c r="O125" s="406">
        <v>1667058</v>
      </c>
      <c r="P125" s="396">
        <v>1126514</v>
      </c>
    </row>
    <row r="126" spans="1:22">
      <c r="A126" s="379"/>
      <c r="B126" s="408" t="s">
        <v>70</v>
      </c>
      <c r="C126" s="395"/>
      <c r="D126" s="396"/>
      <c r="E126" s="395"/>
      <c r="F126" s="396"/>
      <c r="G126" s="395"/>
      <c r="H126" s="396"/>
      <c r="I126" s="395"/>
      <c r="J126" s="396"/>
      <c r="K126" s="395"/>
      <c r="L126" s="396"/>
      <c r="M126" s="395"/>
      <c r="N126" s="396"/>
      <c r="O126" s="395">
        <v>1201381</v>
      </c>
      <c r="P126" s="396">
        <v>709043</v>
      </c>
    </row>
    <row r="127" spans="1:22">
      <c r="A127" s="379"/>
      <c r="B127" s="408" t="s">
        <v>71</v>
      </c>
      <c r="C127" s="395"/>
      <c r="D127" s="396"/>
      <c r="E127" s="395"/>
      <c r="F127" s="396"/>
      <c r="G127" s="395"/>
      <c r="H127" s="396"/>
      <c r="I127" s="395"/>
      <c r="J127" s="396"/>
      <c r="K127" s="395"/>
      <c r="L127" s="396"/>
      <c r="M127" s="395"/>
      <c r="N127" s="396"/>
      <c r="O127" s="395">
        <v>465677</v>
      </c>
      <c r="P127" s="396">
        <v>417471</v>
      </c>
    </row>
    <row r="128" spans="1:22">
      <c r="A128" s="368"/>
      <c r="B128" s="368"/>
      <c r="C128" s="368"/>
      <c r="D128" s="372"/>
      <c r="E128" s="368"/>
      <c r="F128" s="372"/>
      <c r="G128" s="368"/>
      <c r="H128" s="368"/>
      <c r="I128" s="368"/>
      <c r="J128" s="368"/>
      <c r="K128" s="368"/>
      <c r="L128" s="368"/>
      <c r="M128" s="368"/>
      <c r="N128" s="368"/>
      <c r="O128" s="368"/>
      <c r="P128" s="368"/>
    </row>
    <row r="129" spans="1:16">
      <c r="A129" s="368"/>
      <c r="B129" s="368"/>
      <c r="C129" s="368"/>
      <c r="D129" s="422"/>
      <c r="E129" s="422"/>
      <c r="F129" s="422"/>
      <c r="G129" s="368"/>
      <c r="H129" s="368"/>
      <c r="I129" s="368"/>
      <c r="J129" s="368"/>
      <c r="K129" s="368"/>
      <c r="L129" s="368"/>
      <c r="M129" s="368"/>
      <c r="N129" s="368"/>
      <c r="O129" s="441"/>
      <c r="P129" s="372"/>
    </row>
    <row r="130" spans="1:16">
      <c r="A130" s="368"/>
      <c r="B130" s="368"/>
      <c r="C130" s="368"/>
      <c r="D130" s="422"/>
      <c r="E130" s="422"/>
      <c r="F130" s="422"/>
      <c r="G130" s="422"/>
      <c r="H130" s="422"/>
      <c r="I130" s="422"/>
      <c r="J130" s="422"/>
      <c r="K130" s="422"/>
      <c r="L130" s="422"/>
      <c r="M130" s="422"/>
      <c r="N130" s="422"/>
      <c r="O130" s="422"/>
      <c r="P130" s="368"/>
    </row>
    <row r="131" spans="1:16">
      <c r="A131" s="368"/>
      <c r="B131" s="368"/>
      <c r="C131" s="400"/>
      <c r="D131" s="422"/>
      <c r="E131" s="422"/>
      <c r="F131" s="368"/>
      <c r="G131" s="368"/>
      <c r="H131" s="368"/>
      <c r="I131" s="368"/>
      <c r="J131" s="368"/>
      <c r="K131" s="368"/>
      <c r="L131" s="368"/>
      <c r="M131" s="368"/>
      <c r="N131" s="368"/>
      <c r="O131" s="368"/>
      <c r="P131" s="368"/>
    </row>
    <row r="132" spans="1:16">
      <c r="A132" s="368"/>
      <c r="B132" s="368"/>
      <c r="C132" s="368"/>
      <c r="D132" s="422"/>
      <c r="E132" s="422"/>
      <c r="F132" s="368"/>
      <c r="G132" s="368"/>
      <c r="H132" s="368"/>
      <c r="I132" s="368"/>
      <c r="J132" s="368"/>
      <c r="K132" s="368"/>
      <c r="L132" s="368"/>
      <c r="M132" s="368"/>
      <c r="N132" s="368"/>
      <c r="O132" s="368"/>
      <c r="P132" s="368"/>
    </row>
    <row r="133" spans="1:16">
      <c r="A133" s="576" t="s">
        <v>102</v>
      </c>
      <c r="B133" s="577"/>
      <c r="C133" s="567" t="s">
        <v>392</v>
      </c>
      <c r="D133" s="568"/>
      <c r="E133" s="567" t="s">
        <v>10</v>
      </c>
      <c r="F133" s="568"/>
      <c r="G133" s="567" t="s">
        <v>55</v>
      </c>
      <c r="H133" s="568"/>
      <c r="I133" s="567" t="s">
        <v>14</v>
      </c>
      <c r="J133" s="568"/>
      <c r="K133" s="567" t="s">
        <v>56</v>
      </c>
      <c r="L133" s="568"/>
      <c r="M133" s="567" t="s">
        <v>394</v>
      </c>
      <c r="N133" s="568"/>
      <c r="O133" s="567" t="s">
        <v>20</v>
      </c>
      <c r="P133" s="568"/>
    </row>
    <row r="134" spans="1:16">
      <c r="A134" s="569" t="s">
        <v>384</v>
      </c>
      <c r="B134" s="570"/>
      <c r="C134" s="383">
        <v>43465</v>
      </c>
      <c r="D134" s="384">
        <v>43100</v>
      </c>
      <c r="E134" s="383">
        <v>43465</v>
      </c>
      <c r="F134" s="384">
        <v>43100</v>
      </c>
      <c r="G134" s="383">
        <v>43465</v>
      </c>
      <c r="H134" s="384">
        <v>43100</v>
      </c>
      <c r="I134" s="383">
        <v>43465</v>
      </c>
      <c r="J134" s="384">
        <v>43100</v>
      </c>
      <c r="K134" s="383">
        <v>43465</v>
      </c>
      <c r="L134" s="384">
        <v>43100</v>
      </c>
      <c r="M134" s="383">
        <v>43465</v>
      </c>
      <c r="N134" s="384">
        <v>43100</v>
      </c>
      <c r="O134" s="383">
        <v>43465</v>
      </c>
      <c r="P134" s="384">
        <v>43100</v>
      </c>
    </row>
    <row r="135" spans="1:16">
      <c r="A135" s="571"/>
      <c r="B135" s="572"/>
      <c r="C135" s="385" t="s">
        <v>385</v>
      </c>
      <c r="D135" s="386" t="s">
        <v>385</v>
      </c>
      <c r="E135" s="385" t="s">
        <v>385</v>
      </c>
      <c r="F135" s="386" t="s">
        <v>385</v>
      </c>
      <c r="G135" s="385" t="s">
        <v>385</v>
      </c>
      <c r="H135" s="386" t="s">
        <v>385</v>
      </c>
      <c r="I135" s="385" t="s">
        <v>385</v>
      </c>
      <c r="J135" s="386" t="s">
        <v>385</v>
      </c>
      <c r="K135" s="385" t="s">
        <v>385</v>
      </c>
      <c r="L135" s="386" t="s">
        <v>385</v>
      </c>
      <c r="M135" s="385" t="s">
        <v>385</v>
      </c>
      <c r="N135" s="386" t="s">
        <v>385</v>
      </c>
      <c r="O135" s="385" t="s">
        <v>385</v>
      </c>
      <c r="P135" s="386" t="s">
        <v>385</v>
      </c>
    </row>
    <row r="136" spans="1:16">
      <c r="A136" s="368"/>
      <c r="B136" s="368"/>
      <c r="C136" s="368"/>
      <c r="D136" s="368"/>
      <c r="E136" s="368"/>
      <c r="F136" s="368"/>
      <c r="G136" s="368"/>
      <c r="H136" s="368"/>
      <c r="I136" s="368"/>
      <c r="J136" s="368"/>
      <c r="K136" s="368"/>
      <c r="L136" s="388"/>
      <c r="M136" s="368"/>
      <c r="N136" s="368"/>
      <c r="O136" s="368"/>
      <c r="P136" s="368"/>
    </row>
    <row r="137" spans="1:16">
      <c r="A137" s="378"/>
      <c r="B137" s="375" t="s">
        <v>361</v>
      </c>
      <c r="C137" s="397">
        <v>-34496</v>
      </c>
      <c r="D137" s="418">
        <v>23174</v>
      </c>
      <c r="E137" s="397">
        <v>157539</v>
      </c>
      <c r="F137" s="418">
        <v>209757</v>
      </c>
      <c r="G137" s="397">
        <v>299827</v>
      </c>
      <c r="H137" s="418">
        <v>371425</v>
      </c>
      <c r="I137" s="397">
        <v>1030940</v>
      </c>
      <c r="J137" s="418">
        <v>898396</v>
      </c>
      <c r="K137" s="397">
        <v>390044</v>
      </c>
      <c r="L137" s="418">
        <v>334592</v>
      </c>
      <c r="M137" s="397">
        <v>711</v>
      </c>
      <c r="N137" s="418">
        <v>32705</v>
      </c>
      <c r="O137" s="397">
        <v>1844565</v>
      </c>
      <c r="P137" s="388">
        <v>1870049</v>
      </c>
    </row>
    <row r="138" spans="1:16">
      <c r="A138" s="378"/>
      <c r="B138" s="375" t="s">
        <v>362</v>
      </c>
      <c r="C138" s="397">
        <v>348295</v>
      </c>
      <c r="D138" s="418">
        <v>-982614</v>
      </c>
      <c r="E138" s="397">
        <v>-98752</v>
      </c>
      <c r="F138" s="418">
        <v>-122760</v>
      </c>
      <c r="G138" s="397">
        <v>-2434755</v>
      </c>
      <c r="H138" s="418">
        <v>-1809287</v>
      </c>
      <c r="I138" s="397">
        <v>-378451</v>
      </c>
      <c r="J138" s="418">
        <v>-390586</v>
      </c>
      <c r="K138" s="397">
        <v>-89786</v>
      </c>
      <c r="L138" s="418">
        <v>-1085017</v>
      </c>
      <c r="M138" s="397">
        <v>-415740</v>
      </c>
      <c r="N138" s="418">
        <v>1911123</v>
      </c>
      <c r="O138" s="397">
        <v>-3069189</v>
      </c>
      <c r="P138" s="388">
        <v>-2479141</v>
      </c>
    </row>
    <row r="139" spans="1:16">
      <c r="A139" s="378"/>
      <c r="B139" s="375" t="s">
        <v>363</v>
      </c>
      <c r="C139" s="397">
        <v>-52458</v>
      </c>
      <c r="D139" s="418">
        <v>-319794</v>
      </c>
      <c r="E139" s="397">
        <v>-23844</v>
      </c>
      <c r="F139" s="418">
        <v>-17354</v>
      </c>
      <c r="G139" s="397">
        <v>2389830</v>
      </c>
      <c r="H139" s="418">
        <v>1608280</v>
      </c>
      <c r="I139" s="397">
        <v>-601744</v>
      </c>
      <c r="J139" s="418">
        <v>-575395</v>
      </c>
      <c r="K139" s="397">
        <v>-259879</v>
      </c>
      <c r="L139" s="418">
        <v>659599</v>
      </c>
      <c r="M139" s="397">
        <v>415161</v>
      </c>
      <c r="N139" s="418">
        <v>-1943856</v>
      </c>
      <c r="O139" s="397">
        <v>1867066</v>
      </c>
      <c r="P139" s="388">
        <v>-588520</v>
      </c>
    </row>
    <row r="140" spans="1:16" s="365" customFormat="1"/>
    <row r="141" spans="1:16" s="365" customFormat="1"/>
    <row r="142" spans="1:16" s="365" customFormat="1"/>
    <row r="143" spans="1:16" s="365" customFormat="1"/>
    <row r="144" spans="1:16" s="365" customFormat="1"/>
    <row r="145" s="365" customFormat="1"/>
    <row r="146" s="365" customFormat="1"/>
    <row r="147" s="365" customFormat="1"/>
    <row r="148" s="365" customFormat="1"/>
    <row r="149" s="365" customFormat="1"/>
    <row r="150" s="365" customFormat="1"/>
    <row r="151" s="365" customFormat="1"/>
    <row r="152" s="365" customFormat="1"/>
    <row r="153" s="365" customFormat="1"/>
    <row r="154" s="365" customFormat="1"/>
    <row r="155" s="365" customFormat="1"/>
    <row r="156" s="365" customFormat="1"/>
    <row r="157" s="365" customFormat="1"/>
    <row r="158" s="365" customFormat="1"/>
    <row r="159" s="365" customFormat="1"/>
    <row r="160" s="365" customFormat="1"/>
    <row r="161" s="365" customFormat="1"/>
    <row r="162" s="365" customFormat="1"/>
    <row r="163" s="365" customFormat="1"/>
    <row r="164" s="365" customFormat="1"/>
    <row r="165" s="365" customFormat="1"/>
    <row r="166" s="365" customFormat="1"/>
    <row r="167" s="365" customFormat="1"/>
    <row r="168" s="365" customFormat="1"/>
    <row r="169" s="365" customFormat="1"/>
    <row r="170" s="365" customFormat="1"/>
    <row r="171" s="365" customFormat="1"/>
    <row r="172" s="365" customFormat="1"/>
    <row r="173" s="365" customFormat="1"/>
    <row r="174" s="365" customFormat="1"/>
    <row r="175" s="365" customFormat="1"/>
    <row r="176" s="365" customFormat="1"/>
    <row r="177" s="365" customFormat="1"/>
    <row r="178" s="365" customFormat="1"/>
    <row r="179" s="365" customFormat="1"/>
    <row r="180" s="365" customFormat="1"/>
    <row r="181" s="365" customFormat="1"/>
    <row r="182" s="365" customFormat="1"/>
    <row r="183" s="365" customFormat="1"/>
    <row r="184" s="365" customFormat="1"/>
    <row r="185" s="365" customFormat="1"/>
    <row r="186" s="365" customFormat="1"/>
    <row r="187" s="365" customFormat="1"/>
    <row r="188" s="365" customFormat="1"/>
    <row r="189" s="365" customFormat="1"/>
    <row r="190" s="365" customFormat="1"/>
    <row r="191" s="365" customFormat="1"/>
    <row r="192" s="365" customFormat="1"/>
    <row r="193" s="365" customFormat="1"/>
    <row r="194" s="365" customFormat="1"/>
    <row r="195" s="365" customFormat="1"/>
    <row r="196" s="365" customFormat="1"/>
    <row r="197" s="365" customFormat="1"/>
    <row r="198" s="365" customFormat="1"/>
    <row r="199" s="365" customFormat="1"/>
    <row r="200" s="365" customFormat="1"/>
    <row r="201" s="365" customFormat="1"/>
    <row r="202" s="365" customFormat="1"/>
    <row r="203" s="365" customFormat="1"/>
  </sheetData>
  <mergeCells count="36">
    <mergeCell ref="M1:N1"/>
    <mergeCell ref="O1:P1"/>
    <mergeCell ref="A2:B3"/>
    <mergeCell ref="A32:B32"/>
    <mergeCell ref="C32:D32"/>
    <mergeCell ref="E32:F32"/>
    <mergeCell ref="G32:H32"/>
    <mergeCell ref="I32:J32"/>
    <mergeCell ref="K32:L32"/>
    <mergeCell ref="M32:N32"/>
    <mergeCell ref="A1:B1"/>
    <mergeCell ref="C1:D1"/>
    <mergeCell ref="E1:F1"/>
    <mergeCell ref="G1:H1"/>
    <mergeCell ref="I1:J1"/>
    <mergeCell ref="K1:L1"/>
    <mergeCell ref="O32:P32"/>
    <mergeCell ref="A33:B34"/>
    <mergeCell ref="A69:B69"/>
    <mergeCell ref="C69:D69"/>
    <mergeCell ref="E69:F69"/>
    <mergeCell ref="G69:H69"/>
    <mergeCell ref="I69:J69"/>
    <mergeCell ref="K69:L69"/>
    <mergeCell ref="M69:N69"/>
    <mergeCell ref="O69:P69"/>
    <mergeCell ref="K133:L133"/>
    <mergeCell ref="M133:N133"/>
    <mergeCell ref="O133:P133"/>
    <mergeCell ref="A134:B135"/>
    <mergeCell ref="A70:B71"/>
    <mergeCell ref="A133:B133"/>
    <mergeCell ref="C133:D133"/>
    <mergeCell ref="E133:F133"/>
    <mergeCell ref="G133:H133"/>
    <mergeCell ref="I133:J13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41"/>
  <sheetViews>
    <sheetView topLeftCell="B88" workbookViewId="0">
      <selection activeCell="C31" sqref="C31"/>
    </sheetView>
  </sheetViews>
  <sheetFormatPr baseColWidth="10" defaultRowHeight="12.75"/>
  <cols>
    <col min="1" max="1" width="11.42578125" style="365"/>
    <col min="2" max="2" width="7" style="368" customWidth="1"/>
    <col min="3" max="3" width="70.140625" style="368" customWidth="1"/>
    <col min="4" max="11" width="16.85546875" style="368" customWidth="1"/>
    <col min="12" max="16384" width="11.42578125" style="365"/>
  </cols>
  <sheetData>
    <row r="3" spans="2:11">
      <c r="B3" s="576" t="s">
        <v>189</v>
      </c>
      <c r="C3" s="577"/>
      <c r="D3" s="578" t="s">
        <v>101</v>
      </c>
      <c r="E3" s="579"/>
      <c r="F3" s="578" t="s">
        <v>54</v>
      </c>
      <c r="G3" s="579"/>
      <c r="H3" s="578" t="s">
        <v>440</v>
      </c>
      <c r="I3" s="579"/>
      <c r="J3" s="578" t="s">
        <v>20</v>
      </c>
      <c r="K3" s="579"/>
    </row>
    <row r="4" spans="2:11">
      <c r="B4" s="580" t="s">
        <v>364</v>
      </c>
      <c r="C4" s="587"/>
      <c r="D4" s="383" t="s">
        <v>425</v>
      </c>
      <c r="E4" s="384" t="s">
        <v>268</v>
      </c>
      <c r="F4" s="383" t="s">
        <v>425</v>
      </c>
      <c r="G4" s="384" t="s">
        <v>268</v>
      </c>
      <c r="H4" s="383" t="s">
        <v>425</v>
      </c>
      <c r="I4" s="384" t="s">
        <v>268</v>
      </c>
      <c r="J4" s="383" t="s">
        <v>425</v>
      </c>
      <c r="K4" s="384" t="s">
        <v>268</v>
      </c>
    </row>
    <row r="5" spans="2:11">
      <c r="B5" s="588"/>
      <c r="C5" s="589"/>
      <c r="D5" s="385" t="s">
        <v>385</v>
      </c>
      <c r="E5" s="386" t="s">
        <v>385</v>
      </c>
      <c r="F5" s="385" t="s">
        <v>385</v>
      </c>
      <c r="G5" s="386" t="s">
        <v>385</v>
      </c>
      <c r="H5" s="385" t="s">
        <v>385</v>
      </c>
      <c r="I5" s="386" t="s">
        <v>385</v>
      </c>
      <c r="J5" s="385" t="s">
        <v>385</v>
      </c>
      <c r="K5" s="386" t="s">
        <v>385</v>
      </c>
    </row>
    <row r="6" spans="2:11">
      <c r="B6" s="376" t="s">
        <v>365</v>
      </c>
      <c r="C6" s="366"/>
      <c r="D6" s="387">
        <v>1637118</v>
      </c>
      <c r="E6" s="388">
        <v>1428414</v>
      </c>
      <c r="F6" s="387">
        <v>4219859</v>
      </c>
      <c r="G6" s="388">
        <v>2927495</v>
      </c>
      <c r="H6" s="387">
        <v>527009</v>
      </c>
      <c r="I6" s="388">
        <v>189512</v>
      </c>
      <c r="J6" s="387">
        <v>6383986</v>
      </c>
      <c r="K6" s="388">
        <v>4545421</v>
      </c>
    </row>
    <row r="7" spans="2:11">
      <c r="B7" s="377"/>
      <c r="C7" s="367" t="s">
        <v>300</v>
      </c>
      <c r="D7" s="387">
        <v>741159</v>
      </c>
      <c r="E7" s="389">
        <v>598586</v>
      </c>
      <c r="F7" s="387">
        <v>599445</v>
      </c>
      <c r="G7" s="389">
        <v>576614</v>
      </c>
      <c r="H7" s="387">
        <v>563681</v>
      </c>
      <c r="I7" s="389">
        <v>297563</v>
      </c>
      <c r="J7" s="387">
        <v>1904285</v>
      </c>
      <c r="K7" s="389">
        <v>1472763</v>
      </c>
    </row>
    <row r="8" spans="2:11">
      <c r="B8" s="377"/>
      <c r="C8" s="367" t="s">
        <v>301</v>
      </c>
      <c r="D8" s="387">
        <v>133524</v>
      </c>
      <c r="E8" s="389">
        <v>74249</v>
      </c>
      <c r="F8" s="387">
        <v>42367</v>
      </c>
      <c r="G8" s="389">
        <v>26175</v>
      </c>
      <c r="H8" s="387">
        <v>34502</v>
      </c>
      <c r="I8" s="389">
        <v>9928</v>
      </c>
      <c r="J8" s="387">
        <v>210393</v>
      </c>
      <c r="K8" s="389">
        <v>110352</v>
      </c>
    </row>
    <row r="9" spans="2:11">
      <c r="B9" s="377"/>
      <c r="C9" s="367" t="s">
        <v>302</v>
      </c>
      <c r="D9" s="387">
        <v>45867</v>
      </c>
      <c r="E9" s="389">
        <v>48898</v>
      </c>
      <c r="F9" s="387">
        <v>221676</v>
      </c>
      <c r="G9" s="389">
        <v>222545</v>
      </c>
      <c r="H9" s="387">
        <v>40189</v>
      </c>
      <c r="I9" s="389">
        <v>12189</v>
      </c>
      <c r="J9" s="387">
        <v>307732</v>
      </c>
      <c r="K9" s="389">
        <v>283632</v>
      </c>
    </row>
    <row r="10" spans="2:11">
      <c r="B10" s="377"/>
      <c r="C10" s="367" t="s">
        <v>303</v>
      </c>
      <c r="D10" s="387">
        <v>505920</v>
      </c>
      <c r="E10" s="389">
        <v>482522</v>
      </c>
      <c r="F10" s="387">
        <v>3037418</v>
      </c>
      <c r="G10" s="389">
        <v>1888620</v>
      </c>
      <c r="H10" s="387">
        <v>7684</v>
      </c>
      <c r="I10" s="389">
        <v>6647</v>
      </c>
      <c r="J10" s="387">
        <v>3551022</v>
      </c>
      <c r="K10" s="389">
        <v>2377789</v>
      </c>
    </row>
    <row r="11" spans="2:11">
      <c r="B11" s="377"/>
      <c r="C11" s="367" t="s">
        <v>304</v>
      </c>
      <c r="D11" s="387">
        <v>141223</v>
      </c>
      <c r="E11" s="389">
        <v>167243</v>
      </c>
      <c r="F11" s="387">
        <v>16585</v>
      </c>
      <c r="G11" s="389">
        <v>9542</v>
      </c>
      <c r="H11" s="387">
        <v>-143471</v>
      </c>
      <c r="I11" s="389">
        <v>-169382</v>
      </c>
      <c r="J11" s="387">
        <v>14337</v>
      </c>
      <c r="K11" s="389">
        <v>7403</v>
      </c>
    </row>
    <row r="12" spans="2:11">
      <c r="B12" s="377"/>
      <c r="C12" s="369" t="s">
        <v>305</v>
      </c>
      <c r="D12" s="387">
        <v>55723</v>
      </c>
      <c r="E12" s="389">
        <v>51928</v>
      </c>
      <c r="F12" s="387">
        <v>283369</v>
      </c>
      <c r="G12" s="389">
        <v>193708</v>
      </c>
      <c r="H12" s="387">
        <v>306</v>
      </c>
      <c r="I12" s="389">
        <v>453</v>
      </c>
      <c r="J12" s="387">
        <v>339398</v>
      </c>
      <c r="K12" s="389">
        <v>246089</v>
      </c>
    </row>
    <row r="13" spans="2:11">
      <c r="B13" s="377"/>
      <c r="C13" s="369" t="s">
        <v>306</v>
      </c>
      <c r="D13" s="387">
        <v>13702</v>
      </c>
      <c r="E13" s="389">
        <v>4988</v>
      </c>
      <c r="F13" s="387">
        <v>13174</v>
      </c>
      <c r="G13" s="389">
        <v>10291</v>
      </c>
      <c r="H13" s="387">
        <v>24118</v>
      </c>
      <c r="I13" s="389">
        <v>32114</v>
      </c>
      <c r="J13" s="387">
        <v>50994</v>
      </c>
      <c r="K13" s="389">
        <v>47393</v>
      </c>
    </row>
    <row r="14" spans="2:11">
      <c r="E14" s="372"/>
      <c r="F14" s="372"/>
      <c r="G14" s="372"/>
      <c r="H14" s="372"/>
      <c r="I14" s="372"/>
      <c r="J14" s="372"/>
      <c r="K14" s="372"/>
    </row>
    <row r="15" spans="2:11">
      <c r="B15" s="377"/>
      <c r="C15" s="369" t="s">
        <v>307</v>
      </c>
      <c r="D15" s="387">
        <v>0</v>
      </c>
      <c r="E15" s="389">
        <v>0</v>
      </c>
      <c r="F15" s="387">
        <v>5825</v>
      </c>
      <c r="G15" s="389">
        <v>0</v>
      </c>
      <c r="H15" s="387">
        <v>0</v>
      </c>
      <c r="I15" s="389">
        <v>0</v>
      </c>
      <c r="J15" s="387">
        <v>5825</v>
      </c>
      <c r="K15" s="389">
        <v>0</v>
      </c>
    </row>
    <row r="16" spans="2:11">
      <c r="E16" s="372"/>
      <c r="F16" s="372"/>
      <c r="G16" s="372"/>
      <c r="H16" s="372"/>
      <c r="I16" s="372"/>
      <c r="J16" s="372"/>
      <c r="K16" s="372"/>
    </row>
    <row r="17" spans="2:11">
      <c r="B17" s="376" t="s">
        <v>366</v>
      </c>
      <c r="C17" s="366"/>
      <c r="D17" s="387">
        <v>5782238</v>
      </c>
      <c r="E17" s="390">
        <v>5657524</v>
      </c>
      <c r="F17" s="387">
        <v>15020507</v>
      </c>
      <c r="G17" s="390">
        <v>9505117</v>
      </c>
      <c r="H17" s="387">
        <v>209625</v>
      </c>
      <c r="I17" s="390">
        <v>460929</v>
      </c>
      <c r="J17" s="387">
        <v>21012370</v>
      </c>
      <c r="K17" s="388">
        <v>15623570</v>
      </c>
    </row>
    <row r="18" spans="2:11">
      <c r="B18" s="377"/>
      <c r="C18" s="367" t="s">
        <v>308</v>
      </c>
      <c r="D18" s="387">
        <v>366602</v>
      </c>
      <c r="E18" s="389">
        <v>421888</v>
      </c>
      <c r="F18" s="387">
        <v>2429718</v>
      </c>
      <c r="G18" s="389">
        <v>1325481</v>
      </c>
      <c r="H18" s="387">
        <v>155</v>
      </c>
      <c r="I18" s="389">
        <v>4898</v>
      </c>
      <c r="J18" s="387">
        <v>2796475</v>
      </c>
      <c r="K18" s="389">
        <v>1752267</v>
      </c>
    </row>
    <row r="19" spans="2:11">
      <c r="B19" s="377"/>
      <c r="C19" s="367" t="s">
        <v>309</v>
      </c>
      <c r="D19" s="387">
        <v>21552</v>
      </c>
      <c r="E19" s="389">
        <v>32300</v>
      </c>
      <c r="F19" s="387">
        <v>1114885</v>
      </c>
      <c r="G19" s="389">
        <v>525081</v>
      </c>
      <c r="H19" s="387">
        <v>4271</v>
      </c>
      <c r="I19" s="389">
        <v>3045</v>
      </c>
      <c r="J19" s="387">
        <v>1140708</v>
      </c>
      <c r="K19" s="389">
        <v>560426</v>
      </c>
    </row>
    <row r="20" spans="2:11">
      <c r="B20" s="377"/>
      <c r="C20" s="367" t="s">
        <v>310</v>
      </c>
      <c r="D20" s="387">
        <v>408367</v>
      </c>
      <c r="E20" s="389">
        <v>395692</v>
      </c>
      <c r="F20" s="387">
        <v>498083</v>
      </c>
      <c r="G20" s="389">
        <v>220946</v>
      </c>
      <c r="H20" s="387">
        <v>58</v>
      </c>
      <c r="I20" s="389">
        <v>155</v>
      </c>
      <c r="J20" s="387">
        <v>906508</v>
      </c>
      <c r="K20" s="389">
        <v>616793</v>
      </c>
    </row>
    <row r="21" spans="2:11">
      <c r="B21" s="377"/>
      <c r="C21" s="367" t="s">
        <v>311</v>
      </c>
      <c r="D21" s="387">
        <v>3664</v>
      </c>
      <c r="E21" s="389">
        <v>2641</v>
      </c>
      <c r="F21" s="387">
        <v>108</v>
      </c>
      <c r="G21" s="389">
        <v>255</v>
      </c>
      <c r="H21" s="387">
        <v>-2120</v>
      </c>
      <c r="I21" s="389">
        <v>-51</v>
      </c>
      <c r="J21" s="387">
        <v>1652</v>
      </c>
      <c r="K21" s="389">
        <v>2845</v>
      </c>
    </row>
    <row r="22" spans="2:11">
      <c r="B22" s="377"/>
      <c r="C22" s="367" t="s">
        <v>312</v>
      </c>
      <c r="D22" s="387">
        <v>379400</v>
      </c>
      <c r="E22" s="389">
        <v>143732</v>
      </c>
      <c r="F22" s="387">
        <v>372</v>
      </c>
      <c r="G22" s="389">
        <v>24</v>
      </c>
      <c r="H22" s="387">
        <v>-377176</v>
      </c>
      <c r="I22" s="389">
        <v>-141009</v>
      </c>
      <c r="J22" s="387">
        <v>2596</v>
      </c>
      <c r="K22" s="389">
        <v>2747</v>
      </c>
    </row>
    <row r="23" spans="2:11">
      <c r="B23" s="377"/>
      <c r="C23" s="367" t="s">
        <v>313</v>
      </c>
      <c r="D23" s="387">
        <v>52076</v>
      </c>
      <c r="E23" s="389">
        <v>47866</v>
      </c>
      <c r="F23" s="387">
        <v>5761420</v>
      </c>
      <c r="G23" s="389">
        <v>3624793</v>
      </c>
      <c r="H23" s="387">
        <v>13793</v>
      </c>
      <c r="I23" s="389">
        <v>9820</v>
      </c>
      <c r="J23" s="387">
        <v>5827289</v>
      </c>
      <c r="K23" s="389">
        <v>3682479</v>
      </c>
    </row>
    <row r="24" spans="2:11">
      <c r="B24" s="377"/>
      <c r="C24" s="367" t="s">
        <v>314</v>
      </c>
      <c r="D24" s="387">
        <v>10729</v>
      </c>
      <c r="E24" s="389">
        <v>7443</v>
      </c>
      <c r="F24" s="387">
        <v>662218</v>
      </c>
      <c r="G24" s="389">
        <v>129200</v>
      </c>
      <c r="H24" s="387">
        <v>532623</v>
      </c>
      <c r="I24" s="389">
        <v>576532</v>
      </c>
      <c r="J24" s="387">
        <v>1205570</v>
      </c>
      <c r="K24" s="389">
        <v>713175</v>
      </c>
    </row>
    <row r="25" spans="2:11">
      <c r="B25" s="377"/>
      <c r="C25" s="367" t="s">
        <v>315</v>
      </c>
      <c r="D25" s="387">
        <v>4513951</v>
      </c>
      <c r="E25" s="389">
        <v>4574513</v>
      </c>
      <c r="F25" s="387">
        <v>4167112</v>
      </c>
      <c r="G25" s="389">
        <v>3511532</v>
      </c>
      <c r="H25" s="387">
        <v>5764</v>
      </c>
      <c r="I25" s="389">
        <v>6422</v>
      </c>
      <c r="J25" s="387">
        <v>8686827</v>
      </c>
      <c r="K25" s="389">
        <v>8092467</v>
      </c>
    </row>
    <row r="26" spans="2:11">
      <c r="B26" s="377"/>
      <c r="C26" s="367" t="s">
        <v>316</v>
      </c>
      <c r="D26" s="387">
        <v>0</v>
      </c>
      <c r="E26" s="389">
        <v>0</v>
      </c>
      <c r="F26" s="387">
        <v>11708</v>
      </c>
      <c r="G26" s="389">
        <v>0</v>
      </c>
      <c r="H26" s="387">
        <v>0</v>
      </c>
      <c r="I26" s="389">
        <v>0</v>
      </c>
      <c r="J26" s="387">
        <v>11708</v>
      </c>
      <c r="K26" s="389">
        <v>0</v>
      </c>
    </row>
    <row r="27" spans="2:11">
      <c r="B27" s="377"/>
      <c r="C27" s="367" t="s">
        <v>317</v>
      </c>
      <c r="D27" s="387">
        <v>25897</v>
      </c>
      <c r="E27" s="389">
        <v>31449</v>
      </c>
      <c r="F27" s="387">
        <v>374883</v>
      </c>
      <c r="G27" s="389">
        <v>167805</v>
      </c>
      <c r="H27" s="387">
        <v>32257</v>
      </c>
      <c r="I27" s="389">
        <v>1117</v>
      </c>
      <c r="J27" s="387">
        <v>433037</v>
      </c>
      <c r="K27" s="389">
        <v>200371</v>
      </c>
    </row>
    <row r="28" spans="2:11">
      <c r="E28" s="372"/>
      <c r="F28" s="372"/>
      <c r="G28" s="372"/>
      <c r="H28" s="372"/>
      <c r="I28" s="372"/>
      <c r="J28" s="372"/>
      <c r="K28" s="372"/>
    </row>
    <row r="29" spans="2:11">
      <c r="B29" s="376" t="s">
        <v>367</v>
      </c>
      <c r="C29" s="366"/>
      <c r="D29" s="391">
        <v>7419356</v>
      </c>
      <c r="E29" s="392">
        <v>7085938</v>
      </c>
      <c r="F29" s="391">
        <v>19240366</v>
      </c>
      <c r="G29" s="392">
        <v>12432612</v>
      </c>
      <c r="H29" s="391">
        <v>736634</v>
      </c>
      <c r="I29" s="392">
        <v>650441</v>
      </c>
      <c r="J29" s="391">
        <v>27396356</v>
      </c>
      <c r="K29" s="392">
        <v>20168991</v>
      </c>
    </row>
    <row r="32" spans="2:11">
      <c r="D32" s="372"/>
      <c r="E32" s="372"/>
      <c r="F32" s="372"/>
      <c r="G32" s="372"/>
      <c r="H32" s="372"/>
      <c r="I32" s="372"/>
      <c r="J32" s="372"/>
      <c r="K32" s="372"/>
    </row>
    <row r="34" spans="2:11">
      <c r="B34" s="576" t="s">
        <v>189</v>
      </c>
      <c r="C34" s="577"/>
      <c r="D34" s="578" t="s">
        <v>101</v>
      </c>
      <c r="E34" s="579"/>
      <c r="F34" s="578" t="s">
        <v>54</v>
      </c>
      <c r="G34" s="579"/>
      <c r="H34" s="578" t="s">
        <v>440</v>
      </c>
      <c r="I34" s="579"/>
      <c r="J34" s="578" t="s">
        <v>20</v>
      </c>
      <c r="K34" s="579"/>
    </row>
    <row r="35" spans="2:11">
      <c r="B35" s="569" t="s">
        <v>368</v>
      </c>
      <c r="C35" s="584"/>
      <c r="D35" s="383" t="str">
        <f t="shared" ref="D35:K35" si="0">D4</f>
        <v>12/31/2018</v>
      </c>
      <c r="E35" s="384" t="str">
        <f t="shared" si="0"/>
        <v>12/31/2017</v>
      </c>
      <c r="F35" s="383" t="str">
        <f t="shared" si="0"/>
        <v>12/31/2018</v>
      </c>
      <c r="G35" s="384" t="str">
        <f t="shared" si="0"/>
        <v>12/31/2017</v>
      </c>
      <c r="H35" s="383" t="str">
        <f t="shared" si="0"/>
        <v>12/31/2018</v>
      </c>
      <c r="I35" s="384" t="str">
        <f t="shared" si="0"/>
        <v>12/31/2017</v>
      </c>
      <c r="J35" s="383" t="str">
        <f t="shared" si="0"/>
        <v>12/31/2018</v>
      </c>
      <c r="K35" s="384" t="str">
        <f t="shared" si="0"/>
        <v>12/31/2017</v>
      </c>
    </row>
    <row r="36" spans="2:11">
      <c r="B36" s="585"/>
      <c r="C36" s="586"/>
      <c r="D36" s="385" t="s">
        <v>385</v>
      </c>
      <c r="E36" s="386" t="s">
        <v>385</v>
      </c>
      <c r="F36" s="385" t="s">
        <v>385</v>
      </c>
      <c r="G36" s="386" t="s">
        <v>385</v>
      </c>
      <c r="H36" s="385" t="s">
        <v>385</v>
      </c>
      <c r="I36" s="386" t="s">
        <v>385</v>
      </c>
      <c r="J36" s="385" t="s">
        <v>385</v>
      </c>
      <c r="K36" s="386" t="s">
        <v>385</v>
      </c>
    </row>
    <row r="37" spans="2:11">
      <c r="B37" s="376" t="s">
        <v>369</v>
      </c>
      <c r="C37" s="366"/>
      <c r="D37" s="387">
        <v>1682438</v>
      </c>
      <c r="E37" s="388">
        <v>1213127</v>
      </c>
      <c r="F37" s="387">
        <v>5064636</v>
      </c>
      <c r="G37" s="388">
        <v>3809016</v>
      </c>
      <c r="H37" s="387">
        <v>2903682</v>
      </c>
      <c r="I37" s="388">
        <v>-87807</v>
      </c>
      <c r="J37" s="387">
        <v>9650756</v>
      </c>
      <c r="K37" s="388">
        <v>4934336</v>
      </c>
    </row>
    <row r="38" spans="2:11">
      <c r="B38" s="377"/>
      <c r="C38" s="367" t="s">
        <v>318</v>
      </c>
      <c r="D38" s="387">
        <v>557288</v>
      </c>
      <c r="E38" s="389">
        <v>208407</v>
      </c>
      <c r="F38" s="387">
        <v>701883</v>
      </c>
      <c r="G38" s="389">
        <v>469228</v>
      </c>
      <c r="H38" s="387">
        <v>388928</v>
      </c>
      <c r="I38" s="389">
        <v>12133</v>
      </c>
      <c r="J38" s="387">
        <v>1648099</v>
      </c>
      <c r="K38" s="389">
        <v>689768</v>
      </c>
    </row>
    <row r="39" spans="2:11">
      <c r="B39" s="377"/>
      <c r="C39" s="367" t="s">
        <v>319</v>
      </c>
      <c r="D39" s="387">
        <v>748149</v>
      </c>
      <c r="E39" s="389">
        <v>665982</v>
      </c>
      <c r="F39" s="387">
        <v>3175386</v>
      </c>
      <c r="G39" s="389">
        <v>2536006</v>
      </c>
      <c r="H39" s="387">
        <v>192712</v>
      </c>
      <c r="I39" s="389">
        <v>121865</v>
      </c>
      <c r="J39" s="387">
        <v>4116247</v>
      </c>
      <c r="K39" s="389">
        <v>3323853</v>
      </c>
    </row>
    <row r="40" spans="2:11">
      <c r="B40" s="377"/>
      <c r="C40" s="367" t="s">
        <v>320</v>
      </c>
      <c r="D40" s="387">
        <v>112196</v>
      </c>
      <c r="E40" s="389">
        <v>76532</v>
      </c>
      <c r="F40" s="387">
        <v>586817</v>
      </c>
      <c r="G40" s="389">
        <v>380820</v>
      </c>
      <c r="H40" s="387">
        <v>2297655</v>
      </c>
      <c r="I40" s="389">
        <v>-232325</v>
      </c>
      <c r="J40" s="387">
        <v>2996668</v>
      </c>
      <c r="K40" s="389">
        <v>225027</v>
      </c>
    </row>
    <row r="41" spans="2:11">
      <c r="B41" s="377"/>
      <c r="C41" s="367" t="s">
        <v>321</v>
      </c>
      <c r="D41" s="387">
        <v>74524</v>
      </c>
      <c r="E41" s="389">
        <v>89943</v>
      </c>
      <c r="F41" s="387">
        <v>347174</v>
      </c>
      <c r="G41" s="389">
        <v>178785</v>
      </c>
      <c r="H41" s="387">
        <v>1165</v>
      </c>
      <c r="I41" s="389">
        <v>1238</v>
      </c>
      <c r="J41" s="387">
        <v>422863</v>
      </c>
      <c r="K41" s="389">
        <v>269966</v>
      </c>
    </row>
    <row r="42" spans="2:11">
      <c r="B42" s="377"/>
      <c r="C42" s="367" t="s">
        <v>322</v>
      </c>
      <c r="D42" s="387">
        <v>150391</v>
      </c>
      <c r="E42" s="389">
        <v>129088</v>
      </c>
      <c r="F42" s="387">
        <v>42357</v>
      </c>
      <c r="G42" s="389">
        <v>43312</v>
      </c>
      <c r="H42" s="387">
        <v>176</v>
      </c>
      <c r="I42" s="389">
        <v>238</v>
      </c>
      <c r="J42" s="387">
        <v>192924</v>
      </c>
      <c r="K42" s="389">
        <v>172638</v>
      </c>
    </row>
    <row r="43" spans="2:11">
      <c r="B43" s="377"/>
      <c r="C43" s="367" t="s">
        <v>323</v>
      </c>
      <c r="D43" s="387">
        <v>0</v>
      </c>
      <c r="E43" s="389">
        <v>0</v>
      </c>
      <c r="F43" s="387">
        <v>0</v>
      </c>
      <c r="G43" s="389">
        <v>0</v>
      </c>
      <c r="H43" s="387">
        <v>0</v>
      </c>
      <c r="I43" s="389">
        <v>0</v>
      </c>
      <c r="J43" s="387">
        <v>0</v>
      </c>
      <c r="K43" s="389">
        <v>0</v>
      </c>
    </row>
    <row r="44" spans="2:11">
      <c r="B44" s="377"/>
      <c r="C44" s="367" t="s">
        <v>324</v>
      </c>
      <c r="D44" s="387">
        <v>39890</v>
      </c>
      <c r="E44" s="389">
        <v>43175</v>
      </c>
      <c r="F44" s="387">
        <v>207184</v>
      </c>
      <c r="G44" s="389">
        <v>200865</v>
      </c>
      <c r="H44" s="387">
        <v>23046</v>
      </c>
      <c r="I44" s="389">
        <v>9044</v>
      </c>
      <c r="J44" s="387">
        <v>270120</v>
      </c>
      <c r="K44" s="389">
        <v>253084</v>
      </c>
    </row>
    <row r="45" spans="2:11">
      <c r="D45" s="372"/>
      <c r="E45" s="372"/>
      <c r="F45" s="372"/>
      <c r="G45" s="372"/>
      <c r="H45" s="372"/>
      <c r="I45" s="372"/>
      <c r="J45" s="372"/>
      <c r="K45" s="372"/>
    </row>
    <row r="46" spans="2:11" ht="24">
      <c r="B46" s="377"/>
      <c r="C46" s="369" t="s">
        <v>325</v>
      </c>
      <c r="D46" s="387">
        <v>0</v>
      </c>
      <c r="E46" s="389">
        <v>0</v>
      </c>
      <c r="F46" s="387">
        <v>3835</v>
      </c>
      <c r="G46" s="389">
        <v>0</v>
      </c>
      <c r="H46" s="387">
        <v>0</v>
      </c>
      <c r="I46" s="389">
        <v>0</v>
      </c>
      <c r="J46" s="387">
        <v>3835</v>
      </c>
      <c r="K46" s="389">
        <v>0</v>
      </c>
    </row>
    <row r="47" spans="2:11">
      <c r="D47" s="372"/>
      <c r="E47" s="372"/>
      <c r="F47" s="372"/>
      <c r="G47" s="372"/>
      <c r="H47" s="372"/>
      <c r="I47" s="372"/>
      <c r="J47" s="372"/>
      <c r="K47" s="372"/>
    </row>
    <row r="48" spans="2:11">
      <c r="B48" s="376" t="s">
        <v>370</v>
      </c>
      <c r="C48" s="366"/>
      <c r="D48" s="387">
        <v>1671572</v>
      </c>
      <c r="E48" s="388">
        <v>2331607</v>
      </c>
      <c r="F48" s="387">
        <v>6625127</v>
      </c>
      <c r="G48" s="388">
        <v>4074776</v>
      </c>
      <c r="H48" s="387">
        <v>617001</v>
      </c>
      <c r="I48" s="388">
        <v>549765</v>
      </c>
      <c r="J48" s="387">
        <v>8913700</v>
      </c>
      <c r="K48" s="388">
        <v>6956148</v>
      </c>
    </row>
    <row r="49" spans="2:11">
      <c r="B49" s="377"/>
      <c r="C49" s="367" t="s">
        <v>318</v>
      </c>
      <c r="D49" s="387">
        <v>1117237</v>
      </c>
      <c r="E49" s="389">
        <v>1737988</v>
      </c>
      <c r="F49" s="387">
        <v>2903618</v>
      </c>
      <c r="G49" s="389">
        <v>1995344</v>
      </c>
      <c r="H49" s="387">
        <v>601013</v>
      </c>
      <c r="I49" s="389">
        <v>616183</v>
      </c>
      <c r="J49" s="387">
        <v>4621868</v>
      </c>
      <c r="K49" s="389">
        <v>4349515</v>
      </c>
    </row>
    <row r="50" spans="2:11">
      <c r="B50" s="377"/>
      <c r="C50" s="367" t="s">
        <v>319</v>
      </c>
      <c r="D50" s="387">
        <v>44893</v>
      </c>
      <c r="E50" s="389">
        <v>84846</v>
      </c>
      <c r="F50" s="387">
        <v>877703</v>
      </c>
      <c r="G50" s="389">
        <v>882795</v>
      </c>
      <c r="H50" s="387">
        <v>10460</v>
      </c>
      <c r="I50" s="389">
        <v>10928</v>
      </c>
      <c r="J50" s="387">
        <v>933056</v>
      </c>
      <c r="K50" s="389">
        <v>978569</v>
      </c>
    </row>
    <row r="51" spans="2:11">
      <c r="B51" s="377"/>
      <c r="C51" s="367" t="s">
        <v>326</v>
      </c>
      <c r="D51" s="387">
        <v>5253</v>
      </c>
      <c r="E51" s="389">
        <v>43963</v>
      </c>
      <c r="F51" s="387">
        <v>0</v>
      </c>
      <c r="G51" s="389">
        <v>54016</v>
      </c>
      <c r="H51" s="387">
        <v>-5253</v>
      </c>
      <c r="I51" s="389">
        <v>-97979</v>
      </c>
      <c r="J51" s="387">
        <v>0</v>
      </c>
      <c r="K51" s="389">
        <v>0</v>
      </c>
    </row>
    <row r="52" spans="2:11">
      <c r="B52" s="377"/>
      <c r="C52" s="367" t="s">
        <v>327</v>
      </c>
      <c r="D52" s="387">
        <v>61377</v>
      </c>
      <c r="E52" s="389">
        <v>62474</v>
      </c>
      <c r="F52" s="387">
        <v>1302189</v>
      </c>
      <c r="G52" s="389">
        <v>597548</v>
      </c>
      <c r="H52" s="387">
        <v>410</v>
      </c>
      <c r="I52" s="389">
        <v>283</v>
      </c>
      <c r="J52" s="387">
        <v>1363976</v>
      </c>
      <c r="K52" s="389">
        <v>660305</v>
      </c>
    </row>
    <row r="53" spans="2:11">
      <c r="B53" s="377"/>
      <c r="C53" s="367" t="s">
        <v>328</v>
      </c>
      <c r="D53" s="387">
        <v>317075</v>
      </c>
      <c r="E53" s="389">
        <v>258472</v>
      </c>
      <c r="F53" s="387">
        <v>221237</v>
      </c>
      <c r="G53" s="389">
        <v>179957</v>
      </c>
      <c r="H53" s="387">
        <v>7758</v>
      </c>
      <c r="I53" s="389">
        <v>16882</v>
      </c>
      <c r="J53" s="387">
        <v>546070</v>
      </c>
      <c r="K53" s="389">
        <v>455311</v>
      </c>
    </row>
    <row r="54" spans="2:11">
      <c r="B54" s="377"/>
      <c r="C54" s="367" t="s">
        <v>329</v>
      </c>
      <c r="D54" s="387">
        <v>32073</v>
      </c>
      <c r="E54" s="389">
        <v>36427</v>
      </c>
      <c r="F54" s="387">
        <v>1308821</v>
      </c>
      <c r="G54" s="389">
        <v>349671</v>
      </c>
      <c r="H54" s="387">
        <v>2613</v>
      </c>
      <c r="I54" s="389">
        <v>2833</v>
      </c>
      <c r="J54" s="387">
        <v>1343507</v>
      </c>
      <c r="K54" s="389">
        <v>388931</v>
      </c>
    </row>
    <row r="55" spans="2:11">
      <c r="B55" s="377"/>
      <c r="C55" s="367" t="s">
        <v>330</v>
      </c>
      <c r="D55" s="387">
        <v>93664</v>
      </c>
      <c r="E55" s="389">
        <v>107437</v>
      </c>
      <c r="F55" s="387">
        <v>11559</v>
      </c>
      <c r="G55" s="389">
        <v>15445</v>
      </c>
      <c r="H55" s="387">
        <v>0</v>
      </c>
      <c r="I55" s="389">
        <v>635</v>
      </c>
      <c r="J55" s="387">
        <v>105223</v>
      </c>
      <c r="K55" s="389">
        <v>123517</v>
      </c>
    </row>
    <row r="56" spans="2:11">
      <c r="D56" s="372"/>
      <c r="E56" s="372"/>
      <c r="F56" s="372"/>
      <c r="G56" s="372"/>
      <c r="H56" s="372"/>
      <c r="I56" s="372"/>
      <c r="J56" s="372"/>
      <c r="K56" s="372"/>
    </row>
    <row r="57" spans="2:11">
      <c r="B57" s="376" t="s">
        <v>371</v>
      </c>
      <c r="C57" s="366"/>
      <c r="D57" s="387">
        <v>4065346</v>
      </c>
      <c r="E57" s="388">
        <v>3541204</v>
      </c>
      <c r="F57" s="387">
        <v>7550603</v>
      </c>
      <c r="G57" s="388">
        <v>4548820</v>
      </c>
      <c r="H57" s="387">
        <v>-2784049</v>
      </c>
      <c r="I57" s="388">
        <v>188483</v>
      </c>
      <c r="J57" s="387">
        <v>8831900</v>
      </c>
      <c r="K57" s="388">
        <v>8278507</v>
      </c>
    </row>
    <row r="58" spans="2:11">
      <c r="B58" s="377" t="s">
        <v>372</v>
      </c>
      <c r="C58" s="367"/>
      <c r="D58" s="387">
        <v>4065346</v>
      </c>
      <c r="E58" s="388">
        <v>3541204</v>
      </c>
      <c r="F58" s="387">
        <v>7550603</v>
      </c>
      <c r="G58" s="388">
        <v>4548820</v>
      </c>
      <c r="H58" s="387">
        <v>-2784049</v>
      </c>
      <c r="I58" s="388">
        <v>188483</v>
      </c>
      <c r="J58" s="387">
        <v>6724008</v>
      </c>
      <c r="K58" s="388">
        <v>6480471</v>
      </c>
    </row>
    <row r="59" spans="2:11">
      <c r="B59" s="377"/>
      <c r="C59" s="367" t="s">
        <v>331</v>
      </c>
      <c r="D59" s="387">
        <v>1501469</v>
      </c>
      <c r="E59" s="389">
        <v>705205</v>
      </c>
      <c r="F59" s="387">
        <v>3599197</v>
      </c>
      <c r="G59" s="389">
        <v>2395815</v>
      </c>
      <c r="H59" s="387">
        <v>1662538</v>
      </c>
      <c r="I59" s="389">
        <v>3662184</v>
      </c>
      <c r="J59" s="387">
        <v>6763204</v>
      </c>
      <c r="K59" s="389">
        <v>6763204</v>
      </c>
    </row>
    <row r="60" spans="2:11">
      <c r="B60" s="377"/>
      <c r="C60" s="367" t="s">
        <v>332</v>
      </c>
      <c r="D60" s="387">
        <v>1384478</v>
      </c>
      <c r="E60" s="389">
        <v>1190570</v>
      </c>
      <c r="F60" s="387">
        <v>-507273</v>
      </c>
      <c r="G60" s="389">
        <v>-1003058</v>
      </c>
      <c r="H60" s="387">
        <v>3964482</v>
      </c>
      <c r="I60" s="389">
        <v>3396319</v>
      </c>
      <c r="J60" s="387">
        <v>4841687</v>
      </c>
      <c r="K60" s="389">
        <v>3583831</v>
      </c>
    </row>
    <row r="61" spans="2:11">
      <c r="B61" s="377"/>
      <c r="C61" s="367" t="s">
        <v>333</v>
      </c>
      <c r="D61" s="387">
        <v>39202</v>
      </c>
      <c r="E61" s="389">
        <v>38013</v>
      </c>
      <c r="F61" s="387">
        <v>58677</v>
      </c>
      <c r="G61" s="389">
        <v>63832</v>
      </c>
      <c r="H61" s="387">
        <v>-97879</v>
      </c>
      <c r="I61" s="389">
        <v>-101845</v>
      </c>
      <c r="J61" s="387">
        <v>0</v>
      </c>
      <c r="K61" s="389">
        <v>0</v>
      </c>
    </row>
    <row r="62" spans="2:11">
      <c r="B62" s="377"/>
      <c r="C62" s="367" t="s">
        <v>334</v>
      </c>
      <c r="D62" s="387">
        <v>0</v>
      </c>
      <c r="E62" s="389">
        <v>0</v>
      </c>
      <c r="F62" s="387">
        <v>-12704</v>
      </c>
      <c r="G62" s="389">
        <v>0</v>
      </c>
      <c r="H62" s="387">
        <v>12704</v>
      </c>
      <c r="I62" s="389">
        <v>0</v>
      </c>
      <c r="J62" s="387">
        <v>0</v>
      </c>
      <c r="K62" s="389">
        <v>0</v>
      </c>
    </row>
    <row r="63" spans="2:11">
      <c r="B63" s="377"/>
      <c r="C63" s="367" t="s">
        <v>335</v>
      </c>
      <c r="D63" s="387">
        <v>0</v>
      </c>
      <c r="E63" s="389">
        <v>0</v>
      </c>
      <c r="F63" s="387">
        <v>0</v>
      </c>
      <c r="G63" s="389">
        <v>0</v>
      </c>
      <c r="H63" s="387">
        <v>0</v>
      </c>
      <c r="I63" s="389">
        <v>0</v>
      </c>
      <c r="J63" s="387">
        <v>0</v>
      </c>
      <c r="K63" s="389">
        <v>0</v>
      </c>
    </row>
    <row r="64" spans="2:11">
      <c r="B64" s="377"/>
      <c r="C64" s="367" t="s">
        <v>336</v>
      </c>
      <c r="D64" s="387">
        <v>1140197</v>
      </c>
      <c r="E64" s="389">
        <v>1607416</v>
      </c>
      <c r="F64" s="387">
        <v>4412706</v>
      </c>
      <c r="G64" s="389">
        <v>3092231</v>
      </c>
      <c r="H64" s="387">
        <v>-8325894</v>
      </c>
      <c r="I64" s="389">
        <v>-6768175</v>
      </c>
      <c r="J64" s="387">
        <v>-4880883</v>
      </c>
      <c r="K64" s="393">
        <v>-3866564</v>
      </c>
    </row>
    <row r="65" spans="2:11">
      <c r="D65" s="372"/>
      <c r="E65" s="372"/>
      <c r="F65" s="372"/>
      <c r="G65" s="372"/>
      <c r="H65" s="372"/>
      <c r="I65" s="372"/>
      <c r="J65" s="372"/>
      <c r="K65" s="372"/>
    </row>
    <row r="66" spans="2:11">
      <c r="B66" s="376" t="s">
        <v>373</v>
      </c>
      <c r="C66" s="367"/>
      <c r="D66" s="387">
        <v>0</v>
      </c>
      <c r="E66" s="389">
        <v>0</v>
      </c>
      <c r="F66" s="387">
        <v>0</v>
      </c>
      <c r="G66" s="389">
        <v>0</v>
      </c>
      <c r="H66" s="387">
        <v>0</v>
      </c>
      <c r="I66" s="389">
        <v>0</v>
      </c>
      <c r="J66" s="387">
        <v>2107892</v>
      </c>
      <c r="K66" s="389">
        <v>1798036</v>
      </c>
    </row>
    <row r="67" spans="2:11">
      <c r="D67" s="372"/>
      <c r="E67" s="372"/>
      <c r="F67" s="372"/>
      <c r="G67" s="372"/>
      <c r="H67" s="372"/>
      <c r="I67" s="372"/>
      <c r="J67" s="372"/>
      <c r="K67" s="372"/>
    </row>
    <row r="68" spans="2:11">
      <c r="B68" s="378" t="s">
        <v>374</v>
      </c>
      <c r="C68" s="366"/>
      <c r="D68" s="391">
        <v>7419356</v>
      </c>
      <c r="E68" s="394">
        <v>7085938</v>
      </c>
      <c r="F68" s="391">
        <v>19240366</v>
      </c>
      <c r="G68" s="394">
        <v>12432612</v>
      </c>
      <c r="H68" s="391">
        <v>736634</v>
      </c>
      <c r="I68" s="394">
        <v>650441</v>
      </c>
      <c r="J68" s="391">
        <v>27396356</v>
      </c>
      <c r="K68" s="394">
        <v>20168991</v>
      </c>
    </row>
    <row r="69" spans="2:11">
      <c r="D69" s="372"/>
      <c r="E69" s="372"/>
      <c r="F69" s="372"/>
      <c r="G69" s="372"/>
      <c r="H69" s="372"/>
      <c r="I69" s="372"/>
      <c r="J69" s="372"/>
      <c r="K69" s="372"/>
    </row>
    <row r="70" spans="2:11">
      <c r="D70" s="372"/>
      <c r="E70" s="372"/>
      <c r="F70" s="372"/>
      <c r="G70" s="372"/>
      <c r="H70" s="372"/>
      <c r="I70" s="372"/>
      <c r="J70" s="372"/>
      <c r="K70" s="372"/>
    </row>
    <row r="71" spans="2:11">
      <c r="D71" s="372"/>
      <c r="E71" s="372"/>
      <c r="F71" s="372"/>
      <c r="G71" s="372"/>
      <c r="H71" s="372"/>
      <c r="I71" s="372"/>
      <c r="J71" s="372"/>
      <c r="K71" s="372"/>
    </row>
    <row r="73" spans="2:11">
      <c r="B73" s="576" t="s">
        <v>189</v>
      </c>
      <c r="C73" s="577"/>
      <c r="D73" s="578" t="s">
        <v>101</v>
      </c>
      <c r="E73" s="579"/>
      <c r="F73" s="578" t="s">
        <v>54</v>
      </c>
      <c r="G73" s="579"/>
      <c r="H73" s="578" t="s">
        <v>440</v>
      </c>
      <c r="I73" s="579"/>
      <c r="J73" s="578" t="s">
        <v>20</v>
      </c>
      <c r="K73" s="579"/>
    </row>
    <row r="74" spans="2:11">
      <c r="B74" s="569" t="s">
        <v>375</v>
      </c>
      <c r="C74" s="584"/>
      <c r="D74" s="383" t="str">
        <f t="shared" ref="D74:K74" si="1">D35</f>
        <v>12/31/2018</v>
      </c>
      <c r="E74" s="384" t="str">
        <f t="shared" si="1"/>
        <v>12/31/2017</v>
      </c>
      <c r="F74" s="383" t="str">
        <f t="shared" si="1"/>
        <v>12/31/2018</v>
      </c>
      <c r="G74" s="384" t="str">
        <f t="shared" si="1"/>
        <v>12/31/2017</v>
      </c>
      <c r="H74" s="383" t="str">
        <f t="shared" si="1"/>
        <v>12/31/2018</v>
      </c>
      <c r="I74" s="384" t="str">
        <f t="shared" si="1"/>
        <v>12/31/2017</v>
      </c>
      <c r="J74" s="383" t="str">
        <f t="shared" si="1"/>
        <v>12/31/2018</v>
      </c>
      <c r="K74" s="384" t="str">
        <f t="shared" si="1"/>
        <v>12/31/2017</v>
      </c>
    </row>
    <row r="75" spans="2:11">
      <c r="B75" s="585"/>
      <c r="C75" s="586"/>
      <c r="D75" s="385" t="s">
        <v>385</v>
      </c>
      <c r="E75" s="386" t="s">
        <v>385</v>
      </c>
      <c r="F75" s="385" t="s">
        <v>385</v>
      </c>
      <c r="G75" s="386" t="s">
        <v>385</v>
      </c>
      <c r="H75" s="385" t="s">
        <v>385</v>
      </c>
      <c r="I75" s="386" t="s">
        <v>385</v>
      </c>
      <c r="J75" s="385" t="s">
        <v>385</v>
      </c>
      <c r="K75" s="386" t="s">
        <v>385</v>
      </c>
    </row>
    <row r="76" spans="2:11">
      <c r="B76" s="376" t="s">
        <v>376</v>
      </c>
      <c r="C76" s="366"/>
      <c r="D76" s="395">
        <v>3230791</v>
      </c>
      <c r="E76" s="396">
        <v>3019687</v>
      </c>
      <c r="F76" s="395">
        <v>10739115</v>
      </c>
      <c r="G76" s="396">
        <v>8253117</v>
      </c>
      <c r="H76" s="395">
        <v>-785843</v>
      </c>
      <c r="I76" s="396">
        <v>-834801</v>
      </c>
      <c r="J76" s="395">
        <v>13184063</v>
      </c>
      <c r="K76" s="396">
        <v>10438003</v>
      </c>
    </row>
    <row r="77" spans="2:11">
      <c r="B77" s="379"/>
      <c r="C77" s="370" t="s">
        <v>129</v>
      </c>
      <c r="D77" s="391">
        <v>3156268</v>
      </c>
      <c r="E77" s="396">
        <v>2926508</v>
      </c>
      <c r="F77" s="391">
        <v>9748895</v>
      </c>
      <c r="G77" s="396">
        <v>7394378</v>
      </c>
      <c r="H77" s="391">
        <v>-786029</v>
      </c>
      <c r="I77" s="396">
        <v>-831620</v>
      </c>
      <c r="J77" s="391">
        <v>12119134</v>
      </c>
      <c r="K77" s="396">
        <v>9489266</v>
      </c>
    </row>
    <row r="78" spans="2:11">
      <c r="B78" s="379"/>
      <c r="C78" s="371" t="s">
        <v>61</v>
      </c>
      <c r="D78" s="397">
        <v>2815079</v>
      </c>
      <c r="E78" s="398">
        <v>2635813</v>
      </c>
      <c r="F78" s="397">
        <v>8806468</v>
      </c>
      <c r="G78" s="398">
        <v>6663893</v>
      </c>
      <c r="H78" s="397">
        <v>-692024</v>
      </c>
      <c r="I78" s="398">
        <v>-740629</v>
      </c>
      <c r="J78" s="397">
        <v>10929523</v>
      </c>
      <c r="K78" s="398">
        <v>8559077</v>
      </c>
    </row>
    <row r="79" spans="2:11">
      <c r="B79" s="379"/>
      <c r="C79" s="371" t="s">
        <v>337</v>
      </c>
      <c r="D79" s="397">
        <v>44810</v>
      </c>
      <c r="E79" s="398">
        <v>40489</v>
      </c>
      <c r="F79" s="397">
        <v>4158</v>
      </c>
      <c r="G79" s="398">
        <v>3705</v>
      </c>
      <c r="H79" s="397">
        <v>0</v>
      </c>
      <c r="I79" s="398">
        <v>0</v>
      </c>
      <c r="J79" s="397">
        <v>48968</v>
      </c>
      <c r="K79" s="398">
        <v>44194</v>
      </c>
    </row>
    <row r="80" spans="2:11">
      <c r="B80" s="379"/>
      <c r="C80" s="371" t="s">
        <v>338</v>
      </c>
      <c r="D80" s="397">
        <v>296379</v>
      </c>
      <c r="E80" s="398">
        <v>250206</v>
      </c>
      <c r="F80" s="397">
        <v>938269</v>
      </c>
      <c r="G80" s="398">
        <v>726780</v>
      </c>
      <c r="H80" s="397">
        <v>-94005</v>
      </c>
      <c r="I80" s="398">
        <v>-90991</v>
      </c>
      <c r="J80" s="397">
        <v>1140643</v>
      </c>
      <c r="K80" s="398">
        <v>885995</v>
      </c>
    </row>
    <row r="81" spans="2:11">
      <c r="B81" s="379"/>
      <c r="C81" s="370" t="s">
        <v>130</v>
      </c>
      <c r="D81" s="397">
        <v>74523</v>
      </c>
      <c r="E81" s="398">
        <v>93179</v>
      </c>
      <c r="F81" s="397">
        <v>990220</v>
      </c>
      <c r="G81" s="398">
        <v>858739</v>
      </c>
      <c r="H81" s="397">
        <v>186</v>
      </c>
      <c r="I81" s="398">
        <v>-3181</v>
      </c>
      <c r="J81" s="397">
        <v>1064929</v>
      </c>
      <c r="K81" s="398">
        <v>948737</v>
      </c>
    </row>
    <row r="82" spans="2:11">
      <c r="C82" s="372"/>
      <c r="D82" s="372"/>
      <c r="E82" s="372"/>
      <c r="F82" s="372"/>
      <c r="G82" s="372"/>
      <c r="H82" s="372"/>
      <c r="I82" s="372"/>
      <c r="J82" s="372"/>
      <c r="K82" s="372"/>
    </row>
    <row r="83" spans="2:11">
      <c r="B83" s="378" t="s">
        <v>377</v>
      </c>
      <c r="C83" s="373"/>
      <c r="D83" s="395">
        <v>-1474928</v>
      </c>
      <c r="E83" s="396">
        <v>-1259326</v>
      </c>
      <c r="F83" s="395">
        <v>-7456629</v>
      </c>
      <c r="G83" s="396">
        <v>-5456305</v>
      </c>
      <c r="H83" s="395">
        <v>788784</v>
      </c>
      <c r="I83" s="396">
        <v>832843</v>
      </c>
      <c r="J83" s="395">
        <v>-8142773</v>
      </c>
      <c r="K83" s="396">
        <v>-5882788</v>
      </c>
    </row>
    <row r="84" spans="2:11">
      <c r="B84" s="379"/>
      <c r="C84" s="371" t="s">
        <v>339</v>
      </c>
      <c r="D84" s="397">
        <v>-841160</v>
      </c>
      <c r="E84" s="398">
        <v>-651208</v>
      </c>
      <c r="F84" s="397">
        <v>-5637926</v>
      </c>
      <c r="G84" s="398">
        <v>-4081867</v>
      </c>
      <c r="H84" s="397">
        <v>741482</v>
      </c>
      <c r="I84" s="398">
        <v>792609</v>
      </c>
      <c r="J84" s="397">
        <v>-5737604</v>
      </c>
      <c r="K84" s="398">
        <v>-3940466</v>
      </c>
    </row>
    <row r="85" spans="2:11">
      <c r="B85" s="379"/>
      <c r="C85" s="371" t="s">
        <v>340</v>
      </c>
      <c r="D85" s="397">
        <v>-226843</v>
      </c>
      <c r="E85" s="398">
        <v>-229308</v>
      </c>
      <c r="F85" s="397">
        <v>0</v>
      </c>
      <c r="G85" s="398">
        <v>0</v>
      </c>
      <c r="H85" s="397">
        <v>0</v>
      </c>
      <c r="I85" s="398">
        <v>0</v>
      </c>
      <c r="J85" s="397">
        <v>-226843</v>
      </c>
      <c r="K85" s="398">
        <v>-229308</v>
      </c>
    </row>
    <row r="86" spans="2:11">
      <c r="B86" s="379"/>
      <c r="C86" s="371" t="s">
        <v>134</v>
      </c>
      <c r="D86" s="397">
        <v>-298238</v>
      </c>
      <c r="E86" s="398">
        <v>-256279</v>
      </c>
      <c r="F86" s="397">
        <v>-811849</v>
      </c>
      <c r="G86" s="398">
        <v>-427099</v>
      </c>
      <c r="H86" s="397">
        <v>54656</v>
      </c>
      <c r="I86" s="398">
        <v>49260</v>
      </c>
      <c r="J86" s="397">
        <v>-1055431</v>
      </c>
      <c r="K86" s="398">
        <v>-634118</v>
      </c>
    </row>
    <row r="87" spans="2:11">
      <c r="B87" s="379"/>
      <c r="C87" s="371" t="s">
        <v>341</v>
      </c>
      <c r="D87" s="397">
        <v>-108687</v>
      </c>
      <c r="E87" s="398">
        <v>-122531</v>
      </c>
      <c r="F87" s="397">
        <v>-1006854</v>
      </c>
      <c r="G87" s="398">
        <v>-947339</v>
      </c>
      <c r="H87" s="397">
        <v>-7354</v>
      </c>
      <c r="I87" s="398">
        <v>-9026</v>
      </c>
      <c r="J87" s="397">
        <v>-1122895</v>
      </c>
      <c r="K87" s="398">
        <v>-1078896</v>
      </c>
    </row>
    <row r="88" spans="2:11">
      <c r="C88" s="372"/>
      <c r="D88" s="372"/>
      <c r="E88" s="372"/>
      <c r="F88" s="372"/>
      <c r="G88" s="372"/>
      <c r="H88" s="372"/>
      <c r="I88" s="372"/>
      <c r="J88" s="372"/>
      <c r="K88" s="372"/>
    </row>
    <row r="89" spans="2:11">
      <c r="B89" s="378" t="s">
        <v>378</v>
      </c>
      <c r="C89" s="373"/>
      <c r="D89" s="391">
        <v>1755863</v>
      </c>
      <c r="E89" s="396">
        <v>1760361</v>
      </c>
      <c r="F89" s="391">
        <v>3282486</v>
      </c>
      <c r="G89" s="396">
        <v>2796812</v>
      </c>
      <c r="H89" s="391">
        <v>2941</v>
      </c>
      <c r="I89" s="396">
        <v>-1958</v>
      </c>
      <c r="J89" s="391">
        <v>5041290</v>
      </c>
      <c r="K89" s="396">
        <v>4555215</v>
      </c>
    </row>
    <row r="90" spans="2:11">
      <c r="C90" s="372"/>
      <c r="D90" s="372"/>
      <c r="E90" s="372"/>
      <c r="F90" s="372"/>
      <c r="G90" s="372"/>
      <c r="H90" s="372"/>
      <c r="I90" s="372"/>
      <c r="J90" s="372"/>
      <c r="K90" s="372"/>
    </row>
    <row r="91" spans="2:11">
      <c r="B91" s="377"/>
      <c r="C91" s="370" t="s">
        <v>342</v>
      </c>
      <c r="D91" s="397">
        <v>9467</v>
      </c>
      <c r="E91" s="398">
        <v>8852</v>
      </c>
      <c r="F91" s="397">
        <v>168530</v>
      </c>
      <c r="G91" s="398">
        <v>164334</v>
      </c>
      <c r="H91" s="397">
        <v>0</v>
      </c>
      <c r="I91" s="398">
        <v>0</v>
      </c>
      <c r="J91" s="397">
        <v>177997</v>
      </c>
      <c r="K91" s="398">
        <v>173186</v>
      </c>
    </row>
    <row r="92" spans="2:11">
      <c r="B92" s="377"/>
      <c r="C92" s="370" t="s">
        <v>343</v>
      </c>
      <c r="D92" s="397">
        <v>-122858</v>
      </c>
      <c r="E92" s="398">
        <v>-148095</v>
      </c>
      <c r="F92" s="397">
        <v>-694262</v>
      </c>
      <c r="G92" s="398">
        <v>-663005</v>
      </c>
      <c r="H92" s="397">
        <v>-23373</v>
      </c>
      <c r="I92" s="398">
        <v>-26884</v>
      </c>
      <c r="J92" s="397">
        <v>-840493</v>
      </c>
      <c r="K92" s="398">
        <v>-837984</v>
      </c>
    </row>
    <row r="93" spans="2:11">
      <c r="B93" s="377"/>
      <c r="C93" s="370" t="s">
        <v>344</v>
      </c>
      <c r="D93" s="397">
        <v>-140031</v>
      </c>
      <c r="E93" s="398">
        <v>-155034</v>
      </c>
      <c r="F93" s="397">
        <v>-816247</v>
      </c>
      <c r="G93" s="398">
        <v>-740660</v>
      </c>
      <c r="H93" s="397">
        <v>-64807</v>
      </c>
      <c r="I93" s="398">
        <v>-47462</v>
      </c>
      <c r="J93" s="397">
        <v>-1021085</v>
      </c>
      <c r="K93" s="398">
        <v>-943156</v>
      </c>
    </row>
    <row r="94" spans="2:11">
      <c r="C94" s="372"/>
      <c r="D94" s="372"/>
      <c r="E94" s="372"/>
      <c r="F94" s="372"/>
      <c r="G94" s="372"/>
      <c r="H94" s="372"/>
      <c r="I94" s="372"/>
      <c r="J94" s="372"/>
      <c r="K94" s="372"/>
    </row>
    <row r="95" spans="2:11">
      <c r="B95" s="378" t="s">
        <v>379</v>
      </c>
      <c r="C95" s="373"/>
      <c r="D95" s="391">
        <v>1502441</v>
      </c>
      <c r="E95" s="396">
        <v>1466084</v>
      </c>
      <c r="F95" s="391">
        <v>1940507</v>
      </c>
      <c r="G95" s="396">
        <v>1557481</v>
      </c>
      <c r="H95" s="391">
        <v>-85239</v>
      </c>
      <c r="I95" s="396">
        <v>-76304</v>
      </c>
      <c r="J95" s="391">
        <v>3357709</v>
      </c>
      <c r="K95" s="396">
        <v>2947261</v>
      </c>
    </row>
    <row r="96" spans="2:11">
      <c r="C96" s="372"/>
      <c r="D96" s="372"/>
      <c r="E96" s="372"/>
      <c r="F96" s="372"/>
      <c r="G96" s="372"/>
      <c r="H96" s="372"/>
      <c r="I96" s="372"/>
      <c r="J96" s="372"/>
      <c r="K96" s="372"/>
    </row>
    <row r="97" spans="2:11">
      <c r="B97" s="379"/>
      <c r="C97" s="370" t="s">
        <v>345</v>
      </c>
      <c r="D97" s="397">
        <v>-295719</v>
      </c>
      <c r="E97" s="398">
        <v>-238355</v>
      </c>
      <c r="F97" s="397">
        <v>-567471</v>
      </c>
      <c r="G97" s="398">
        <v>-410224</v>
      </c>
      <c r="H97" s="397">
        <v>750</v>
      </c>
      <c r="I97" s="398">
        <v>465</v>
      </c>
      <c r="J97" s="397">
        <v>-862440</v>
      </c>
      <c r="K97" s="398">
        <v>-648114</v>
      </c>
    </row>
    <row r="98" spans="2:11">
      <c r="B98" s="379"/>
      <c r="C98" s="370" t="s">
        <v>346</v>
      </c>
      <c r="D98" s="397">
        <v>61989</v>
      </c>
      <c r="E98" s="398">
        <v>-11234</v>
      </c>
      <c r="F98" s="397">
        <v>-121938</v>
      </c>
      <c r="G98" s="398">
        <v>-68158</v>
      </c>
      <c r="H98" s="397">
        <v>-799</v>
      </c>
      <c r="I98" s="398">
        <v>-356</v>
      </c>
      <c r="J98" s="397">
        <v>-60748</v>
      </c>
      <c r="K98" s="398">
        <v>-79748</v>
      </c>
    </row>
    <row r="99" spans="2:11">
      <c r="C99" s="372"/>
      <c r="D99" s="372"/>
      <c r="E99" s="372"/>
      <c r="F99" s="372"/>
      <c r="G99" s="372"/>
      <c r="H99" s="372"/>
      <c r="I99" s="372"/>
      <c r="J99" s="372"/>
      <c r="K99" s="372"/>
    </row>
    <row r="100" spans="2:11">
      <c r="B100" s="378" t="s">
        <v>380</v>
      </c>
      <c r="C100" s="373"/>
      <c r="D100" s="395">
        <v>1268711</v>
      </c>
      <c r="E100" s="396">
        <v>1216495</v>
      </c>
      <c r="F100" s="395">
        <v>1251098</v>
      </c>
      <c r="G100" s="396">
        <v>1079099</v>
      </c>
      <c r="H100" s="395">
        <v>-85288</v>
      </c>
      <c r="I100" s="396">
        <v>-76195</v>
      </c>
      <c r="J100" s="395">
        <v>2434521</v>
      </c>
      <c r="K100" s="396">
        <v>2219399</v>
      </c>
    </row>
    <row r="101" spans="2:11">
      <c r="B101" s="380"/>
      <c r="C101" s="374"/>
      <c r="D101" s="372"/>
      <c r="E101" s="372"/>
      <c r="F101" s="372"/>
      <c r="G101" s="372"/>
      <c r="H101" s="372"/>
      <c r="I101" s="372"/>
      <c r="J101" s="372"/>
      <c r="K101" s="372"/>
    </row>
    <row r="102" spans="2:11">
      <c r="B102" s="378" t="s">
        <v>381</v>
      </c>
      <c r="C102" s="373"/>
      <c r="D102" s="395">
        <v>70220</v>
      </c>
      <c r="E102" s="396">
        <v>-94751</v>
      </c>
      <c r="F102" s="395">
        <v>-216603</v>
      </c>
      <c r="G102" s="396">
        <v>-507181</v>
      </c>
      <c r="H102" s="395">
        <v>-186281</v>
      </c>
      <c r="I102" s="396">
        <v>19526</v>
      </c>
      <c r="J102" s="395">
        <v>-332664</v>
      </c>
      <c r="K102" s="396">
        <v>-582406</v>
      </c>
    </row>
    <row r="103" spans="2:11">
      <c r="B103" s="378"/>
      <c r="C103" s="373" t="s">
        <v>119</v>
      </c>
      <c r="D103" s="395">
        <v>116829</v>
      </c>
      <c r="E103" s="396">
        <v>79906</v>
      </c>
      <c r="F103" s="395">
        <v>223121</v>
      </c>
      <c r="G103" s="396">
        <v>187234</v>
      </c>
      <c r="H103" s="395">
        <v>18131</v>
      </c>
      <c r="I103" s="396">
        <v>26703</v>
      </c>
      <c r="J103" s="395">
        <v>358081</v>
      </c>
      <c r="K103" s="396">
        <v>293843</v>
      </c>
    </row>
    <row r="104" spans="2:11">
      <c r="B104" s="379"/>
      <c r="C104" s="371" t="s">
        <v>300</v>
      </c>
      <c r="D104" s="397">
        <v>84253</v>
      </c>
      <c r="E104" s="398">
        <v>63188</v>
      </c>
      <c r="F104" s="397">
        <v>27301</v>
      </c>
      <c r="G104" s="398">
        <v>31585</v>
      </c>
      <c r="H104" s="397">
        <v>21626</v>
      </c>
      <c r="I104" s="398">
        <v>28366</v>
      </c>
      <c r="J104" s="397">
        <v>133180</v>
      </c>
      <c r="K104" s="398">
        <v>123139</v>
      </c>
    </row>
    <row r="105" spans="2:11">
      <c r="B105" s="379"/>
      <c r="C105" s="371" t="s">
        <v>347</v>
      </c>
      <c r="D105" s="397">
        <v>32576</v>
      </c>
      <c r="E105" s="398">
        <v>16718</v>
      </c>
      <c r="F105" s="397">
        <v>195820</v>
      </c>
      <c r="G105" s="398">
        <v>155649</v>
      </c>
      <c r="H105" s="397">
        <v>-3495</v>
      </c>
      <c r="I105" s="398">
        <v>-1663</v>
      </c>
      <c r="J105" s="397">
        <v>224901</v>
      </c>
      <c r="K105" s="398">
        <v>170704</v>
      </c>
    </row>
    <row r="106" spans="2:11">
      <c r="B106" s="378"/>
      <c r="C106" s="373" t="s">
        <v>143</v>
      </c>
      <c r="D106" s="395">
        <v>-203183</v>
      </c>
      <c r="E106" s="396">
        <v>-204080</v>
      </c>
      <c r="F106" s="395">
        <v>-690462</v>
      </c>
      <c r="G106" s="396">
        <v>-686078</v>
      </c>
      <c r="H106" s="395">
        <v>-178114</v>
      </c>
      <c r="I106" s="396">
        <v>20623</v>
      </c>
      <c r="J106" s="395">
        <v>-1071759</v>
      </c>
      <c r="K106" s="396">
        <v>-869535</v>
      </c>
    </row>
    <row r="107" spans="2:11">
      <c r="B107" s="379"/>
      <c r="C107" s="371" t="s">
        <v>348</v>
      </c>
      <c r="D107" s="397">
        <v>-18221</v>
      </c>
      <c r="E107" s="398">
        <v>-13912</v>
      </c>
      <c r="F107" s="397">
        <v>-101105</v>
      </c>
      <c r="G107" s="398">
        <v>-83583</v>
      </c>
      <c r="H107" s="397">
        <v>-42866</v>
      </c>
      <c r="I107" s="398">
        <v>0</v>
      </c>
      <c r="J107" s="397">
        <v>-162192</v>
      </c>
      <c r="K107" s="398">
        <v>-97495</v>
      </c>
    </row>
    <row r="108" spans="2:11">
      <c r="B108" s="379"/>
      <c r="C108" s="371" t="s">
        <v>349</v>
      </c>
      <c r="D108" s="397">
        <v>-98979</v>
      </c>
      <c r="E108" s="398">
        <v>-108597</v>
      </c>
      <c r="F108" s="397">
        <v>-135140</v>
      </c>
      <c r="G108" s="398">
        <v>-81263</v>
      </c>
      <c r="H108" s="397">
        <v>-78085</v>
      </c>
      <c r="I108" s="398">
        <v>-25976</v>
      </c>
      <c r="J108" s="397">
        <v>-312204</v>
      </c>
      <c r="K108" s="398">
        <v>-215836</v>
      </c>
    </row>
    <row r="109" spans="2:11">
      <c r="B109" s="379"/>
      <c r="C109" s="371" t="s">
        <v>166</v>
      </c>
      <c r="D109" s="397">
        <v>-85983</v>
      </c>
      <c r="E109" s="398">
        <v>-81571</v>
      </c>
      <c r="F109" s="397">
        <v>-454217</v>
      </c>
      <c r="G109" s="398">
        <v>-521232</v>
      </c>
      <c r="H109" s="397">
        <v>-57163</v>
      </c>
      <c r="I109" s="398">
        <v>46599</v>
      </c>
      <c r="J109" s="397">
        <v>-597363</v>
      </c>
      <c r="K109" s="398">
        <v>-556204</v>
      </c>
    </row>
    <row r="110" spans="2:11">
      <c r="B110" s="379"/>
      <c r="C110" s="370" t="s">
        <v>350</v>
      </c>
      <c r="D110" s="397">
        <v>8815</v>
      </c>
      <c r="E110" s="398">
        <v>0</v>
      </c>
      <c r="F110" s="397">
        <v>260137</v>
      </c>
      <c r="G110" s="398">
        <v>0</v>
      </c>
      <c r="H110" s="397">
        <v>1428</v>
      </c>
      <c r="I110" s="398">
        <v>0</v>
      </c>
      <c r="J110" s="397">
        <v>270380</v>
      </c>
      <c r="K110" s="398">
        <v>0</v>
      </c>
    </row>
    <row r="111" spans="2:11">
      <c r="B111" s="379"/>
      <c r="C111" s="370" t="s">
        <v>351</v>
      </c>
      <c r="D111" s="397">
        <v>147759</v>
      </c>
      <c r="E111" s="398">
        <v>29423</v>
      </c>
      <c r="F111" s="397">
        <v>-9399</v>
      </c>
      <c r="G111" s="398">
        <v>-8337</v>
      </c>
      <c r="H111" s="397">
        <v>-27726</v>
      </c>
      <c r="I111" s="398">
        <v>-27800</v>
      </c>
      <c r="J111" s="397">
        <v>110634</v>
      </c>
      <c r="K111" s="398">
        <v>-6714</v>
      </c>
    </row>
    <row r="112" spans="2:11">
      <c r="B112" s="379"/>
      <c r="C112" s="371" t="s">
        <v>352</v>
      </c>
      <c r="D112" s="397">
        <v>385805</v>
      </c>
      <c r="E112" s="398">
        <v>94049</v>
      </c>
      <c r="F112" s="397">
        <v>165223</v>
      </c>
      <c r="G112" s="398">
        <v>25537</v>
      </c>
      <c r="H112" s="397">
        <v>-850</v>
      </c>
      <c r="I112" s="398">
        <v>73053</v>
      </c>
      <c r="J112" s="397">
        <v>550178</v>
      </c>
      <c r="K112" s="398">
        <v>192639</v>
      </c>
    </row>
    <row r="113" spans="2:11">
      <c r="B113" s="379"/>
      <c r="C113" s="371" t="s">
        <v>353</v>
      </c>
      <c r="D113" s="397">
        <v>-238046</v>
      </c>
      <c r="E113" s="398">
        <v>-64626</v>
      </c>
      <c r="F113" s="397">
        <v>-174622</v>
      </c>
      <c r="G113" s="398">
        <v>-33874</v>
      </c>
      <c r="H113" s="397">
        <v>-26876</v>
      </c>
      <c r="I113" s="398">
        <v>-100853</v>
      </c>
      <c r="J113" s="397">
        <v>-439544</v>
      </c>
      <c r="K113" s="398">
        <v>-199353</v>
      </c>
    </row>
    <row r="114" spans="2:11">
      <c r="C114" s="372"/>
    </row>
    <row r="115" spans="2:11" ht="24">
      <c r="B115" s="381"/>
      <c r="C115" s="370" t="s">
        <v>354</v>
      </c>
      <c r="D115" s="397">
        <v>2171</v>
      </c>
      <c r="E115" s="398">
        <v>1705</v>
      </c>
      <c r="F115" s="397">
        <v>-160</v>
      </c>
      <c r="G115" s="398">
        <v>0</v>
      </c>
      <c r="H115" s="397">
        <v>441</v>
      </c>
      <c r="I115" s="398">
        <v>1605</v>
      </c>
      <c r="J115" s="397">
        <v>2452</v>
      </c>
      <c r="K115" s="398">
        <v>3310</v>
      </c>
    </row>
    <row r="116" spans="2:11">
      <c r="B116" s="382"/>
      <c r="C116" s="370" t="s">
        <v>355</v>
      </c>
      <c r="D116" s="395">
        <v>135</v>
      </c>
      <c r="E116" s="394">
        <v>2813</v>
      </c>
      <c r="F116" s="395">
        <v>546</v>
      </c>
      <c r="G116" s="394">
        <v>2532</v>
      </c>
      <c r="H116" s="395">
        <v>0</v>
      </c>
      <c r="I116" s="394">
        <v>0</v>
      </c>
      <c r="J116" s="395">
        <v>681</v>
      </c>
      <c r="K116" s="394">
        <v>5345</v>
      </c>
    </row>
    <row r="117" spans="2:11">
      <c r="B117" s="378"/>
      <c r="C117" s="371" t="s">
        <v>356</v>
      </c>
      <c r="D117" s="397">
        <v>51</v>
      </c>
      <c r="E117" s="398">
        <v>113</v>
      </c>
      <c r="F117" s="397">
        <v>0</v>
      </c>
      <c r="G117" s="398">
        <v>72</v>
      </c>
      <c r="H117" s="397">
        <v>0</v>
      </c>
      <c r="I117" s="398">
        <v>0</v>
      </c>
      <c r="J117" s="397">
        <v>51</v>
      </c>
      <c r="K117" s="398">
        <v>185</v>
      </c>
    </row>
    <row r="118" spans="2:11">
      <c r="B118" s="378"/>
      <c r="C118" s="371" t="s">
        <v>357</v>
      </c>
      <c r="D118" s="397">
        <v>84</v>
      </c>
      <c r="E118" s="398">
        <v>2700</v>
      </c>
      <c r="F118" s="397">
        <v>546</v>
      </c>
      <c r="G118" s="398">
        <v>2460</v>
      </c>
      <c r="H118" s="397">
        <v>0</v>
      </c>
      <c r="I118" s="398">
        <v>0</v>
      </c>
      <c r="J118" s="397">
        <v>630</v>
      </c>
      <c r="K118" s="398">
        <v>5160</v>
      </c>
    </row>
    <row r="119" spans="2:11">
      <c r="C119" s="372"/>
      <c r="D119" s="372"/>
      <c r="E119" s="372"/>
      <c r="F119" s="372"/>
      <c r="G119" s="372"/>
      <c r="H119" s="372"/>
      <c r="I119" s="372"/>
      <c r="J119" s="372"/>
      <c r="K119" s="372"/>
    </row>
    <row r="120" spans="2:11">
      <c r="B120" s="378" t="s">
        <v>382</v>
      </c>
      <c r="C120" s="373"/>
      <c r="D120" s="395">
        <v>1341237</v>
      </c>
      <c r="E120" s="394">
        <v>1126262</v>
      </c>
      <c r="F120" s="395">
        <v>1034881</v>
      </c>
      <c r="G120" s="394">
        <v>574450</v>
      </c>
      <c r="H120" s="395">
        <v>-271128</v>
      </c>
      <c r="I120" s="394">
        <v>-55064</v>
      </c>
      <c r="J120" s="395">
        <v>2104990</v>
      </c>
      <c r="K120" s="394">
        <v>1645648</v>
      </c>
    </row>
    <row r="121" spans="2:11">
      <c r="C121" s="372"/>
      <c r="D121" s="372"/>
      <c r="E121" s="372"/>
      <c r="F121" s="372"/>
      <c r="G121" s="372"/>
      <c r="H121" s="372"/>
      <c r="I121" s="372"/>
      <c r="J121" s="372"/>
      <c r="K121" s="372"/>
    </row>
    <row r="122" spans="2:11">
      <c r="B122" s="379"/>
      <c r="C122" s="370" t="s">
        <v>358</v>
      </c>
      <c r="D122" s="397">
        <v>-449235</v>
      </c>
      <c r="E122" s="398">
        <v>-359599</v>
      </c>
      <c r="F122" s="397">
        <v>-24007</v>
      </c>
      <c r="G122" s="398">
        <v>-130254</v>
      </c>
      <c r="H122" s="397">
        <v>35310</v>
      </c>
      <c r="I122" s="398">
        <v>-29281</v>
      </c>
      <c r="J122" s="397">
        <v>-437932</v>
      </c>
      <c r="K122" s="398">
        <v>-519134</v>
      </c>
    </row>
    <row r="123" spans="2:11">
      <c r="C123" s="372"/>
      <c r="D123" s="372"/>
      <c r="E123" s="372"/>
      <c r="F123" s="372"/>
      <c r="G123" s="372"/>
      <c r="H123" s="372"/>
      <c r="I123" s="372"/>
      <c r="J123" s="372"/>
      <c r="K123" s="372"/>
    </row>
    <row r="124" spans="2:11">
      <c r="B124" s="378" t="s">
        <v>383</v>
      </c>
      <c r="C124" s="373"/>
      <c r="D124" s="391">
        <v>892002</v>
      </c>
      <c r="E124" s="396">
        <v>766663</v>
      </c>
      <c r="F124" s="391">
        <v>1010874</v>
      </c>
      <c r="G124" s="396">
        <v>444196</v>
      </c>
      <c r="H124" s="391">
        <v>-235818</v>
      </c>
      <c r="I124" s="396">
        <v>-84345</v>
      </c>
      <c r="J124" s="391">
        <v>1667058</v>
      </c>
      <c r="K124" s="396">
        <v>1126514</v>
      </c>
    </row>
    <row r="125" spans="2:11">
      <c r="B125" s="379"/>
      <c r="C125" s="370" t="s">
        <v>359</v>
      </c>
      <c r="D125" s="397">
        <v>0</v>
      </c>
      <c r="E125" s="398">
        <v>0</v>
      </c>
      <c r="F125" s="397">
        <v>0</v>
      </c>
      <c r="G125" s="398">
        <v>0</v>
      </c>
      <c r="H125" s="397">
        <v>0</v>
      </c>
      <c r="I125" s="398">
        <v>0</v>
      </c>
      <c r="J125" s="397">
        <v>0</v>
      </c>
      <c r="K125" s="398">
        <v>0</v>
      </c>
    </row>
    <row r="126" spans="2:11">
      <c r="B126" s="378" t="s">
        <v>118</v>
      </c>
      <c r="C126" s="370"/>
      <c r="D126" s="391">
        <v>892002</v>
      </c>
      <c r="E126" s="396">
        <v>766663</v>
      </c>
      <c r="F126" s="391">
        <v>1010874</v>
      </c>
      <c r="G126" s="396">
        <v>444196</v>
      </c>
      <c r="H126" s="391">
        <v>-235818</v>
      </c>
      <c r="I126" s="396">
        <v>-84345</v>
      </c>
      <c r="J126" s="391">
        <v>1667058</v>
      </c>
      <c r="K126" s="396">
        <v>1126514</v>
      </c>
    </row>
    <row r="127" spans="2:11">
      <c r="C127" s="372"/>
      <c r="D127" s="372"/>
      <c r="E127" s="372"/>
      <c r="F127" s="372"/>
      <c r="G127" s="372"/>
      <c r="H127" s="372"/>
      <c r="I127" s="372"/>
      <c r="J127" s="372"/>
      <c r="K127" s="372"/>
    </row>
    <row r="128" spans="2:11">
      <c r="B128" s="379"/>
      <c r="C128" s="370" t="s">
        <v>360</v>
      </c>
      <c r="D128" s="391">
        <v>892002</v>
      </c>
      <c r="E128" s="396">
        <v>766663</v>
      </c>
      <c r="F128" s="391">
        <v>1010874</v>
      </c>
      <c r="G128" s="396">
        <v>444196</v>
      </c>
      <c r="H128" s="391">
        <v>-235818</v>
      </c>
      <c r="I128" s="396">
        <v>-84345</v>
      </c>
      <c r="J128" s="391">
        <v>1667058</v>
      </c>
      <c r="K128" s="396">
        <v>1126514</v>
      </c>
    </row>
    <row r="129" spans="2:11">
      <c r="B129" s="379"/>
      <c r="C129" s="373" t="s">
        <v>70</v>
      </c>
      <c r="D129" s="391"/>
      <c r="E129" s="398"/>
      <c r="F129" s="391"/>
      <c r="G129" s="398"/>
      <c r="H129" s="391"/>
      <c r="I129" s="398"/>
      <c r="J129" s="397">
        <v>1201381</v>
      </c>
      <c r="K129" s="399">
        <v>709043</v>
      </c>
    </row>
    <row r="130" spans="2:11">
      <c r="B130" s="379"/>
      <c r="C130" s="373" t="s">
        <v>71</v>
      </c>
      <c r="D130" s="395"/>
      <c r="E130" s="398"/>
      <c r="F130" s="395"/>
      <c r="G130" s="398"/>
      <c r="H130" s="395"/>
      <c r="I130" s="398"/>
      <c r="J130" s="397">
        <v>465677</v>
      </c>
      <c r="K130" s="399">
        <v>417471</v>
      </c>
    </row>
    <row r="133" spans="2:11">
      <c r="D133" s="400"/>
    </row>
    <row r="135" spans="2:11" ht="12.75" customHeight="1">
      <c r="B135" s="576" t="s">
        <v>189</v>
      </c>
      <c r="C135" s="577"/>
      <c r="D135" s="578" t="s">
        <v>101</v>
      </c>
      <c r="E135" s="579"/>
      <c r="F135" s="578" t="s">
        <v>54</v>
      </c>
      <c r="G135" s="579"/>
      <c r="H135" s="578" t="s">
        <v>440</v>
      </c>
      <c r="I135" s="579"/>
      <c r="J135" s="578" t="s">
        <v>20</v>
      </c>
      <c r="K135" s="579"/>
    </row>
    <row r="136" spans="2:11" ht="12.75" customHeight="1">
      <c r="B136" s="569" t="s">
        <v>384</v>
      </c>
      <c r="C136" s="570"/>
      <c r="D136" s="383" t="str">
        <f>D74</f>
        <v>12/31/2018</v>
      </c>
      <c r="E136" s="384" t="str">
        <f>E74</f>
        <v>12/31/2017</v>
      </c>
      <c r="F136" s="383" t="str">
        <f>D136</f>
        <v>12/31/2018</v>
      </c>
      <c r="G136" s="384" t="str">
        <f>E136</f>
        <v>12/31/2017</v>
      </c>
      <c r="H136" s="383" t="str">
        <f>D136</f>
        <v>12/31/2018</v>
      </c>
      <c r="I136" s="384" t="str">
        <f>E136</f>
        <v>12/31/2017</v>
      </c>
      <c r="J136" s="383" t="str">
        <f>D136</f>
        <v>12/31/2018</v>
      </c>
      <c r="K136" s="384" t="str">
        <f>E136</f>
        <v>12/31/2017</v>
      </c>
    </row>
    <row r="137" spans="2:11">
      <c r="B137" s="571"/>
      <c r="C137" s="572"/>
      <c r="D137" s="385" t="s">
        <v>385</v>
      </c>
      <c r="E137" s="386" t="s">
        <v>385</v>
      </c>
      <c r="F137" s="385" t="s">
        <v>385</v>
      </c>
      <c r="G137" s="386" t="s">
        <v>385</v>
      </c>
      <c r="H137" s="385" t="s">
        <v>385</v>
      </c>
      <c r="I137" s="386" t="s">
        <v>385</v>
      </c>
      <c r="J137" s="385" t="s">
        <v>385</v>
      </c>
      <c r="K137" s="386" t="s">
        <v>385</v>
      </c>
    </row>
    <row r="139" spans="2:11">
      <c r="B139" s="378"/>
      <c r="C139" s="375" t="s">
        <v>361</v>
      </c>
      <c r="D139" s="397">
        <v>1197918</v>
      </c>
      <c r="E139" s="398">
        <v>1095110</v>
      </c>
      <c r="F139" s="397">
        <v>771791</v>
      </c>
      <c r="G139" s="398">
        <v>784223</v>
      </c>
      <c r="H139" s="397">
        <v>-125144</v>
      </c>
      <c r="I139" s="398">
        <v>-9284</v>
      </c>
      <c r="J139" s="397">
        <v>1844565</v>
      </c>
      <c r="K139" s="398">
        <v>1870049</v>
      </c>
    </row>
    <row r="140" spans="2:11">
      <c r="B140" s="378"/>
      <c r="C140" s="375" t="s">
        <v>362</v>
      </c>
      <c r="D140" s="397">
        <v>-103167</v>
      </c>
      <c r="E140" s="398">
        <v>-886371</v>
      </c>
      <c r="F140" s="397">
        <v>-1022549</v>
      </c>
      <c r="G140" s="398">
        <v>-1122436</v>
      </c>
      <c r="H140" s="397">
        <v>-1943473</v>
      </c>
      <c r="I140" s="398">
        <v>-470334</v>
      </c>
      <c r="J140" s="397">
        <v>-3069189</v>
      </c>
      <c r="K140" s="398">
        <v>-2479141</v>
      </c>
    </row>
    <row r="141" spans="2:11">
      <c r="B141" s="378"/>
      <c r="C141" s="375" t="s">
        <v>363</v>
      </c>
      <c r="D141" s="397">
        <v>-865538</v>
      </c>
      <c r="E141" s="398">
        <v>-329243</v>
      </c>
      <c r="F141" s="397">
        <v>367923</v>
      </c>
      <c r="G141" s="398">
        <v>361865</v>
      </c>
      <c r="H141" s="397">
        <v>2364681</v>
      </c>
      <c r="I141" s="398">
        <v>-621142</v>
      </c>
      <c r="J141" s="397">
        <v>1867066</v>
      </c>
      <c r="K141" s="398">
        <v>-588520</v>
      </c>
    </row>
  </sheetData>
  <mergeCells count="24">
    <mergeCell ref="H3:I3"/>
    <mergeCell ref="J3:K3"/>
    <mergeCell ref="J135:K135"/>
    <mergeCell ref="B135:C135"/>
    <mergeCell ref="D34:E34"/>
    <mergeCell ref="F34:G34"/>
    <mergeCell ref="H34:I34"/>
    <mergeCell ref="J34:K34"/>
    <mergeCell ref="D73:E73"/>
    <mergeCell ref="F73:G73"/>
    <mergeCell ref="B34:C34"/>
    <mergeCell ref="B35:C36"/>
    <mergeCell ref="B3:C3"/>
    <mergeCell ref="B4:C5"/>
    <mergeCell ref="D3:E3"/>
    <mergeCell ref="F3:G3"/>
    <mergeCell ref="H73:I73"/>
    <mergeCell ref="J73:K73"/>
    <mergeCell ref="B136:C137"/>
    <mergeCell ref="B73:C73"/>
    <mergeCell ref="B74:C75"/>
    <mergeCell ref="D135:E135"/>
    <mergeCell ref="F135:G135"/>
    <mergeCell ref="H135:I13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45"/>
  <sheetViews>
    <sheetView topLeftCell="A68" workbookViewId="0">
      <selection activeCell="F37" sqref="F37"/>
    </sheetView>
  </sheetViews>
  <sheetFormatPr baseColWidth="10" defaultRowHeight="12.75"/>
  <cols>
    <col min="1" max="1" width="4" style="365" customWidth="1"/>
    <col min="2" max="2" width="2.85546875" style="368" customWidth="1"/>
    <col min="3" max="3" width="69.7109375" style="368" customWidth="1"/>
    <col min="4" max="4" width="16.7109375" style="368" customWidth="1"/>
    <col min="5" max="5" width="13.42578125" style="368" bestFit="1" customWidth="1"/>
    <col min="6" max="6" width="12" style="368" bestFit="1" customWidth="1"/>
    <col min="7" max="17" width="16.7109375" style="368" customWidth="1"/>
    <col min="18" max="16384" width="11.42578125" style="365"/>
  </cols>
  <sheetData>
    <row r="2" spans="2:17" ht="18">
      <c r="B2" s="594" t="s">
        <v>189</v>
      </c>
      <c r="C2" s="595"/>
      <c r="D2" s="591" t="s">
        <v>190</v>
      </c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3"/>
    </row>
    <row r="3" spans="2:17">
      <c r="B3" s="576" t="s">
        <v>102</v>
      </c>
      <c r="C3" s="577"/>
      <c r="D3" s="578" t="s">
        <v>23</v>
      </c>
      <c r="E3" s="579"/>
      <c r="F3" s="578" t="s">
        <v>10</v>
      </c>
      <c r="G3" s="579"/>
      <c r="H3" s="578" t="s">
        <v>55</v>
      </c>
      <c r="I3" s="590"/>
      <c r="J3" s="578" t="s">
        <v>14</v>
      </c>
      <c r="K3" s="590"/>
      <c r="L3" s="578" t="s">
        <v>56</v>
      </c>
      <c r="M3" s="590"/>
      <c r="N3" s="578" t="s">
        <v>394</v>
      </c>
      <c r="O3" s="590"/>
      <c r="P3" s="578" t="s">
        <v>20</v>
      </c>
      <c r="Q3" s="579"/>
    </row>
    <row r="4" spans="2:17">
      <c r="B4" s="580" t="s">
        <v>364</v>
      </c>
      <c r="C4" s="587"/>
      <c r="D4" s="383" t="s">
        <v>425</v>
      </c>
      <c r="E4" s="384" t="s">
        <v>268</v>
      </c>
      <c r="F4" s="383" t="s">
        <v>425</v>
      </c>
      <c r="G4" s="384" t="s">
        <v>268</v>
      </c>
      <c r="H4" s="383" t="s">
        <v>425</v>
      </c>
      <c r="I4" s="384" t="s">
        <v>268</v>
      </c>
      <c r="J4" s="383" t="s">
        <v>425</v>
      </c>
      <c r="K4" s="384" t="s">
        <v>268</v>
      </c>
      <c r="L4" s="383" t="s">
        <v>425</v>
      </c>
      <c r="M4" s="384" t="s">
        <v>268</v>
      </c>
      <c r="N4" s="383" t="s">
        <v>425</v>
      </c>
      <c r="O4" s="384" t="s">
        <v>268</v>
      </c>
      <c r="P4" s="383" t="s">
        <v>425</v>
      </c>
      <c r="Q4" s="384" t="s">
        <v>268</v>
      </c>
    </row>
    <row r="5" spans="2:17">
      <c r="B5" s="588"/>
      <c r="C5" s="589"/>
      <c r="D5" s="385" t="s">
        <v>385</v>
      </c>
      <c r="E5" s="386" t="s">
        <v>385</v>
      </c>
      <c r="F5" s="385" t="s">
        <v>385</v>
      </c>
      <c r="G5" s="386" t="s">
        <v>385</v>
      </c>
      <c r="H5" s="385" t="s">
        <v>385</v>
      </c>
      <c r="I5" s="386" t="s">
        <v>385</v>
      </c>
      <c r="J5" s="385" t="s">
        <v>385</v>
      </c>
      <c r="K5" s="386" t="s">
        <v>385</v>
      </c>
      <c r="L5" s="385" t="s">
        <v>385</v>
      </c>
      <c r="M5" s="386" t="s">
        <v>385</v>
      </c>
      <c r="N5" s="385" t="s">
        <v>385</v>
      </c>
      <c r="O5" s="386" t="s">
        <v>385</v>
      </c>
      <c r="P5" s="385" t="s">
        <v>385</v>
      </c>
      <c r="Q5" s="386" t="s">
        <v>385</v>
      </c>
    </row>
    <row r="6" spans="2:17">
      <c r="B6" s="378" t="s">
        <v>365</v>
      </c>
      <c r="C6" s="367"/>
      <c r="D6" s="387">
        <v>0</v>
      </c>
      <c r="E6" s="390">
        <v>0</v>
      </c>
      <c r="F6" s="387">
        <v>334670</v>
      </c>
      <c r="G6" s="390">
        <v>316209</v>
      </c>
      <c r="H6" s="387">
        <v>647181</v>
      </c>
      <c r="I6" s="390">
        <v>437445</v>
      </c>
      <c r="J6" s="387">
        <v>339038</v>
      </c>
      <c r="K6" s="390">
        <v>327201</v>
      </c>
      <c r="L6" s="387">
        <v>412115</v>
      </c>
      <c r="M6" s="390">
        <v>412379</v>
      </c>
      <c r="N6" s="387">
        <v>-95886</v>
      </c>
      <c r="O6" s="390">
        <v>-64820</v>
      </c>
      <c r="P6" s="391">
        <v>1637118</v>
      </c>
      <c r="Q6" s="394">
        <v>1428414</v>
      </c>
    </row>
    <row r="7" spans="2:17">
      <c r="B7" s="377"/>
      <c r="C7" s="367" t="s">
        <v>300</v>
      </c>
      <c r="D7" s="387">
        <v>0</v>
      </c>
      <c r="E7" s="389">
        <v>0</v>
      </c>
      <c r="F7" s="387">
        <v>155473</v>
      </c>
      <c r="G7" s="389">
        <v>140455</v>
      </c>
      <c r="H7" s="387">
        <v>165998</v>
      </c>
      <c r="I7" s="389">
        <v>136694</v>
      </c>
      <c r="J7" s="387">
        <v>197708</v>
      </c>
      <c r="K7" s="389">
        <v>179828</v>
      </c>
      <c r="L7" s="387">
        <v>221980</v>
      </c>
      <c r="M7" s="389">
        <v>141609</v>
      </c>
      <c r="N7" s="387">
        <v>0</v>
      </c>
      <c r="O7" s="389">
        <v>0</v>
      </c>
      <c r="P7" s="391">
        <v>741159</v>
      </c>
      <c r="Q7" s="394">
        <v>598586</v>
      </c>
    </row>
    <row r="8" spans="2:17">
      <c r="B8" s="377"/>
      <c r="C8" s="367" t="s">
        <v>301</v>
      </c>
      <c r="D8" s="387">
        <v>0</v>
      </c>
      <c r="E8" s="389">
        <v>0</v>
      </c>
      <c r="F8" s="387">
        <v>0</v>
      </c>
      <c r="G8" s="389">
        <v>0</v>
      </c>
      <c r="H8" s="387">
        <v>109137</v>
      </c>
      <c r="I8" s="389">
        <v>45592</v>
      </c>
      <c r="J8" s="387">
        <v>24387</v>
      </c>
      <c r="K8" s="389">
        <v>28657</v>
      </c>
      <c r="L8" s="387">
        <v>0</v>
      </c>
      <c r="M8" s="389">
        <v>0</v>
      </c>
      <c r="N8" s="387">
        <v>0</v>
      </c>
      <c r="O8" s="389">
        <v>0</v>
      </c>
      <c r="P8" s="391">
        <v>133524</v>
      </c>
      <c r="Q8" s="394">
        <v>74249</v>
      </c>
    </row>
    <row r="9" spans="2:17">
      <c r="B9" s="377"/>
      <c r="C9" s="367" t="s">
        <v>302</v>
      </c>
      <c r="D9" s="387">
        <v>0</v>
      </c>
      <c r="E9" s="389">
        <v>0</v>
      </c>
      <c r="F9" s="387">
        <v>18603</v>
      </c>
      <c r="G9" s="389">
        <v>15674</v>
      </c>
      <c r="H9" s="387">
        <v>18911</v>
      </c>
      <c r="I9" s="389">
        <v>15849</v>
      </c>
      <c r="J9" s="387">
        <v>2104</v>
      </c>
      <c r="K9" s="389">
        <v>4263</v>
      </c>
      <c r="L9" s="387">
        <v>6249</v>
      </c>
      <c r="M9" s="389">
        <v>13112</v>
      </c>
      <c r="N9" s="387">
        <v>0</v>
      </c>
      <c r="O9" s="389">
        <v>0</v>
      </c>
      <c r="P9" s="391">
        <v>45867</v>
      </c>
      <c r="Q9" s="394">
        <v>48898</v>
      </c>
    </row>
    <row r="10" spans="2:17">
      <c r="B10" s="377"/>
      <c r="C10" s="367" t="s">
        <v>303</v>
      </c>
      <c r="D10" s="387">
        <v>0</v>
      </c>
      <c r="E10" s="389">
        <v>0</v>
      </c>
      <c r="F10" s="387">
        <v>138194</v>
      </c>
      <c r="G10" s="389">
        <v>127072</v>
      </c>
      <c r="H10" s="387">
        <v>225977</v>
      </c>
      <c r="I10" s="389">
        <v>164624</v>
      </c>
      <c r="J10" s="387">
        <v>52982</v>
      </c>
      <c r="K10" s="389">
        <v>96775</v>
      </c>
      <c r="L10" s="387">
        <v>88382</v>
      </c>
      <c r="M10" s="389">
        <v>94691</v>
      </c>
      <c r="N10" s="387">
        <v>385</v>
      </c>
      <c r="O10" s="389">
        <v>-640</v>
      </c>
      <c r="P10" s="391">
        <v>505920</v>
      </c>
      <c r="Q10" s="394">
        <v>482522</v>
      </c>
    </row>
    <row r="11" spans="2:17">
      <c r="B11" s="377"/>
      <c r="C11" s="367" t="s">
        <v>304</v>
      </c>
      <c r="D11" s="387">
        <v>0</v>
      </c>
      <c r="E11" s="389">
        <v>0</v>
      </c>
      <c r="F11" s="387">
        <v>17731</v>
      </c>
      <c r="G11" s="389">
        <v>29225</v>
      </c>
      <c r="H11" s="387">
        <v>114531</v>
      </c>
      <c r="I11" s="389">
        <v>72251</v>
      </c>
      <c r="J11" s="387">
        <v>41668</v>
      </c>
      <c r="K11" s="389">
        <v>668</v>
      </c>
      <c r="L11" s="387">
        <v>63564</v>
      </c>
      <c r="M11" s="389">
        <v>129279</v>
      </c>
      <c r="N11" s="387">
        <v>-96271</v>
      </c>
      <c r="O11" s="389">
        <v>-64180</v>
      </c>
      <c r="P11" s="391">
        <v>141223</v>
      </c>
      <c r="Q11" s="394">
        <v>167243</v>
      </c>
    </row>
    <row r="12" spans="2:17">
      <c r="B12" s="377"/>
      <c r="C12" s="367" t="s">
        <v>305</v>
      </c>
      <c r="D12" s="387">
        <v>0</v>
      </c>
      <c r="E12" s="389">
        <v>0</v>
      </c>
      <c r="F12" s="387">
        <v>4509</v>
      </c>
      <c r="G12" s="389">
        <v>3331</v>
      </c>
      <c r="H12" s="387">
        <v>405</v>
      </c>
      <c r="I12" s="389">
        <v>474</v>
      </c>
      <c r="J12" s="387">
        <v>20185</v>
      </c>
      <c r="K12" s="389">
        <v>17004</v>
      </c>
      <c r="L12" s="387">
        <v>30624</v>
      </c>
      <c r="M12" s="389">
        <v>31119</v>
      </c>
      <c r="N12" s="387">
        <v>0</v>
      </c>
      <c r="O12" s="389">
        <v>0</v>
      </c>
      <c r="P12" s="391">
        <v>55723</v>
      </c>
      <c r="Q12" s="394">
        <v>51928</v>
      </c>
    </row>
    <row r="13" spans="2:17">
      <c r="B13" s="377"/>
      <c r="C13" s="367" t="s">
        <v>306</v>
      </c>
      <c r="D13" s="387">
        <v>0</v>
      </c>
      <c r="E13" s="389">
        <v>0</v>
      </c>
      <c r="F13" s="387">
        <v>160</v>
      </c>
      <c r="G13" s="389">
        <v>452</v>
      </c>
      <c r="H13" s="387">
        <v>12222</v>
      </c>
      <c r="I13" s="389">
        <v>1961</v>
      </c>
      <c r="J13" s="387">
        <v>4</v>
      </c>
      <c r="K13" s="389">
        <v>6</v>
      </c>
      <c r="L13" s="387">
        <v>1316</v>
      </c>
      <c r="M13" s="389">
        <v>2569</v>
      </c>
      <c r="N13" s="387">
        <v>0</v>
      </c>
      <c r="O13" s="389">
        <v>0</v>
      </c>
      <c r="P13" s="391">
        <v>13702</v>
      </c>
      <c r="Q13" s="394">
        <v>4988</v>
      </c>
    </row>
    <row r="14" spans="2:17">
      <c r="D14" s="372"/>
      <c r="E14" s="372"/>
      <c r="F14" s="365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401"/>
    </row>
    <row r="15" spans="2:17">
      <c r="B15" s="377"/>
      <c r="C15" s="369" t="s">
        <v>307</v>
      </c>
      <c r="D15" s="387">
        <v>0</v>
      </c>
      <c r="E15" s="389">
        <v>0</v>
      </c>
      <c r="F15" s="387">
        <v>0</v>
      </c>
      <c r="G15" s="389">
        <v>0</v>
      </c>
      <c r="H15" s="387">
        <v>0</v>
      </c>
      <c r="I15" s="389">
        <v>0</v>
      </c>
      <c r="J15" s="387">
        <v>0</v>
      </c>
      <c r="K15" s="389">
        <v>0</v>
      </c>
      <c r="L15" s="387">
        <v>0</v>
      </c>
      <c r="M15" s="389">
        <v>0</v>
      </c>
      <c r="N15" s="387">
        <v>0</v>
      </c>
      <c r="O15" s="389">
        <v>0</v>
      </c>
      <c r="P15" s="391">
        <v>0</v>
      </c>
      <c r="Q15" s="394">
        <v>0</v>
      </c>
    </row>
    <row r="16" spans="2:17">
      <c r="D16" s="372"/>
      <c r="E16" s="372"/>
      <c r="F16" s="372"/>
      <c r="G16" s="372"/>
      <c r="H16" s="372"/>
      <c r="I16" s="372"/>
      <c r="J16" s="372"/>
      <c r="K16" s="372"/>
      <c r="L16" s="372"/>
      <c r="M16" s="372"/>
      <c r="N16" s="372"/>
      <c r="O16" s="372"/>
      <c r="P16" s="372"/>
      <c r="Q16" s="401"/>
    </row>
    <row r="17" spans="2:17">
      <c r="B17" s="378" t="s">
        <v>366</v>
      </c>
      <c r="C17" s="367"/>
      <c r="D17" s="387">
        <v>0</v>
      </c>
      <c r="E17" s="390">
        <v>0</v>
      </c>
      <c r="F17" s="387">
        <v>1188893</v>
      </c>
      <c r="G17" s="390">
        <v>656380</v>
      </c>
      <c r="H17" s="387">
        <v>833154</v>
      </c>
      <c r="I17" s="390">
        <v>1024938</v>
      </c>
      <c r="J17" s="387">
        <v>2515463</v>
      </c>
      <c r="K17" s="390">
        <v>2703618</v>
      </c>
      <c r="L17" s="387">
        <v>1245705</v>
      </c>
      <c r="M17" s="390">
        <v>1305808</v>
      </c>
      <c r="N17" s="387">
        <v>-977</v>
      </c>
      <c r="O17" s="390">
        <v>-33220</v>
      </c>
      <c r="P17" s="391">
        <v>5782238</v>
      </c>
      <c r="Q17" s="394">
        <v>5657524</v>
      </c>
    </row>
    <row r="18" spans="2:17">
      <c r="B18" s="377"/>
      <c r="C18" s="367" t="s">
        <v>308</v>
      </c>
      <c r="D18" s="387">
        <v>0</v>
      </c>
      <c r="E18" s="389">
        <v>0</v>
      </c>
      <c r="F18" s="387">
        <v>0</v>
      </c>
      <c r="G18" s="389">
        <v>0</v>
      </c>
      <c r="H18" s="387">
        <v>366010</v>
      </c>
      <c r="I18" s="389">
        <v>420794</v>
      </c>
      <c r="J18" s="387">
        <v>592</v>
      </c>
      <c r="K18" s="389">
        <v>1094</v>
      </c>
      <c r="L18" s="387">
        <v>0</v>
      </c>
      <c r="M18" s="389">
        <v>0</v>
      </c>
      <c r="N18" s="387">
        <v>0</v>
      </c>
      <c r="O18" s="389">
        <v>0</v>
      </c>
      <c r="P18" s="391">
        <v>366602</v>
      </c>
      <c r="Q18" s="394">
        <v>421888</v>
      </c>
    </row>
    <row r="19" spans="2:17">
      <c r="B19" s="377"/>
      <c r="C19" s="367" t="s">
        <v>309</v>
      </c>
      <c r="D19" s="387">
        <v>0</v>
      </c>
      <c r="E19" s="389">
        <v>0</v>
      </c>
      <c r="F19" s="387">
        <v>769</v>
      </c>
      <c r="G19" s="389">
        <v>5513</v>
      </c>
      <c r="H19" s="387">
        <v>16759</v>
      </c>
      <c r="I19" s="389">
        <v>20820</v>
      </c>
      <c r="J19" s="387">
        <v>4053</v>
      </c>
      <c r="K19" s="389">
        <v>4342</v>
      </c>
      <c r="L19" s="387">
        <v>0</v>
      </c>
      <c r="M19" s="389">
        <v>0</v>
      </c>
      <c r="N19" s="387">
        <v>-29</v>
      </c>
      <c r="O19" s="389">
        <v>1625</v>
      </c>
      <c r="P19" s="391">
        <v>21552</v>
      </c>
      <c r="Q19" s="394">
        <v>32300</v>
      </c>
    </row>
    <row r="20" spans="2:17">
      <c r="B20" s="377"/>
      <c r="C20" s="367" t="s">
        <v>310</v>
      </c>
      <c r="D20" s="387">
        <v>0</v>
      </c>
      <c r="E20" s="389">
        <v>0</v>
      </c>
      <c r="F20" s="387">
        <v>404821</v>
      </c>
      <c r="G20" s="389">
        <v>390436</v>
      </c>
      <c r="H20" s="387">
        <v>26</v>
      </c>
      <c r="I20" s="389">
        <v>1198</v>
      </c>
      <c r="J20" s="387">
        <v>3520</v>
      </c>
      <c r="K20" s="389">
        <v>4058</v>
      </c>
      <c r="L20" s="387">
        <v>0</v>
      </c>
      <c r="M20" s="389">
        <v>0</v>
      </c>
      <c r="N20" s="387">
        <v>0</v>
      </c>
      <c r="O20" s="389">
        <v>0</v>
      </c>
      <c r="P20" s="391">
        <v>408367</v>
      </c>
      <c r="Q20" s="394">
        <v>395692</v>
      </c>
    </row>
    <row r="21" spans="2:17">
      <c r="B21" s="377"/>
      <c r="C21" s="367" t="s">
        <v>311</v>
      </c>
      <c r="D21" s="387">
        <v>0</v>
      </c>
      <c r="E21" s="389">
        <v>0</v>
      </c>
      <c r="F21" s="387">
        <v>0</v>
      </c>
      <c r="G21" s="389">
        <v>0</v>
      </c>
      <c r="H21" s="387">
        <v>2521</v>
      </c>
      <c r="I21" s="389">
        <v>37486</v>
      </c>
      <c r="J21" s="387">
        <v>0</v>
      </c>
      <c r="K21" s="389">
        <v>0</v>
      </c>
      <c r="L21" s="387">
        <v>2091</v>
      </c>
      <c r="M21" s="389">
        <v>0</v>
      </c>
      <c r="N21" s="387">
        <v>-948</v>
      </c>
      <c r="O21" s="389">
        <v>-34845</v>
      </c>
      <c r="P21" s="391">
        <v>3664</v>
      </c>
      <c r="Q21" s="394">
        <v>2641</v>
      </c>
    </row>
    <row r="22" spans="2:17">
      <c r="B22" s="377"/>
      <c r="C22" s="367" t="s">
        <v>312</v>
      </c>
      <c r="D22" s="387">
        <v>0</v>
      </c>
      <c r="E22" s="389">
        <v>0</v>
      </c>
      <c r="F22" s="387">
        <v>277022</v>
      </c>
      <c r="G22" s="389">
        <v>6426</v>
      </c>
      <c r="H22" s="387">
        <v>46834</v>
      </c>
      <c r="I22" s="389">
        <v>54794</v>
      </c>
      <c r="J22" s="387">
        <v>0</v>
      </c>
      <c r="K22" s="389">
        <v>0</v>
      </c>
      <c r="L22" s="387">
        <v>55544</v>
      </c>
      <c r="M22" s="389">
        <v>82512</v>
      </c>
      <c r="N22" s="387">
        <v>0</v>
      </c>
      <c r="O22" s="389">
        <v>0</v>
      </c>
      <c r="P22" s="391">
        <v>379400</v>
      </c>
      <c r="Q22" s="394">
        <v>143732</v>
      </c>
    </row>
    <row r="23" spans="2:17">
      <c r="B23" s="377"/>
      <c r="C23" s="367" t="s">
        <v>313</v>
      </c>
      <c r="D23" s="387">
        <v>0</v>
      </c>
      <c r="E23" s="389">
        <v>0</v>
      </c>
      <c r="F23" s="387">
        <v>263</v>
      </c>
      <c r="G23" s="389">
        <v>26</v>
      </c>
      <c r="H23" s="387">
        <v>5484</v>
      </c>
      <c r="I23" s="389">
        <v>5665</v>
      </c>
      <c r="J23" s="387">
        <v>24570</v>
      </c>
      <c r="K23" s="389">
        <v>24900</v>
      </c>
      <c r="L23" s="387">
        <v>21759</v>
      </c>
      <c r="M23" s="389">
        <v>17275</v>
      </c>
      <c r="N23" s="387">
        <v>0</v>
      </c>
      <c r="O23" s="389">
        <v>0</v>
      </c>
      <c r="P23" s="391">
        <v>52076</v>
      </c>
      <c r="Q23" s="394">
        <v>47866</v>
      </c>
    </row>
    <row r="24" spans="2:17">
      <c r="B24" s="377"/>
      <c r="C24" s="367" t="s">
        <v>314</v>
      </c>
      <c r="D24" s="387">
        <v>0</v>
      </c>
      <c r="E24" s="389">
        <v>0</v>
      </c>
      <c r="F24" s="387">
        <v>4827</v>
      </c>
      <c r="G24" s="389">
        <v>1022</v>
      </c>
      <c r="H24" s="387">
        <v>0</v>
      </c>
      <c r="I24" s="389">
        <v>0</v>
      </c>
      <c r="J24" s="387">
        <v>5902</v>
      </c>
      <c r="K24" s="389">
        <v>6421</v>
      </c>
      <c r="L24" s="387">
        <v>0</v>
      </c>
      <c r="M24" s="389">
        <v>0</v>
      </c>
      <c r="N24" s="387">
        <v>0</v>
      </c>
      <c r="O24" s="389">
        <v>0</v>
      </c>
      <c r="P24" s="391">
        <v>10729</v>
      </c>
      <c r="Q24" s="394">
        <v>7443</v>
      </c>
    </row>
    <row r="25" spans="2:17">
      <c r="B25" s="377"/>
      <c r="C25" s="367" t="s">
        <v>315</v>
      </c>
      <c r="D25" s="387">
        <v>0</v>
      </c>
      <c r="E25" s="389">
        <v>0</v>
      </c>
      <c r="F25" s="387">
        <v>501181</v>
      </c>
      <c r="G25" s="389">
        <v>252934</v>
      </c>
      <c r="H25" s="387">
        <v>369634</v>
      </c>
      <c r="I25" s="389">
        <v>452757</v>
      </c>
      <c r="J25" s="387">
        <v>2476825</v>
      </c>
      <c r="K25" s="389">
        <v>2662801</v>
      </c>
      <c r="L25" s="387">
        <v>1166311</v>
      </c>
      <c r="M25" s="389">
        <v>1206021</v>
      </c>
      <c r="N25" s="387">
        <v>0</v>
      </c>
      <c r="O25" s="389">
        <v>0</v>
      </c>
      <c r="P25" s="391">
        <v>4513951</v>
      </c>
      <c r="Q25" s="394">
        <v>4574513</v>
      </c>
    </row>
    <row r="26" spans="2:17">
      <c r="B26" s="377"/>
      <c r="C26" s="367" t="s">
        <v>316</v>
      </c>
      <c r="D26" s="387">
        <v>0</v>
      </c>
      <c r="E26" s="389">
        <v>0</v>
      </c>
      <c r="F26" s="387">
        <v>0</v>
      </c>
      <c r="G26" s="389">
        <v>0</v>
      </c>
      <c r="H26" s="387">
        <v>0</v>
      </c>
      <c r="I26" s="389">
        <v>0</v>
      </c>
      <c r="J26" s="387">
        <v>0</v>
      </c>
      <c r="K26" s="389">
        <v>0</v>
      </c>
      <c r="L26" s="387">
        <v>0</v>
      </c>
      <c r="M26" s="389">
        <v>0</v>
      </c>
      <c r="N26" s="387">
        <v>0</v>
      </c>
      <c r="O26" s="389">
        <v>0</v>
      </c>
      <c r="P26" s="391">
        <v>0</v>
      </c>
      <c r="Q26" s="394">
        <v>0</v>
      </c>
    </row>
    <row r="27" spans="2:17">
      <c r="B27" s="377"/>
      <c r="C27" s="367" t="s">
        <v>317</v>
      </c>
      <c r="D27" s="387">
        <v>0</v>
      </c>
      <c r="E27" s="389">
        <v>0</v>
      </c>
      <c r="F27" s="387">
        <v>10</v>
      </c>
      <c r="G27" s="389">
        <v>23</v>
      </c>
      <c r="H27" s="387">
        <v>25886</v>
      </c>
      <c r="I27" s="389">
        <v>31424</v>
      </c>
      <c r="J27" s="387">
        <v>1</v>
      </c>
      <c r="K27" s="389">
        <v>2</v>
      </c>
      <c r="L27" s="387">
        <v>0</v>
      </c>
      <c r="M27" s="389">
        <v>0</v>
      </c>
      <c r="N27" s="387">
        <v>0</v>
      </c>
      <c r="O27" s="389">
        <v>0</v>
      </c>
      <c r="P27" s="391">
        <v>25897</v>
      </c>
      <c r="Q27" s="394">
        <v>31449</v>
      </c>
    </row>
    <row r="28" spans="2:17"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401"/>
    </row>
    <row r="29" spans="2:17">
      <c r="B29" s="376" t="s">
        <v>367</v>
      </c>
      <c r="C29" s="366"/>
      <c r="D29" s="391">
        <v>0</v>
      </c>
      <c r="E29" s="402">
        <v>0</v>
      </c>
      <c r="F29" s="391">
        <v>1523563</v>
      </c>
      <c r="G29" s="402">
        <v>972589</v>
      </c>
      <c r="H29" s="391">
        <v>1480335</v>
      </c>
      <c r="I29" s="402">
        <v>1462383</v>
      </c>
      <c r="J29" s="391">
        <v>2854501</v>
      </c>
      <c r="K29" s="402">
        <v>3030819</v>
      </c>
      <c r="L29" s="391">
        <v>1657820</v>
      </c>
      <c r="M29" s="402">
        <v>1718187</v>
      </c>
      <c r="N29" s="391">
        <v>-96863</v>
      </c>
      <c r="O29" s="402">
        <v>-98040</v>
      </c>
      <c r="P29" s="391">
        <v>7419356</v>
      </c>
      <c r="Q29" s="402">
        <v>7085938</v>
      </c>
    </row>
    <row r="30" spans="2:17">
      <c r="D30" s="372"/>
      <c r="E30" s="372"/>
      <c r="F30" s="372"/>
      <c r="G30" s="372"/>
      <c r="H30" s="372"/>
      <c r="I30" s="372"/>
      <c r="J30" s="372"/>
      <c r="K30" s="372"/>
      <c r="L30" s="372"/>
      <c r="M30" s="372"/>
      <c r="N30" s="372"/>
      <c r="O30" s="372"/>
      <c r="P30" s="372"/>
      <c r="Q30" s="372"/>
    </row>
    <row r="31" spans="2:17">
      <c r="D31" s="372"/>
      <c r="E31" s="372"/>
      <c r="F31" s="372"/>
      <c r="G31" s="372"/>
      <c r="H31" s="372"/>
      <c r="I31" s="372"/>
      <c r="J31" s="372"/>
      <c r="K31" s="372"/>
      <c r="L31" s="372"/>
      <c r="M31" s="372"/>
      <c r="N31" s="372"/>
      <c r="O31" s="372"/>
      <c r="P31" s="372"/>
      <c r="Q31" s="372"/>
    </row>
    <row r="32" spans="2:17">
      <c r="D32" s="372"/>
      <c r="E32" s="372"/>
      <c r="F32" s="372"/>
      <c r="G32" s="372"/>
      <c r="H32" s="372"/>
      <c r="I32" s="372"/>
      <c r="J32" s="372"/>
      <c r="K32" s="372"/>
      <c r="L32" s="372"/>
      <c r="M32" s="372"/>
      <c r="N32" s="372"/>
      <c r="O32" s="372"/>
      <c r="P32" s="372"/>
      <c r="Q32" s="372"/>
    </row>
    <row r="33" spans="2:17" ht="18">
      <c r="B33" s="594" t="s">
        <v>189</v>
      </c>
      <c r="C33" s="595"/>
      <c r="D33" s="591" t="s">
        <v>190</v>
      </c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3"/>
    </row>
    <row r="34" spans="2:17">
      <c r="B34" s="576" t="s">
        <v>102</v>
      </c>
      <c r="C34" s="577"/>
      <c r="D34" s="578" t="s">
        <v>23</v>
      </c>
      <c r="E34" s="579"/>
      <c r="F34" s="578" t="s">
        <v>10</v>
      </c>
      <c r="G34" s="579"/>
      <c r="H34" s="578" t="s">
        <v>55</v>
      </c>
      <c r="I34" s="590"/>
      <c r="J34" s="578" t="s">
        <v>14</v>
      </c>
      <c r="K34" s="590"/>
      <c r="L34" s="578" t="s">
        <v>56</v>
      </c>
      <c r="M34" s="590"/>
      <c r="N34" s="578" t="s">
        <v>394</v>
      </c>
      <c r="O34" s="590"/>
      <c r="P34" s="578" t="s">
        <v>20</v>
      </c>
      <c r="Q34" s="579"/>
    </row>
    <row r="35" spans="2:17">
      <c r="B35" s="569" t="s">
        <v>368</v>
      </c>
      <c r="C35" s="573"/>
      <c r="D35" s="383" t="str">
        <f>D4</f>
        <v>12/31/2018</v>
      </c>
      <c r="E35" s="384" t="str">
        <f>E4</f>
        <v>12/31/2017</v>
      </c>
      <c r="F35" s="383" t="str">
        <f>D35</f>
        <v>12/31/2018</v>
      </c>
      <c r="G35" s="384" t="str">
        <f>E35</f>
        <v>12/31/2017</v>
      </c>
      <c r="H35" s="383" t="str">
        <f>D35</f>
        <v>12/31/2018</v>
      </c>
      <c r="I35" s="384" t="str">
        <f>E35</f>
        <v>12/31/2017</v>
      </c>
      <c r="J35" s="383" t="str">
        <f>D35</f>
        <v>12/31/2018</v>
      </c>
      <c r="K35" s="384" t="str">
        <f>E35</f>
        <v>12/31/2017</v>
      </c>
      <c r="L35" s="383" t="str">
        <f>D35</f>
        <v>12/31/2018</v>
      </c>
      <c r="M35" s="384" t="str">
        <f>E35</f>
        <v>12/31/2017</v>
      </c>
      <c r="N35" s="383" t="str">
        <f>F35</f>
        <v>12/31/2018</v>
      </c>
      <c r="O35" s="384" t="str">
        <f>G35</f>
        <v>12/31/2017</v>
      </c>
      <c r="P35" s="383" t="str">
        <f>F35</f>
        <v>12/31/2018</v>
      </c>
      <c r="Q35" s="384" t="str">
        <f>G35</f>
        <v>12/31/2017</v>
      </c>
    </row>
    <row r="36" spans="2:17">
      <c r="B36" s="574"/>
      <c r="C36" s="575"/>
      <c r="D36" s="385" t="s">
        <v>385</v>
      </c>
      <c r="E36" s="386" t="s">
        <v>385</v>
      </c>
      <c r="F36" s="385" t="s">
        <v>385</v>
      </c>
      <c r="G36" s="386" t="s">
        <v>385</v>
      </c>
      <c r="H36" s="385" t="s">
        <v>385</v>
      </c>
      <c r="I36" s="386" t="s">
        <v>385</v>
      </c>
      <c r="J36" s="385" t="s">
        <v>385</v>
      </c>
      <c r="K36" s="386" t="s">
        <v>385</v>
      </c>
      <c r="L36" s="385" t="s">
        <v>385</v>
      </c>
      <c r="M36" s="386" t="s">
        <v>385</v>
      </c>
      <c r="N36" s="385" t="s">
        <v>385</v>
      </c>
      <c r="O36" s="386" t="s">
        <v>385</v>
      </c>
      <c r="P36" s="385" t="s">
        <v>385</v>
      </c>
      <c r="Q36" s="386" t="s">
        <v>385</v>
      </c>
    </row>
    <row r="37" spans="2:17">
      <c r="B37" s="378" t="s">
        <v>369</v>
      </c>
      <c r="C37" s="367"/>
      <c r="D37" s="387">
        <v>0</v>
      </c>
      <c r="E37" s="403">
        <v>0</v>
      </c>
      <c r="F37" s="387">
        <v>385283</v>
      </c>
      <c r="G37" s="403">
        <v>293504</v>
      </c>
      <c r="H37" s="387">
        <v>642003</v>
      </c>
      <c r="I37" s="403">
        <v>308085</v>
      </c>
      <c r="J37" s="387">
        <v>511097</v>
      </c>
      <c r="K37" s="403">
        <v>399796</v>
      </c>
      <c r="L37" s="387">
        <v>224273</v>
      </c>
      <c r="M37" s="403">
        <v>247092</v>
      </c>
      <c r="N37" s="387">
        <v>-80218</v>
      </c>
      <c r="O37" s="403">
        <v>-35350</v>
      </c>
      <c r="P37" s="391">
        <v>1682438</v>
      </c>
      <c r="Q37" s="394">
        <v>1213127</v>
      </c>
    </row>
    <row r="38" spans="2:17">
      <c r="B38" s="377"/>
      <c r="C38" s="367" t="s">
        <v>318</v>
      </c>
      <c r="D38" s="387">
        <v>0</v>
      </c>
      <c r="E38" s="389">
        <v>0</v>
      </c>
      <c r="F38" s="387">
        <v>14322</v>
      </c>
      <c r="G38" s="389">
        <v>2938</v>
      </c>
      <c r="H38" s="387">
        <v>268907</v>
      </c>
      <c r="I38" s="389">
        <v>5336</v>
      </c>
      <c r="J38" s="387">
        <v>234532</v>
      </c>
      <c r="K38" s="389">
        <v>154957</v>
      </c>
      <c r="L38" s="387">
        <v>39527</v>
      </c>
      <c r="M38" s="389">
        <v>45176</v>
      </c>
      <c r="N38" s="387">
        <v>0</v>
      </c>
      <c r="O38" s="389">
        <v>0</v>
      </c>
      <c r="P38" s="391">
        <v>557288</v>
      </c>
      <c r="Q38" s="394">
        <v>208407</v>
      </c>
    </row>
    <row r="39" spans="2:17">
      <c r="B39" s="377"/>
      <c r="C39" s="367" t="s">
        <v>319</v>
      </c>
      <c r="D39" s="387">
        <v>0</v>
      </c>
      <c r="E39" s="389">
        <v>0</v>
      </c>
      <c r="F39" s="387">
        <v>168070</v>
      </c>
      <c r="G39" s="389">
        <v>185205</v>
      </c>
      <c r="H39" s="387">
        <v>332055</v>
      </c>
      <c r="I39" s="389">
        <v>238268</v>
      </c>
      <c r="J39" s="387">
        <v>157577</v>
      </c>
      <c r="K39" s="389">
        <v>122971</v>
      </c>
      <c r="L39" s="387">
        <v>90356</v>
      </c>
      <c r="M39" s="389">
        <v>119408</v>
      </c>
      <c r="N39" s="387">
        <v>91</v>
      </c>
      <c r="O39" s="389">
        <v>130</v>
      </c>
      <c r="P39" s="391">
        <v>748149</v>
      </c>
      <c r="Q39" s="394">
        <v>665982</v>
      </c>
    </row>
    <row r="40" spans="2:17">
      <c r="B40" s="377"/>
      <c r="C40" s="367" t="s">
        <v>320</v>
      </c>
      <c r="D40" s="387">
        <v>0</v>
      </c>
      <c r="E40" s="389">
        <v>0</v>
      </c>
      <c r="F40" s="387">
        <v>114209</v>
      </c>
      <c r="G40" s="389">
        <v>48483</v>
      </c>
      <c r="H40" s="387">
        <v>15935</v>
      </c>
      <c r="I40" s="389">
        <v>18663</v>
      </c>
      <c r="J40" s="387">
        <v>33850</v>
      </c>
      <c r="K40" s="389">
        <v>30053</v>
      </c>
      <c r="L40" s="387">
        <v>28511</v>
      </c>
      <c r="M40" s="389">
        <v>14813</v>
      </c>
      <c r="N40" s="387">
        <v>-80309</v>
      </c>
      <c r="O40" s="389">
        <v>-35480</v>
      </c>
      <c r="P40" s="391">
        <v>112196</v>
      </c>
      <c r="Q40" s="394">
        <v>76532</v>
      </c>
    </row>
    <row r="41" spans="2:17">
      <c r="B41" s="377"/>
      <c r="C41" s="367" t="s">
        <v>321</v>
      </c>
      <c r="D41" s="387"/>
      <c r="E41" s="389">
        <v>0</v>
      </c>
      <c r="F41" s="387">
        <v>0</v>
      </c>
      <c r="G41" s="389">
        <v>0</v>
      </c>
      <c r="H41" s="387">
        <v>0</v>
      </c>
      <c r="I41" s="389">
        <v>0</v>
      </c>
      <c r="J41" s="387">
        <v>25516</v>
      </c>
      <c r="K41" s="389">
        <v>30940</v>
      </c>
      <c r="L41" s="387">
        <v>49008</v>
      </c>
      <c r="M41" s="389">
        <v>59003</v>
      </c>
      <c r="N41" s="387">
        <v>0</v>
      </c>
      <c r="O41" s="389">
        <v>0</v>
      </c>
      <c r="P41" s="391">
        <v>74524</v>
      </c>
      <c r="Q41" s="394">
        <v>89943</v>
      </c>
    </row>
    <row r="42" spans="2:17">
      <c r="B42" s="377"/>
      <c r="C42" s="367" t="s">
        <v>322</v>
      </c>
      <c r="D42" s="387"/>
      <c r="E42" s="389">
        <v>0</v>
      </c>
      <c r="F42" s="387">
        <v>74814</v>
      </c>
      <c r="G42" s="389">
        <v>40892</v>
      </c>
      <c r="H42" s="387">
        <v>14941</v>
      </c>
      <c r="I42" s="389">
        <v>32399</v>
      </c>
      <c r="J42" s="387">
        <v>52340</v>
      </c>
      <c r="K42" s="389">
        <v>54038</v>
      </c>
      <c r="L42" s="387">
        <v>8296</v>
      </c>
      <c r="M42" s="389">
        <v>1759</v>
      </c>
      <c r="N42" s="387">
        <v>0</v>
      </c>
      <c r="O42" s="389">
        <v>0</v>
      </c>
      <c r="P42" s="391">
        <v>150391</v>
      </c>
      <c r="Q42" s="394">
        <v>129088</v>
      </c>
    </row>
    <row r="43" spans="2:17">
      <c r="B43" s="377"/>
      <c r="C43" s="367" t="s">
        <v>323</v>
      </c>
      <c r="D43" s="387"/>
      <c r="E43" s="389">
        <v>0</v>
      </c>
      <c r="F43" s="387">
        <v>0</v>
      </c>
      <c r="G43" s="389">
        <v>0</v>
      </c>
      <c r="H43" s="387">
        <v>0</v>
      </c>
      <c r="I43" s="389">
        <v>0</v>
      </c>
      <c r="J43" s="387">
        <v>0</v>
      </c>
      <c r="K43" s="389">
        <v>0</v>
      </c>
      <c r="L43" s="387">
        <v>0</v>
      </c>
      <c r="M43" s="389">
        <v>0</v>
      </c>
      <c r="N43" s="387">
        <v>0</v>
      </c>
      <c r="O43" s="389">
        <v>0</v>
      </c>
      <c r="P43" s="391">
        <v>0</v>
      </c>
      <c r="Q43" s="394">
        <v>0</v>
      </c>
    </row>
    <row r="44" spans="2:17">
      <c r="B44" s="377"/>
      <c r="C44" s="367" t="s">
        <v>324</v>
      </c>
      <c r="D44" s="387"/>
      <c r="E44" s="389">
        <v>0</v>
      </c>
      <c r="F44" s="387">
        <v>13868</v>
      </c>
      <c r="G44" s="389">
        <v>15986</v>
      </c>
      <c r="H44" s="387">
        <v>10165</v>
      </c>
      <c r="I44" s="389">
        <v>13419</v>
      </c>
      <c r="J44" s="387">
        <v>7282</v>
      </c>
      <c r="K44" s="389">
        <v>6837</v>
      </c>
      <c r="L44" s="387">
        <v>8575</v>
      </c>
      <c r="M44" s="389">
        <v>6933</v>
      </c>
      <c r="N44" s="387">
        <v>0</v>
      </c>
      <c r="O44" s="389">
        <v>0</v>
      </c>
      <c r="P44" s="391">
        <v>39890</v>
      </c>
      <c r="Q44" s="394">
        <v>43175</v>
      </c>
    </row>
    <row r="45" spans="2:17">
      <c r="D45" s="372"/>
      <c r="E45" s="372"/>
      <c r="F45" s="372"/>
      <c r="G45" s="372"/>
      <c r="H45" s="372"/>
      <c r="I45" s="372"/>
      <c r="J45" s="372"/>
      <c r="K45" s="372"/>
      <c r="L45" s="372"/>
      <c r="M45" s="372"/>
      <c r="N45" s="372"/>
      <c r="O45" s="372"/>
      <c r="P45" s="401"/>
      <c r="Q45" s="401"/>
    </row>
    <row r="46" spans="2:17" ht="24">
      <c r="B46" s="377"/>
      <c r="C46" s="369" t="s">
        <v>325</v>
      </c>
      <c r="D46" s="387">
        <v>0</v>
      </c>
      <c r="E46" s="389">
        <v>0</v>
      </c>
      <c r="F46" s="387">
        <v>0</v>
      </c>
      <c r="G46" s="388">
        <v>0</v>
      </c>
      <c r="H46" s="387">
        <v>0</v>
      </c>
      <c r="I46" s="388">
        <v>0</v>
      </c>
      <c r="J46" s="387">
        <v>0</v>
      </c>
      <c r="K46" s="388">
        <v>0</v>
      </c>
      <c r="L46" s="387">
        <v>0</v>
      </c>
      <c r="M46" s="388">
        <v>0</v>
      </c>
      <c r="N46" s="387">
        <v>0</v>
      </c>
      <c r="O46" s="389">
        <v>0</v>
      </c>
      <c r="P46" s="391">
        <v>0</v>
      </c>
      <c r="Q46" s="394">
        <v>0</v>
      </c>
    </row>
    <row r="47" spans="2:17">
      <c r="D47" s="372"/>
      <c r="E47" s="372"/>
      <c r="F47" s="372"/>
      <c r="G47" s="372"/>
      <c r="H47" s="372"/>
      <c r="I47" s="372"/>
      <c r="J47" s="372"/>
      <c r="K47" s="372"/>
      <c r="L47" s="372"/>
      <c r="M47" s="372"/>
      <c r="N47" s="372"/>
      <c r="O47" s="372"/>
      <c r="P47" s="401"/>
      <c r="Q47" s="401"/>
    </row>
    <row r="48" spans="2:17">
      <c r="B48" s="378" t="s">
        <v>370</v>
      </c>
      <c r="C48" s="367"/>
      <c r="D48" s="387">
        <v>0</v>
      </c>
      <c r="E48" s="390">
        <v>0</v>
      </c>
      <c r="F48" s="387">
        <v>245332</v>
      </c>
      <c r="G48" s="403">
        <v>312457</v>
      </c>
      <c r="H48" s="387">
        <v>82461</v>
      </c>
      <c r="I48" s="403">
        <v>385093</v>
      </c>
      <c r="J48" s="387">
        <v>1032101</v>
      </c>
      <c r="K48" s="403">
        <v>1335486</v>
      </c>
      <c r="L48" s="387">
        <v>328323</v>
      </c>
      <c r="M48" s="403">
        <v>361261</v>
      </c>
      <c r="N48" s="387">
        <v>-16645</v>
      </c>
      <c r="O48" s="403">
        <v>-62690</v>
      </c>
      <c r="P48" s="391">
        <v>1671572</v>
      </c>
      <c r="Q48" s="394">
        <v>2331607</v>
      </c>
    </row>
    <row r="49" spans="2:17">
      <c r="B49" s="377"/>
      <c r="C49" s="367" t="s">
        <v>318</v>
      </c>
      <c r="D49" s="387">
        <v>0</v>
      </c>
      <c r="E49" s="389">
        <v>0</v>
      </c>
      <c r="F49" s="387">
        <v>40229</v>
      </c>
      <c r="G49" s="389">
        <v>48913</v>
      </c>
      <c r="H49" s="387">
        <v>60398</v>
      </c>
      <c r="I49" s="389">
        <v>324117</v>
      </c>
      <c r="J49" s="387">
        <v>936776</v>
      </c>
      <c r="K49" s="389">
        <v>1247200</v>
      </c>
      <c r="L49" s="387">
        <v>79834</v>
      </c>
      <c r="M49" s="389">
        <v>117758</v>
      </c>
      <c r="N49" s="387">
        <v>0</v>
      </c>
      <c r="O49" s="389">
        <v>0</v>
      </c>
      <c r="P49" s="391">
        <v>1117237</v>
      </c>
      <c r="Q49" s="394">
        <v>1737988</v>
      </c>
    </row>
    <row r="50" spans="2:17">
      <c r="B50" s="377"/>
      <c r="C50" s="367" t="s">
        <v>319</v>
      </c>
      <c r="D50" s="387">
        <v>0</v>
      </c>
      <c r="E50" s="389">
        <v>0</v>
      </c>
      <c r="F50" s="387">
        <v>44393</v>
      </c>
      <c r="G50" s="389">
        <v>84225</v>
      </c>
      <c r="H50" s="387">
        <v>500</v>
      </c>
      <c r="I50" s="389">
        <v>621</v>
      </c>
      <c r="J50" s="387">
        <v>0</v>
      </c>
      <c r="K50" s="389">
        <v>0</v>
      </c>
      <c r="L50" s="387">
        <v>0</v>
      </c>
      <c r="M50" s="389">
        <v>0</v>
      </c>
      <c r="N50" s="387">
        <v>0</v>
      </c>
      <c r="O50" s="389">
        <v>0</v>
      </c>
      <c r="P50" s="391">
        <v>44893</v>
      </c>
      <c r="Q50" s="394">
        <v>84846</v>
      </c>
    </row>
    <row r="51" spans="2:17">
      <c r="B51" s="377"/>
      <c r="C51" s="367" t="s">
        <v>326</v>
      </c>
      <c r="D51" s="387">
        <v>0</v>
      </c>
      <c r="E51" s="389">
        <v>0</v>
      </c>
      <c r="F51" s="387">
        <v>6230</v>
      </c>
      <c r="G51" s="389">
        <v>53642</v>
      </c>
      <c r="H51" s="387">
        <v>15668</v>
      </c>
      <c r="I51" s="389">
        <v>53011</v>
      </c>
      <c r="J51" s="387">
        <v>0</v>
      </c>
      <c r="K51" s="389">
        <v>0</v>
      </c>
      <c r="L51" s="387">
        <v>0</v>
      </c>
      <c r="M51" s="389">
        <v>0</v>
      </c>
      <c r="N51" s="387">
        <v>-16645</v>
      </c>
      <c r="O51" s="389">
        <v>-62690</v>
      </c>
      <c r="P51" s="391">
        <v>5253</v>
      </c>
      <c r="Q51" s="394">
        <v>43963</v>
      </c>
    </row>
    <row r="52" spans="2:17">
      <c r="B52" s="377"/>
      <c r="C52" s="367" t="s">
        <v>327</v>
      </c>
      <c r="D52" s="387">
        <v>0</v>
      </c>
      <c r="E52" s="389">
        <v>0</v>
      </c>
      <c r="F52" s="387">
        <v>0</v>
      </c>
      <c r="G52" s="389">
        <v>0</v>
      </c>
      <c r="H52" s="387">
        <v>3831</v>
      </c>
      <c r="I52" s="389">
        <v>6817</v>
      </c>
      <c r="J52" s="387">
        <v>37412</v>
      </c>
      <c r="K52" s="389">
        <v>48136</v>
      </c>
      <c r="L52" s="387">
        <v>20134</v>
      </c>
      <c r="M52" s="389">
        <v>7521</v>
      </c>
      <c r="N52" s="387">
        <v>0</v>
      </c>
      <c r="O52" s="389">
        <v>0</v>
      </c>
      <c r="P52" s="391">
        <v>61377</v>
      </c>
      <c r="Q52" s="394">
        <v>62474</v>
      </c>
    </row>
    <row r="53" spans="2:17">
      <c r="B53" s="377"/>
      <c r="C53" s="367" t="s">
        <v>328</v>
      </c>
      <c r="D53" s="387">
        <v>0</v>
      </c>
      <c r="E53" s="389">
        <v>0</v>
      </c>
      <c r="F53" s="387">
        <v>83005</v>
      </c>
      <c r="G53" s="389">
        <v>37724</v>
      </c>
      <c r="H53" s="387">
        <v>0</v>
      </c>
      <c r="I53" s="389">
        <v>527</v>
      </c>
      <c r="J53" s="387">
        <v>30926</v>
      </c>
      <c r="K53" s="389">
        <v>11428</v>
      </c>
      <c r="L53" s="387">
        <v>203144</v>
      </c>
      <c r="M53" s="389">
        <v>208793</v>
      </c>
      <c r="N53" s="387">
        <v>0</v>
      </c>
      <c r="O53" s="389">
        <v>0</v>
      </c>
      <c r="P53" s="391">
        <v>317075</v>
      </c>
      <c r="Q53" s="394">
        <v>258472</v>
      </c>
    </row>
    <row r="54" spans="2:17">
      <c r="B54" s="377"/>
      <c r="C54" s="367" t="s">
        <v>329</v>
      </c>
      <c r="D54" s="387">
        <v>0</v>
      </c>
      <c r="E54" s="389">
        <v>0</v>
      </c>
      <c r="F54" s="387">
        <v>3508</v>
      </c>
      <c r="G54" s="389">
        <v>6184</v>
      </c>
      <c r="H54" s="387">
        <v>0</v>
      </c>
      <c r="I54" s="389">
        <v>0</v>
      </c>
      <c r="J54" s="387">
        <v>26987</v>
      </c>
      <c r="K54" s="389">
        <v>28722</v>
      </c>
      <c r="L54" s="387">
        <v>1578</v>
      </c>
      <c r="M54" s="389">
        <v>1521</v>
      </c>
      <c r="N54" s="387">
        <v>0</v>
      </c>
      <c r="O54" s="389">
        <v>0</v>
      </c>
      <c r="P54" s="391">
        <v>32073</v>
      </c>
      <c r="Q54" s="394">
        <v>36427</v>
      </c>
    </row>
    <row r="55" spans="2:17">
      <c r="B55" s="377"/>
      <c r="C55" s="367" t="s">
        <v>330</v>
      </c>
      <c r="D55" s="387">
        <v>0</v>
      </c>
      <c r="E55" s="389">
        <v>0</v>
      </c>
      <c r="F55" s="387">
        <v>67967</v>
      </c>
      <c r="G55" s="389">
        <v>81769</v>
      </c>
      <c r="H55" s="387">
        <v>2064</v>
      </c>
      <c r="I55" s="389">
        <v>0</v>
      </c>
      <c r="J55" s="387">
        <v>0</v>
      </c>
      <c r="K55" s="389">
        <v>0</v>
      </c>
      <c r="L55" s="387">
        <v>23633</v>
      </c>
      <c r="M55" s="389">
        <v>25668</v>
      </c>
      <c r="N55" s="387">
        <v>0</v>
      </c>
      <c r="O55" s="389">
        <v>0</v>
      </c>
      <c r="P55" s="391">
        <v>93664</v>
      </c>
      <c r="Q55" s="394">
        <v>107437</v>
      </c>
    </row>
    <row r="56" spans="2:17">
      <c r="D56" s="372"/>
      <c r="E56" s="372"/>
      <c r="F56" s="372"/>
      <c r="G56" s="372"/>
      <c r="H56" s="372"/>
      <c r="I56" s="372"/>
      <c r="J56" s="372"/>
      <c r="K56" s="372"/>
      <c r="L56" s="372"/>
      <c r="M56" s="372"/>
      <c r="N56" s="372"/>
      <c r="O56" s="372"/>
      <c r="P56" s="401"/>
      <c r="Q56" s="401"/>
    </row>
    <row r="57" spans="2:17">
      <c r="B57" s="378" t="s">
        <v>371</v>
      </c>
      <c r="C57" s="367"/>
      <c r="D57" s="387">
        <v>0</v>
      </c>
      <c r="E57" s="390">
        <v>0</v>
      </c>
      <c r="F57" s="387">
        <v>892948</v>
      </c>
      <c r="G57" s="403">
        <v>366628</v>
      </c>
      <c r="H57" s="387">
        <v>755871</v>
      </c>
      <c r="I57" s="403">
        <v>769205</v>
      </c>
      <c r="J57" s="387">
        <v>1311303</v>
      </c>
      <c r="K57" s="403">
        <v>1295537</v>
      </c>
      <c r="L57" s="387">
        <v>1105224</v>
      </c>
      <c r="M57" s="403">
        <v>1109834</v>
      </c>
      <c r="N57" s="387">
        <v>0</v>
      </c>
      <c r="O57" s="403">
        <v>0</v>
      </c>
      <c r="P57" s="391">
        <v>4065346</v>
      </c>
      <c r="Q57" s="394">
        <v>3541204</v>
      </c>
    </row>
    <row r="58" spans="2:17">
      <c r="B58" s="377" t="s">
        <v>372</v>
      </c>
      <c r="C58" s="367"/>
      <c r="D58" s="387">
        <v>0</v>
      </c>
      <c r="E58" s="403">
        <v>0</v>
      </c>
      <c r="F58" s="387">
        <v>892948</v>
      </c>
      <c r="G58" s="403">
        <v>366628</v>
      </c>
      <c r="H58" s="387">
        <v>755871</v>
      </c>
      <c r="I58" s="403">
        <v>769205</v>
      </c>
      <c r="J58" s="387">
        <v>1311303</v>
      </c>
      <c r="K58" s="403">
        <v>1295537</v>
      </c>
      <c r="L58" s="387">
        <v>1105224</v>
      </c>
      <c r="M58" s="403">
        <v>1109834</v>
      </c>
      <c r="N58" s="387">
        <v>0</v>
      </c>
      <c r="O58" s="403">
        <v>0</v>
      </c>
      <c r="P58" s="391">
        <v>4065346</v>
      </c>
      <c r="Q58" s="394">
        <v>3541204</v>
      </c>
    </row>
    <row r="59" spans="2:17">
      <c r="B59" s="377"/>
      <c r="C59" s="367" t="s">
        <v>331</v>
      </c>
      <c r="D59" s="387">
        <v>0</v>
      </c>
      <c r="E59" s="389">
        <v>0</v>
      </c>
      <c r="F59" s="387">
        <v>111092</v>
      </c>
      <c r="G59" s="389">
        <v>162708</v>
      </c>
      <c r="H59" s="387">
        <v>275319</v>
      </c>
      <c r="I59" s="389">
        <v>322118</v>
      </c>
      <c r="J59" s="387">
        <v>201762</v>
      </c>
      <c r="K59" s="389">
        <v>219488</v>
      </c>
      <c r="L59" s="387">
        <v>913296</v>
      </c>
      <c r="M59" s="389">
        <v>891</v>
      </c>
      <c r="N59" s="387">
        <v>0</v>
      </c>
      <c r="O59" s="389">
        <v>0</v>
      </c>
      <c r="P59" s="391">
        <v>1501469</v>
      </c>
      <c r="Q59" s="394">
        <v>705205</v>
      </c>
    </row>
    <row r="60" spans="2:17">
      <c r="B60" s="377"/>
      <c r="C60" s="367" t="s">
        <v>332</v>
      </c>
      <c r="D60" s="387">
        <v>0</v>
      </c>
      <c r="E60" s="389">
        <v>0</v>
      </c>
      <c r="F60" s="387">
        <v>258124</v>
      </c>
      <c r="G60" s="389">
        <v>315019</v>
      </c>
      <c r="H60" s="387">
        <v>289470</v>
      </c>
      <c r="I60" s="389">
        <v>322261</v>
      </c>
      <c r="J60" s="387">
        <v>446982</v>
      </c>
      <c r="K60" s="389">
        <v>323370</v>
      </c>
      <c r="L60" s="387">
        <v>389902</v>
      </c>
      <c r="M60" s="389">
        <v>229920</v>
      </c>
      <c r="N60" s="387">
        <v>0</v>
      </c>
      <c r="O60" s="389">
        <v>0</v>
      </c>
      <c r="P60" s="391">
        <v>1384478</v>
      </c>
      <c r="Q60" s="394">
        <v>1190570</v>
      </c>
    </row>
    <row r="61" spans="2:17">
      <c r="B61" s="377"/>
      <c r="C61" s="367" t="s">
        <v>333</v>
      </c>
      <c r="D61" s="387">
        <v>0</v>
      </c>
      <c r="E61" s="389">
        <v>0</v>
      </c>
      <c r="F61" s="387">
        <v>0</v>
      </c>
      <c r="G61" s="389">
        <v>0</v>
      </c>
      <c r="H61" s="387">
        <v>0</v>
      </c>
      <c r="I61" s="389">
        <v>0</v>
      </c>
      <c r="J61" s="387">
        <v>34875</v>
      </c>
      <c r="K61" s="389">
        <v>37939</v>
      </c>
      <c r="L61" s="387">
        <v>4327</v>
      </c>
      <c r="M61" s="389">
        <v>74</v>
      </c>
      <c r="N61" s="387">
        <v>0</v>
      </c>
      <c r="O61" s="389">
        <v>0</v>
      </c>
      <c r="P61" s="391">
        <v>39202</v>
      </c>
      <c r="Q61" s="394">
        <v>38013</v>
      </c>
    </row>
    <row r="62" spans="2:17">
      <c r="B62" s="377"/>
      <c r="C62" s="367" t="s">
        <v>334</v>
      </c>
      <c r="D62" s="387">
        <v>0</v>
      </c>
      <c r="E62" s="389">
        <v>0</v>
      </c>
      <c r="F62" s="387">
        <v>0</v>
      </c>
      <c r="G62" s="389">
        <v>0</v>
      </c>
      <c r="H62" s="387">
        <v>0</v>
      </c>
      <c r="I62" s="389">
        <v>0</v>
      </c>
      <c r="J62" s="387">
        <v>0</v>
      </c>
      <c r="K62" s="389">
        <v>0</v>
      </c>
      <c r="L62" s="387">
        <v>0</v>
      </c>
      <c r="M62" s="389">
        <v>0</v>
      </c>
      <c r="N62" s="387">
        <v>0</v>
      </c>
      <c r="O62" s="389">
        <v>0</v>
      </c>
      <c r="P62" s="391">
        <v>0</v>
      </c>
      <c r="Q62" s="394">
        <v>0</v>
      </c>
    </row>
    <row r="63" spans="2:17">
      <c r="B63" s="377"/>
      <c r="C63" s="367" t="s">
        <v>335</v>
      </c>
      <c r="D63" s="387">
        <v>0</v>
      </c>
      <c r="E63" s="389">
        <v>0</v>
      </c>
      <c r="F63" s="387">
        <v>0</v>
      </c>
      <c r="G63" s="389">
        <v>0</v>
      </c>
      <c r="H63" s="387">
        <v>0</v>
      </c>
      <c r="I63" s="389">
        <v>0</v>
      </c>
      <c r="J63" s="387">
        <v>0</v>
      </c>
      <c r="K63" s="389">
        <v>0</v>
      </c>
      <c r="L63" s="387">
        <v>0</v>
      </c>
      <c r="M63" s="389">
        <v>0</v>
      </c>
      <c r="N63" s="387">
        <v>0</v>
      </c>
      <c r="O63" s="389">
        <v>0</v>
      </c>
      <c r="P63" s="391">
        <v>0</v>
      </c>
      <c r="Q63" s="394">
        <v>0</v>
      </c>
    </row>
    <row r="64" spans="2:17">
      <c r="B64" s="377"/>
      <c r="C64" s="367" t="s">
        <v>336</v>
      </c>
      <c r="D64" s="387">
        <v>0</v>
      </c>
      <c r="E64" s="389">
        <v>0</v>
      </c>
      <c r="F64" s="387">
        <v>523732</v>
      </c>
      <c r="G64" s="389">
        <v>-111099</v>
      </c>
      <c r="H64" s="387">
        <v>191082</v>
      </c>
      <c r="I64" s="389">
        <v>124826</v>
      </c>
      <c r="J64" s="387">
        <v>627684</v>
      </c>
      <c r="K64" s="389">
        <v>714740</v>
      </c>
      <c r="L64" s="387">
        <v>-202301</v>
      </c>
      <c r="M64" s="389">
        <v>878949</v>
      </c>
      <c r="N64" s="387">
        <v>0</v>
      </c>
      <c r="O64" s="389">
        <v>0</v>
      </c>
      <c r="P64" s="391">
        <v>1140197</v>
      </c>
      <c r="Q64" s="394">
        <v>1607416</v>
      </c>
    </row>
    <row r="65" spans="2:17">
      <c r="D65" s="372"/>
      <c r="E65" s="372"/>
      <c r="F65" s="372"/>
      <c r="G65" s="372"/>
      <c r="H65" s="372"/>
      <c r="I65" s="372"/>
      <c r="J65" s="372"/>
      <c r="K65" s="372"/>
      <c r="L65" s="372"/>
      <c r="M65" s="372"/>
      <c r="N65" s="372"/>
      <c r="O65" s="372"/>
      <c r="P65" s="372"/>
      <c r="Q65" s="372"/>
    </row>
    <row r="66" spans="2:17">
      <c r="B66" s="376" t="s">
        <v>373</v>
      </c>
      <c r="C66" s="367"/>
      <c r="D66" s="387">
        <v>0</v>
      </c>
      <c r="E66" s="388">
        <v>0</v>
      </c>
      <c r="F66" s="387">
        <v>0</v>
      </c>
      <c r="G66" s="388">
        <v>0</v>
      </c>
      <c r="H66" s="387">
        <v>0</v>
      </c>
      <c r="I66" s="388">
        <v>0</v>
      </c>
      <c r="J66" s="387">
        <v>0</v>
      </c>
      <c r="K66" s="388">
        <v>0</v>
      </c>
      <c r="L66" s="387">
        <v>0</v>
      </c>
      <c r="M66" s="388">
        <v>0</v>
      </c>
      <c r="N66" s="387">
        <v>0</v>
      </c>
      <c r="O66" s="388">
        <v>0</v>
      </c>
      <c r="P66" s="391">
        <v>0</v>
      </c>
      <c r="Q66" s="394">
        <v>0</v>
      </c>
    </row>
    <row r="67" spans="2:17">
      <c r="D67" s="372"/>
      <c r="E67" s="372"/>
      <c r="F67" s="372"/>
      <c r="G67" s="372"/>
      <c r="H67" s="372"/>
      <c r="I67" s="372"/>
      <c r="J67" s="372"/>
      <c r="K67" s="372"/>
      <c r="L67" s="372"/>
      <c r="M67" s="372"/>
      <c r="N67" s="372"/>
      <c r="O67" s="372"/>
      <c r="P67" s="401"/>
      <c r="Q67" s="401"/>
    </row>
    <row r="68" spans="2:17">
      <c r="B68" s="378" t="s">
        <v>374</v>
      </c>
      <c r="C68" s="366"/>
      <c r="D68" s="391">
        <v>0</v>
      </c>
      <c r="E68" s="394">
        <v>0</v>
      </c>
      <c r="F68" s="391">
        <v>1523563</v>
      </c>
      <c r="G68" s="394">
        <v>972589</v>
      </c>
      <c r="H68" s="391">
        <v>1480335</v>
      </c>
      <c r="I68" s="394">
        <v>1462383</v>
      </c>
      <c r="J68" s="391">
        <v>2854501</v>
      </c>
      <c r="K68" s="394">
        <v>3030819</v>
      </c>
      <c r="L68" s="391">
        <v>1657820</v>
      </c>
      <c r="M68" s="394">
        <v>1718187</v>
      </c>
      <c r="N68" s="391">
        <v>-96863</v>
      </c>
      <c r="O68" s="394">
        <v>-98040</v>
      </c>
      <c r="P68" s="391">
        <v>7419356</v>
      </c>
      <c r="Q68" s="394">
        <v>7085938</v>
      </c>
    </row>
    <row r="69" spans="2:17">
      <c r="D69" s="372"/>
      <c r="E69" s="372"/>
      <c r="F69" s="372"/>
      <c r="G69" s="372"/>
      <c r="H69" s="372"/>
      <c r="I69" s="372"/>
      <c r="J69" s="372"/>
      <c r="K69" s="372"/>
      <c r="L69" s="372"/>
      <c r="M69" s="372"/>
      <c r="N69" s="372"/>
      <c r="O69" s="372"/>
      <c r="P69" s="372"/>
      <c r="Q69" s="372"/>
    </row>
    <row r="70" spans="2:17">
      <c r="G70" s="404"/>
      <c r="H70" s="372"/>
      <c r="I70" s="372"/>
      <c r="J70" s="372"/>
      <c r="K70" s="372"/>
      <c r="L70" s="372"/>
      <c r="M70" s="372"/>
      <c r="N70" s="372"/>
      <c r="O70" s="372"/>
      <c r="P70" s="372"/>
      <c r="Q70" s="372"/>
    </row>
    <row r="71" spans="2:17" ht="18">
      <c r="D71" s="591" t="s">
        <v>190</v>
      </c>
      <c r="E71" s="592"/>
      <c r="F71" s="592"/>
      <c r="G71" s="592"/>
      <c r="H71" s="592"/>
      <c r="I71" s="592"/>
      <c r="J71" s="592"/>
      <c r="K71" s="592"/>
      <c r="L71" s="592"/>
      <c r="M71" s="592"/>
      <c r="N71" s="592"/>
      <c r="O71" s="592"/>
      <c r="P71" s="592"/>
      <c r="Q71" s="593"/>
    </row>
    <row r="72" spans="2:17">
      <c r="B72" s="576" t="s">
        <v>102</v>
      </c>
      <c r="C72" s="577"/>
      <c r="D72" s="578" t="s">
        <v>23</v>
      </c>
      <c r="E72" s="579"/>
      <c r="F72" s="578" t="s">
        <v>10</v>
      </c>
      <c r="G72" s="579"/>
      <c r="H72" s="578" t="s">
        <v>55</v>
      </c>
      <c r="I72" s="579"/>
      <c r="J72" s="578" t="s">
        <v>14</v>
      </c>
      <c r="K72" s="579"/>
      <c r="L72" s="578" t="s">
        <v>56</v>
      </c>
      <c r="M72" s="579"/>
      <c r="N72" s="578" t="s">
        <v>394</v>
      </c>
      <c r="O72" s="579"/>
      <c r="P72" s="578" t="s">
        <v>20</v>
      </c>
      <c r="Q72" s="579"/>
    </row>
    <row r="73" spans="2:17">
      <c r="B73" s="569" t="s">
        <v>375</v>
      </c>
      <c r="C73" s="573"/>
      <c r="D73" s="383" t="s">
        <v>425</v>
      </c>
      <c r="E73" s="384" t="s">
        <v>268</v>
      </c>
      <c r="F73" s="383" t="s">
        <v>425</v>
      </c>
      <c r="G73" s="384" t="s">
        <v>268</v>
      </c>
      <c r="H73" s="383" t="s">
        <v>425</v>
      </c>
      <c r="I73" s="384" t="s">
        <v>268</v>
      </c>
      <c r="J73" s="383" t="s">
        <v>425</v>
      </c>
      <c r="K73" s="384" t="s">
        <v>268</v>
      </c>
      <c r="L73" s="383" t="s">
        <v>425</v>
      </c>
      <c r="M73" s="384" t="s">
        <v>268</v>
      </c>
      <c r="N73" s="383" t="s">
        <v>425</v>
      </c>
      <c r="O73" s="384" t="s">
        <v>268</v>
      </c>
      <c r="P73" s="383" t="s">
        <v>425</v>
      </c>
      <c r="Q73" s="384" t="s">
        <v>268</v>
      </c>
    </row>
    <row r="74" spans="2:17">
      <c r="B74" s="574"/>
      <c r="C74" s="575"/>
      <c r="D74" s="385" t="s">
        <v>385</v>
      </c>
      <c r="E74" s="386" t="s">
        <v>385</v>
      </c>
      <c r="F74" s="385" t="s">
        <v>385</v>
      </c>
      <c r="G74" s="386" t="s">
        <v>385</v>
      </c>
      <c r="H74" s="385" t="s">
        <v>385</v>
      </c>
      <c r="I74" s="386" t="s">
        <v>385</v>
      </c>
      <c r="J74" s="385" t="s">
        <v>385</v>
      </c>
      <c r="K74" s="386" t="s">
        <v>385</v>
      </c>
      <c r="L74" s="385" t="s">
        <v>385</v>
      </c>
      <c r="M74" s="386" t="s">
        <v>385</v>
      </c>
      <c r="N74" s="385" t="s">
        <v>385</v>
      </c>
      <c r="O74" s="386" t="s">
        <v>385</v>
      </c>
      <c r="P74" s="385" t="s">
        <v>385</v>
      </c>
      <c r="Q74" s="386" t="s">
        <v>385</v>
      </c>
    </row>
    <row r="75" spans="2:17">
      <c r="B75" s="378" t="s">
        <v>376</v>
      </c>
      <c r="C75" s="405"/>
      <c r="D75" s="406">
        <v>0</v>
      </c>
      <c r="E75" s="407">
        <v>0</v>
      </c>
      <c r="F75" s="395">
        <v>327613</v>
      </c>
      <c r="G75" s="396">
        <v>299771</v>
      </c>
      <c r="H75" s="395">
        <v>853595</v>
      </c>
      <c r="I75" s="396">
        <v>829715</v>
      </c>
      <c r="J75" s="395">
        <v>1259471</v>
      </c>
      <c r="K75" s="396">
        <v>1159788</v>
      </c>
      <c r="L75" s="395">
        <v>790356</v>
      </c>
      <c r="M75" s="396">
        <v>730413</v>
      </c>
      <c r="N75" s="395">
        <v>-244</v>
      </c>
      <c r="O75" s="396">
        <v>0</v>
      </c>
      <c r="P75" s="395">
        <v>3230791</v>
      </c>
      <c r="Q75" s="396">
        <v>3019687</v>
      </c>
    </row>
    <row r="76" spans="2:17">
      <c r="B76" s="379"/>
      <c r="C76" s="369" t="s">
        <v>129</v>
      </c>
      <c r="D76" s="406">
        <v>0</v>
      </c>
      <c r="E76" s="407">
        <v>0</v>
      </c>
      <c r="F76" s="395">
        <v>314689</v>
      </c>
      <c r="G76" s="396">
        <v>288760</v>
      </c>
      <c r="H76" s="395">
        <v>841722</v>
      </c>
      <c r="I76" s="396">
        <v>796792</v>
      </c>
      <c r="J76" s="395">
        <v>1242506</v>
      </c>
      <c r="K76" s="396">
        <v>1151492</v>
      </c>
      <c r="L76" s="395">
        <v>757351</v>
      </c>
      <c r="M76" s="396">
        <v>689464</v>
      </c>
      <c r="N76" s="395">
        <v>0</v>
      </c>
      <c r="O76" s="396">
        <v>0</v>
      </c>
      <c r="P76" s="395">
        <v>3156268</v>
      </c>
      <c r="Q76" s="396">
        <v>2926508</v>
      </c>
    </row>
    <row r="77" spans="2:17">
      <c r="B77" s="379"/>
      <c r="C77" s="375" t="s">
        <v>386</v>
      </c>
      <c r="D77" s="397">
        <v>0</v>
      </c>
      <c r="E77" s="398">
        <v>0</v>
      </c>
      <c r="F77" s="397">
        <v>313502</v>
      </c>
      <c r="G77" s="398">
        <v>288568</v>
      </c>
      <c r="H77" s="397">
        <v>759653</v>
      </c>
      <c r="I77" s="398">
        <v>709105</v>
      </c>
      <c r="J77" s="397">
        <v>1220266</v>
      </c>
      <c r="K77" s="398">
        <v>1132015</v>
      </c>
      <c r="L77" s="397">
        <v>521658</v>
      </c>
      <c r="M77" s="398">
        <v>506125</v>
      </c>
      <c r="N77" s="397">
        <v>0</v>
      </c>
      <c r="O77" s="398">
        <v>0</v>
      </c>
      <c r="P77" s="397">
        <v>2815079</v>
      </c>
      <c r="Q77" s="398">
        <v>2635813</v>
      </c>
    </row>
    <row r="78" spans="2:17">
      <c r="B78" s="379"/>
      <c r="C78" s="375" t="s">
        <v>387</v>
      </c>
      <c r="D78" s="397">
        <v>0</v>
      </c>
      <c r="E78" s="398">
        <v>0</v>
      </c>
      <c r="F78" s="397">
        <v>21</v>
      </c>
      <c r="G78" s="398">
        <v>0</v>
      </c>
      <c r="H78" s="397">
        <v>0</v>
      </c>
      <c r="I78" s="398">
        <v>0</v>
      </c>
      <c r="J78" s="397">
        <v>22095</v>
      </c>
      <c r="K78" s="398">
        <v>19300</v>
      </c>
      <c r="L78" s="397">
        <v>22694</v>
      </c>
      <c r="M78" s="398">
        <v>21189</v>
      </c>
      <c r="N78" s="397">
        <v>0</v>
      </c>
      <c r="O78" s="398">
        <v>0</v>
      </c>
      <c r="P78" s="397">
        <v>44810</v>
      </c>
      <c r="Q78" s="398">
        <v>40489</v>
      </c>
    </row>
    <row r="79" spans="2:17">
      <c r="B79" s="379"/>
      <c r="C79" s="375" t="s">
        <v>388</v>
      </c>
      <c r="D79" s="397">
        <v>0</v>
      </c>
      <c r="E79" s="398">
        <v>0</v>
      </c>
      <c r="F79" s="397">
        <v>1166</v>
      </c>
      <c r="G79" s="398">
        <v>192</v>
      </c>
      <c r="H79" s="397">
        <v>82069</v>
      </c>
      <c r="I79" s="398">
        <v>87687</v>
      </c>
      <c r="J79" s="397">
        <v>145</v>
      </c>
      <c r="K79" s="398">
        <v>177</v>
      </c>
      <c r="L79" s="397">
        <v>212999</v>
      </c>
      <c r="M79" s="398">
        <v>162150</v>
      </c>
      <c r="N79" s="397">
        <v>0</v>
      </c>
      <c r="O79" s="398">
        <v>0</v>
      </c>
      <c r="P79" s="397">
        <v>296379</v>
      </c>
      <c r="Q79" s="398">
        <v>250206</v>
      </c>
    </row>
    <row r="80" spans="2:17">
      <c r="B80" s="379"/>
      <c r="C80" s="369" t="s">
        <v>130</v>
      </c>
      <c r="D80" s="397">
        <v>0</v>
      </c>
      <c r="E80" s="398">
        <v>0</v>
      </c>
      <c r="F80" s="397">
        <v>12924</v>
      </c>
      <c r="G80" s="398">
        <v>11011</v>
      </c>
      <c r="H80" s="397">
        <v>11873</v>
      </c>
      <c r="I80" s="398">
        <v>32923</v>
      </c>
      <c r="J80" s="397">
        <v>16965</v>
      </c>
      <c r="K80" s="398">
        <v>8296</v>
      </c>
      <c r="L80" s="397">
        <v>33005</v>
      </c>
      <c r="M80" s="398">
        <v>40949</v>
      </c>
      <c r="N80" s="397">
        <v>-244</v>
      </c>
      <c r="O80" s="398">
        <v>0</v>
      </c>
      <c r="P80" s="397">
        <v>74523</v>
      </c>
      <c r="Q80" s="398">
        <v>93179</v>
      </c>
    </row>
    <row r="81" spans="2:17">
      <c r="D81" s="372"/>
      <c r="E81" s="372"/>
      <c r="F81" s="372"/>
      <c r="G81" s="372"/>
      <c r="H81" s="372"/>
      <c r="I81" s="372"/>
      <c r="J81" s="372"/>
      <c r="K81" s="372"/>
      <c r="L81" s="372"/>
      <c r="M81" s="372"/>
      <c r="N81" s="372"/>
      <c r="O81" s="372"/>
      <c r="P81" s="372"/>
      <c r="Q81" s="372"/>
    </row>
    <row r="82" spans="2:17">
      <c r="B82" s="378" t="s">
        <v>377</v>
      </c>
      <c r="C82" s="408"/>
      <c r="D82" s="406">
        <v>0</v>
      </c>
      <c r="E82" s="407">
        <v>0</v>
      </c>
      <c r="F82" s="395">
        <v>-40070</v>
      </c>
      <c r="G82" s="396">
        <v>-25389</v>
      </c>
      <c r="H82" s="395">
        <v>-574420</v>
      </c>
      <c r="I82" s="396">
        <v>-490159</v>
      </c>
      <c r="J82" s="395">
        <v>-478264</v>
      </c>
      <c r="K82" s="396">
        <v>-396302</v>
      </c>
      <c r="L82" s="395">
        <v>-382603</v>
      </c>
      <c r="M82" s="396">
        <v>-347476</v>
      </c>
      <c r="N82" s="395">
        <v>429</v>
      </c>
      <c r="O82" s="396">
        <v>0</v>
      </c>
      <c r="P82" s="395">
        <v>-1474928</v>
      </c>
      <c r="Q82" s="396">
        <v>-1259326</v>
      </c>
    </row>
    <row r="83" spans="2:17">
      <c r="B83" s="379"/>
      <c r="C83" s="375" t="s">
        <v>339</v>
      </c>
      <c r="D83" s="397">
        <v>0</v>
      </c>
      <c r="E83" s="409">
        <v>0</v>
      </c>
      <c r="F83" s="397">
        <v>-1343</v>
      </c>
      <c r="G83" s="398">
        <v>-1374</v>
      </c>
      <c r="H83" s="397">
        <v>-525539</v>
      </c>
      <c r="I83" s="398">
        <v>-393265</v>
      </c>
      <c r="J83" s="397">
        <v>-191690</v>
      </c>
      <c r="K83" s="398">
        <v>-165039</v>
      </c>
      <c r="L83" s="397">
        <v>-124184</v>
      </c>
      <c r="M83" s="398">
        <v>-94180</v>
      </c>
      <c r="N83" s="397">
        <v>1596</v>
      </c>
      <c r="O83" s="398">
        <v>2650</v>
      </c>
      <c r="P83" s="397">
        <v>-841160</v>
      </c>
      <c r="Q83" s="398">
        <v>-651208</v>
      </c>
    </row>
    <row r="84" spans="2:17">
      <c r="B84" s="379"/>
      <c r="C84" s="375" t="s">
        <v>340</v>
      </c>
      <c r="D84" s="397">
        <v>0</v>
      </c>
      <c r="E84" s="409">
        <v>0</v>
      </c>
      <c r="F84" s="397">
        <v>-21095</v>
      </c>
      <c r="G84" s="398">
        <v>-4074</v>
      </c>
      <c r="H84" s="397">
        <v>-18151</v>
      </c>
      <c r="I84" s="398">
        <v>-70470</v>
      </c>
      <c r="J84" s="397">
        <v>-53414</v>
      </c>
      <c r="K84" s="398">
        <v>-30789</v>
      </c>
      <c r="L84" s="397">
        <v>-134183</v>
      </c>
      <c r="M84" s="398">
        <v>-123975</v>
      </c>
      <c r="N84" s="397">
        <v>0</v>
      </c>
      <c r="O84" s="398">
        <v>0</v>
      </c>
      <c r="P84" s="397">
        <v>-226843</v>
      </c>
      <c r="Q84" s="398">
        <v>-229308</v>
      </c>
    </row>
    <row r="85" spans="2:17">
      <c r="B85" s="379"/>
      <c r="C85" s="375" t="s">
        <v>134</v>
      </c>
      <c r="D85" s="397">
        <v>0</v>
      </c>
      <c r="E85" s="409">
        <v>0</v>
      </c>
      <c r="F85" s="397">
        <v>-6937</v>
      </c>
      <c r="G85" s="398">
        <v>-7389</v>
      </c>
      <c r="H85" s="397">
        <v>-30474</v>
      </c>
      <c r="I85" s="398">
        <v>-26226</v>
      </c>
      <c r="J85" s="397">
        <v>-143045</v>
      </c>
      <c r="K85" s="398">
        <v>-128296</v>
      </c>
      <c r="L85" s="397">
        <v>-116615</v>
      </c>
      <c r="M85" s="398">
        <v>-91718</v>
      </c>
      <c r="N85" s="397">
        <v>-1167</v>
      </c>
      <c r="O85" s="398">
        <v>-2650</v>
      </c>
      <c r="P85" s="397">
        <v>-298238</v>
      </c>
      <c r="Q85" s="398">
        <v>-256279</v>
      </c>
    </row>
    <row r="86" spans="2:17">
      <c r="B86" s="379"/>
      <c r="C86" s="375" t="s">
        <v>341</v>
      </c>
      <c r="D86" s="397">
        <v>0</v>
      </c>
      <c r="E86" s="409">
        <v>0</v>
      </c>
      <c r="F86" s="397">
        <v>-10695</v>
      </c>
      <c r="G86" s="398">
        <v>-12552</v>
      </c>
      <c r="H86" s="397">
        <v>-256</v>
      </c>
      <c r="I86" s="398">
        <v>-198</v>
      </c>
      <c r="J86" s="397">
        <v>-90115</v>
      </c>
      <c r="K86" s="398">
        <v>-72178</v>
      </c>
      <c r="L86" s="397">
        <v>-7621</v>
      </c>
      <c r="M86" s="398">
        <v>-37603</v>
      </c>
      <c r="N86" s="397">
        <v>0</v>
      </c>
      <c r="O86" s="398">
        <v>0</v>
      </c>
      <c r="P86" s="397">
        <v>-108687</v>
      </c>
      <c r="Q86" s="398">
        <v>-122531</v>
      </c>
    </row>
    <row r="87" spans="2:17">
      <c r="D87" s="372"/>
      <c r="E87" s="372"/>
      <c r="F87" s="372"/>
      <c r="G87" s="372"/>
      <c r="H87" s="372"/>
      <c r="I87" s="372"/>
      <c r="J87" s="372"/>
      <c r="K87" s="372"/>
      <c r="L87" s="372"/>
      <c r="M87" s="372"/>
      <c r="N87" s="372"/>
      <c r="O87" s="372"/>
      <c r="P87" s="372"/>
      <c r="Q87" s="372"/>
    </row>
    <row r="88" spans="2:17">
      <c r="B88" s="378" t="s">
        <v>378</v>
      </c>
      <c r="C88" s="405"/>
      <c r="D88" s="406">
        <v>0</v>
      </c>
      <c r="E88" s="407">
        <v>0</v>
      </c>
      <c r="F88" s="395">
        <v>287543</v>
      </c>
      <c r="G88" s="396">
        <v>274382</v>
      </c>
      <c r="H88" s="395">
        <v>279175</v>
      </c>
      <c r="I88" s="396">
        <v>339556</v>
      </c>
      <c r="J88" s="395">
        <v>781207</v>
      </c>
      <c r="K88" s="396">
        <v>763486</v>
      </c>
      <c r="L88" s="395">
        <v>407753</v>
      </c>
      <c r="M88" s="396">
        <v>382937</v>
      </c>
      <c r="N88" s="395">
        <v>185</v>
      </c>
      <c r="O88" s="396">
        <v>0</v>
      </c>
      <c r="P88" s="395">
        <v>1755863</v>
      </c>
      <c r="Q88" s="396">
        <v>1760361</v>
      </c>
    </row>
    <row r="89" spans="2:17">
      <c r="D89" s="372"/>
      <c r="E89" s="372"/>
      <c r="F89" s="372"/>
      <c r="G89" s="372"/>
      <c r="H89" s="372"/>
      <c r="I89" s="372"/>
      <c r="J89" s="372"/>
      <c r="K89" s="372"/>
      <c r="L89" s="372"/>
      <c r="M89" s="372"/>
      <c r="N89" s="372"/>
      <c r="O89" s="372"/>
      <c r="P89" s="372"/>
      <c r="Q89" s="372"/>
    </row>
    <row r="90" spans="2:17">
      <c r="B90" s="377"/>
      <c r="C90" s="369" t="s">
        <v>342</v>
      </c>
      <c r="D90" s="397">
        <v>0</v>
      </c>
      <c r="E90" s="398">
        <v>0</v>
      </c>
      <c r="F90" s="397">
        <v>5011</v>
      </c>
      <c r="G90" s="398">
        <v>6300</v>
      </c>
      <c r="H90" s="397">
        <v>553</v>
      </c>
      <c r="I90" s="398">
        <v>903</v>
      </c>
      <c r="J90" s="397">
        <v>2468</v>
      </c>
      <c r="K90" s="398">
        <v>910</v>
      </c>
      <c r="L90" s="397">
        <v>1435</v>
      </c>
      <c r="M90" s="398">
        <v>739</v>
      </c>
      <c r="N90" s="397">
        <v>0</v>
      </c>
      <c r="O90" s="398">
        <v>0</v>
      </c>
      <c r="P90" s="397">
        <v>9467</v>
      </c>
      <c r="Q90" s="398">
        <v>8852</v>
      </c>
    </row>
    <row r="91" spans="2:17">
      <c r="B91" s="377"/>
      <c r="C91" s="369" t="s">
        <v>343</v>
      </c>
      <c r="D91" s="397">
        <v>0</v>
      </c>
      <c r="E91" s="398">
        <v>0</v>
      </c>
      <c r="F91" s="397">
        <v>-45672</v>
      </c>
      <c r="G91" s="398">
        <v>-73209</v>
      </c>
      <c r="H91" s="397">
        <v>-16364</v>
      </c>
      <c r="I91" s="398">
        <v>-18426</v>
      </c>
      <c r="J91" s="397">
        <v>-30726</v>
      </c>
      <c r="K91" s="398">
        <v>-27270</v>
      </c>
      <c r="L91" s="397">
        <v>-30096</v>
      </c>
      <c r="M91" s="398">
        <v>-29190</v>
      </c>
      <c r="N91" s="397">
        <v>0</v>
      </c>
      <c r="O91" s="398">
        <v>0</v>
      </c>
      <c r="P91" s="397">
        <v>-122858</v>
      </c>
      <c r="Q91" s="398">
        <v>-148095</v>
      </c>
    </row>
    <row r="92" spans="2:17">
      <c r="B92" s="377"/>
      <c r="C92" s="369" t="s">
        <v>344</v>
      </c>
      <c r="D92" s="397">
        <v>0</v>
      </c>
      <c r="E92" s="398">
        <v>0</v>
      </c>
      <c r="F92" s="397">
        <v>-28977</v>
      </c>
      <c r="G92" s="398">
        <v>-36680</v>
      </c>
      <c r="H92" s="397">
        <v>-19683</v>
      </c>
      <c r="I92" s="398">
        <v>-20404</v>
      </c>
      <c r="J92" s="397">
        <v>-45800</v>
      </c>
      <c r="K92" s="398">
        <v>-55117</v>
      </c>
      <c r="L92" s="397">
        <v>-45395</v>
      </c>
      <c r="M92" s="398">
        <v>-42833</v>
      </c>
      <c r="N92" s="397">
        <v>-176</v>
      </c>
      <c r="O92" s="398">
        <v>0</v>
      </c>
      <c r="P92" s="397">
        <v>-140031</v>
      </c>
      <c r="Q92" s="398">
        <v>-155034</v>
      </c>
    </row>
    <row r="93" spans="2:17">
      <c r="D93" s="372"/>
      <c r="E93" s="372"/>
      <c r="F93" s="372"/>
      <c r="G93" s="372"/>
      <c r="H93" s="372"/>
      <c r="I93" s="372"/>
      <c r="J93" s="372"/>
      <c r="K93" s="372"/>
      <c r="L93" s="372"/>
      <c r="M93" s="372"/>
      <c r="N93" s="372"/>
      <c r="O93" s="372"/>
      <c r="P93" s="372"/>
      <c r="Q93" s="372"/>
    </row>
    <row r="94" spans="2:17">
      <c r="B94" s="378" t="s">
        <v>379</v>
      </c>
      <c r="C94" s="405"/>
      <c r="D94" s="406">
        <v>0</v>
      </c>
      <c r="E94" s="407">
        <v>0</v>
      </c>
      <c r="F94" s="395">
        <v>217905</v>
      </c>
      <c r="G94" s="396">
        <v>170793</v>
      </c>
      <c r="H94" s="395">
        <v>243681</v>
      </c>
      <c r="I94" s="396">
        <v>301629</v>
      </c>
      <c r="J94" s="395">
        <v>707149</v>
      </c>
      <c r="K94" s="396">
        <v>682009</v>
      </c>
      <c r="L94" s="395">
        <v>333697</v>
      </c>
      <c r="M94" s="396">
        <v>311653</v>
      </c>
      <c r="N94" s="395">
        <v>9</v>
      </c>
      <c r="O94" s="396">
        <v>0</v>
      </c>
      <c r="P94" s="395">
        <v>1502441</v>
      </c>
      <c r="Q94" s="396">
        <v>1466084</v>
      </c>
    </row>
    <row r="95" spans="2:17">
      <c r="D95" s="372"/>
      <c r="E95" s="372"/>
      <c r="F95" s="372"/>
      <c r="G95" s="372"/>
      <c r="H95" s="372"/>
      <c r="I95" s="372"/>
      <c r="J95" s="372"/>
      <c r="K95" s="372"/>
      <c r="L95" s="372"/>
      <c r="M95" s="372"/>
      <c r="N95" s="372"/>
      <c r="O95" s="372"/>
      <c r="P95" s="372"/>
      <c r="Q95" s="372"/>
    </row>
    <row r="96" spans="2:17">
      <c r="B96" s="379"/>
      <c r="C96" s="369" t="s">
        <v>345</v>
      </c>
      <c r="D96" s="397">
        <v>0</v>
      </c>
      <c r="E96" s="398">
        <v>0</v>
      </c>
      <c r="F96" s="397">
        <v>-121545</v>
      </c>
      <c r="G96" s="398">
        <v>-55942</v>
      </c>
      <c r="H96" s="397">
        <v>-32681</v>
      </c>
      <c r="I96" s="398">
        <v>-38863</v>
      </c>
      <c r="J96" s="397">
        <v>-73252</v>
      </c>
      <c r="K96" s="398">
        <v>-71196</v>
      </c>
      <c r="L96" s="397">
        <v>-68241</v>
      </c>
      <c r="M96" s="398">
        <v>-72354</v>
      </c>
      <c r="N96" s="397">
        <v>0</v>
      </c>
      <c r="O96" s="398">
        <v>0</v>
      </c>
      <c r="P96" s="397">
        <v>-295719</v>
      </c>
      <c r="Q96" s="398">
        <v>-238355</v>
      </c>
    </row>
    <row r="97" spans="2:17">
      <c r="B97" s="379"/>
      <c r="C97" s="369" t="s">
        <v>346</v>
      </c>
      <c r="D97" s="397">
        <v>0</v>
      </c>
      <c r="E97" s="398">
        <v>0</v>
      </c>
      <c r="F97" s="397">
        <v>59316</v>
      </c>
      <c r="G97" s="398">
        <v>-28</v>
      </c>
      <c r="H97" s="397">
        <v>-260</v>
      </c>
      <c r="I97" s="398">
        <v>-725</v>
      </c>
      <c r="J97" s="397">
        <v>-822</v>
      </c>
      <c r="K97" s="398">
        <v>145</v>
      </c>
      <c r="L97" s="397">
        <v>3755</v>
      </c>
      <c r="M97" s="398">
        <v>-10626</v>
      </c>
      <c r="N97" s="397">
        <v>0</v>
      </c>
      <c r="O97" s="398">
        <v>0</v>
      </c>
      <c r="P97" s="397">
        <v>61989</v>
      </c>
      <c r="Q97" s="398">
        <v>-11234</v>
      </c>
    </row>
    <row r="98" spans="2:17">
      <c r="D98" s="372"/>
      <c r="E98" s="372"/>
      <c r="F98" s="372"/>
      <c r="G98" s="372"/>
      <c r="H98" s="372"/>
      <c r="I98" s="372"/>
      <c r="J98" s="372"/>
      <c r="K98" s="372"/>
      <c r="L98" s="372"/>
      <c r="M98" s="372"/>
      <c r="N98" s="372"/>
      <c r="O98" s="372"/>
      <c r="P98" s="372"/>
      <c r="Q98" s="372"/>
    </row>
    <row r="99" spans="2:17">
      <c r="B99" s="378" t="s">
        <v>380</v>
      </c>
      <c r="C99" s="405"/>
      <c r="D99" s="406">
        <v>0</v>
      </c>
      <c r="E99" s="407">
        <v>0</v>
      </c>
      <c r="F99" s="395">
        <v>155676</v>
      </c>
      <c r="G99" s="396">
        <v>114823</v>
      </c>
      <c r="H99" s="395">
        <v>210740</v>
      </c>
      <c r="I99" s="396">
        <v>262041</v>
      </c>
      <c r="J99" s="395">
        <v>633075</v>
      </c>
      <c r="K99" s="396">
        <v>610958</v>
      </c>
      <c r="L99" s="395">
        <v>269211</v>
      </c>
      <c r="M99" s="396">
        <v>228673</v>
      </c>
      <c r="N99" s="395">
        <v>9</v>
      </c>
      <c r="O99" s="396">
        <v>0</v>
      </c>
      <c r="P99" s="395">
        <v>1268711</v>
      </c>
      <c r="Q99" s="396">
        <v>1216495</v>
      </c>
    </row>
    <row r="100" spans="2:17">
      <c r="B100" s="380"/>
      <c r="C100" s="410"/>
      <c r="D100" s="372"/>
      <c r="E100" s="372"/>
      <c r="F100" s="372"/>
      <c r="G100" s="372"/>
      <c r="H100" s="372"/>
      <c r="I100" s="372"/>
      <c r="J100" s="372"/>
      <c r="K100" s="372"/>
      <c r="L100" s="372"/>
      <c r="M100" s="372"/>
      <c r="N100" s="372"/>
      <c r="O100" s="372"/>
      <c r="P100" s="372"/>
      <c r="Q100" s="372"/>
    </row>
    <row r="101" spans="2:17">
      <c r="B101" s="378" t="s">
        <v>381</v>
      </c>
      <c r="C101" s="405"/>
      <c r="D101" s="406">
        <v>0</v>
      </c>
      <c r="E101" s="407">
        <v>0</v>
      </c>
      <c r="F101" s="395">
        <v>116452</v>
      </c>
      <c r="G101" s="396">
        <v>26873</v>
      </c>
      <c r="H101" s="395">
        <v>18757</v>
      </c>
      <c r="I101" s="396">
        <v>7262</v>
      </c>
      <c r="J101" s="395">
        <v>-101982</v>
      </c>
      <c r="K101" s="396">
        <v>-119198</v>
      </c>
      <c r="L101" s="395">
        <v>8420</v>
      </c>
      <c r="M101" s="396">
        <v>-9688</v>
      </c>
      <c r="N101" s="395">
        <v>28573</v>
      </c>
      <c r="O101" s="396">
        <v>0</v>
      </c>
      <c r="P101" s="395">
        <v>70220</v>
      </c>
      <c r="Q101" s="396">
        <v>-94751</v>
      </c>
    </row>
    <row r="102" spans="2:17">
      <c r="B102" s="378"/>
      <c r="C102" s="405" t="s">
        <v>119</v>
      </c>
      <c r="D102" s="406">
        <v>0</v>
      </c>
      <c r="E102" s="407">
        <v>0</v>
      </c>
      <c r="F102" s="395">
        <v>69536</v>
      </c>
      <c r="G102" s="396">
        <v>49282</v>
      </c>
      <c r="H102" s="395">
        <v>32044</v>
      </c>
      <c r="I102" s="396">
        <v>24201</v>
      </c>
      <c r="J102" s="395">
        <v>8361</v>
      </c>
      <c r="K102" s="396">
        <v>9160</v>
      </c>
      <c r="L102" s="395">
        <v>6888</v>
      </c>
      <c r="M102" s="396">
        <v>6143</v>
      </c>
      <c r="N102" s="395">
        <v>0</v>
      </c>
      <c r="O102" s="396">
        <v>-8880</v>
      </c>
      <c r="P102" s="395">
        <v>116829</v>
      </c>
      <c r="Q102" s="396">
        <v>79906</v>
      </c>
    </row>
    <row r="103" spans="2:17">
      <c r="B103" s="379"/>
      <c r="C103" s="375" t="s">
        <v>300</v>
      </c>
      <c r="D103" s="397">
        <v>0</v>
      </c>
      <c r="E103" s="398"/>
      <c r="F103" s="397">
        <v>65748</v>
      </c>
      <c r="G103" s="398">
        <v>39533</v>
      </c>
      <c r="H103" s="397">
        <v>7712</v>
      </c>
      <c r="I103" s="398">
        <v>12022</v>
      </c>
      <c r="J103" s="397">
        <v>7025</v>
      </c>
      <c r="K103" s="398">
        <v>7361</v>
      </c>
      <c r="L103" s="397">
        <v>3768</v>
      </c>
      <c r="M103" s="398">
        <v>4272</v>
      </c>
      <c r="N103" s="397">
        <v>0</v>
      </c>
      <c r="O103" s="398">
        <v>0</v>
      </c>
      <c r="P103" s="397">
        <v>84253</v>
      </c>
      <c r="Q103" s="398">
        <v>63188</v>
      </c>
    </row>
    <row r="104" spans="2:17">
      <c r="B104" s="379"/>
      <c r="C104" s="375" t="s">
        <v>347</v>
      </c>
      <c r="D104" s="397">
        <v>0</v>
      </c>
      <c r="E104" s="398">
        <v>0</v>
      </c>
      <c r="F104" s="397">
        <v>3788</v>
      </c>
      <c r="G104" s="398">
        <v>9749</v>
      </c>
      <c r="H104" s="397">
        <v>24332</v>
      </c>
      <c r="I104" s="398">
        <v>12179</v>
      </c>
      <c r="J104" s="397">
        <v>1336</v>
      </c>
      <c r="K104" s="398">
        <v>1799</v>
      </c>
      <c r="L104" s="397">
        <v>3120</v>
      </c>
      <c r="M104" s="398">
        <v>1871</v>
      </c>
      <c r="N104" s="397">
        <v>0</v>
      </c>
      <c r="O104" s="398">
        <v>-8880</v>
      </c>
      <c r="P104" s="397">
        <v>32576</v>
      </c>
      <c r="Q104" s="398">
        <v>16718</v>
      </c>
    </row>
    <row r="105" spans="2:17">
      <c r="B105" s="378"/>
      <c r="C105" s="408" t="s">
        <v>143</v>
      </c>
      <c r="D105" s="395">
        <v>0</v>
      </c>
      <c r="E105" s="396">
        <v>0</v>
      </c>
      <c r="F105" s="395">
        <v>-52457</v>
      </c>
      <c r="G105" s="396">
        <v>-51507</v>
      </c>
      <c r="H105" s="395">
        <v>-35648</v>
      </c>
      <c r="I105" s="396">
        <v>-19284</v>
      </c>
      <c r="J105" s="395">
        <v>-110076</v>
      </c>
      <c r="K105" s="396">
        <v>-128201</v>
      </c>
      <c r="L105" s="395">
        <v>-5002</v>
      </c>
      <c r="M105" s="396">
        <v>-13968</v>
      </c>
      <c r="N105" s="395">
        <v>0</v>
      </c>
      <c r="O105" s="396">
        <v>8880</v>
      </c>
      <c r="P105" s="395">
        <v>-203183</v>
      </c>
      <c r="Q105" s="396">
        <v>-204080</v>
      </c>
    </row>
    <row r="106" spans="2:17">
      <c r="B106" s="379"/>
      <c r="C106" s="375" t="s">
        <v>348</v>
      </c>
      <c r="D106" s="397">
        <v>0</v>
      </c>
      <c r="E106" s="398"/>
      <c r="F106" s="397">
        <v>-43</v>
      </c>
      <c r="G106" s="398">
        <v>-89</v>
      </c>
      <c r="H106" s="397">
        <v>-11321</v>
      </c>
      <c r="I106" s="398">
        <v>-3075</v>
      </c>
      <c r="J106" s="397">
        <v>-6638</v>
      </c>
      <c r="K106" s="398">
        <v>-9755</v>
      </c>
      <c r="L106" s="397">
        <v>-219</v>
      </c>
      <c r="M106" s="398">
        <v>-993</v>
      </c>
      <c r="N106" s="397">
        <v>0</v>
      </c>
      <c r="O106" s="398">
        <v>0</v>
      </c>
      <c r="P106" s="397">
        <v>-18221</v>
      </c>
      <c r="Q106" s="398">
        <v>-13912</v>
      </c>
    </row>
    <row r="107" spans="2:17">
      <c r="B107" s="379"/>
      <c r="C107" s="375" t="s">
        <v>349</v>
      </c>
      <c r="D107" s="397">
        <v>0</v>
      </c>
      <c r="E107" s="398"/>
      <c r="F107" s="397">
        <v>0</v>
      </c>
      <c r="G107" s="398">
        <v>0</v>
      </c>
      <c r="H107" s="397">
        <v>-201</v>
      </c>
      <c r="I107" s="398">
        <v>0</v>
      </c>
      <c r="J107" s="397">
        <v>-95921</v>
      </c>
      <c r="K107" s="398">
        <v>-106116</v>
      </c>
      <c r="L107" s="397">
        <v>-2857</v>
      </c>
      <c r="M107" s="398">
        <v>-2481</v>
      </c>
      <c r="N107" s="397">
        <v>0</v>
      </c>
      <c r="O107" s="398">
        <v>0</v>
      </c>
      <c r="P107" s="397">
        <v>-98979</v>
      </c>
      <c r="Q107" s="398">
        <v>-108597</v>
      </c>
    </row>
    <row r="108" spans="2:17">
      <c r="B108" s="379"/>
      <c r="C108" s="375" t="s">
        <v>166</v>
      </c>
      <c r="D108" s="397">
        <v>0</v>
      </c>
      <c r="E108" s="398">
        <v>0</v>
      </c>
      <c r="F108" s="397">
        <v>-52414</v>
      </c>
      <c r="G108" s="398">
        <v>-51418</v>
      </c>
      <c r="H108" s="397">
        <v>-24126</v>
      </c>
      <c r="I108" s="398">
        <v>-16209</v>
      </c>
      <c r="J108" s="397">
        <v>-7517</v>
      </c>
      <c r="K108" s="398">
        <v>-12330</v>
      </c>
      <c r="L108" s="397">
        <v>-1926</v>
      </c>
      <c r="M108" s="398">
        <v>-10494</v>
      </c>
      <c r="N108" s="397">
        <v>0</v>
      </c>
      <c r="O108" s="398">
        <v>8880</v>
      </c>
      <c r="P108" s="397">
        <v>-85983</v>
      </c>
      <c r="Q108" s="398">
        <v>-81571</v>
      </c>
    </row>
    <row r="109" spans="2:17">
      <c r="B109" s="379"/>
      <c r="C109" s="369" t="s">
        <v>350</v>
      </c>
      <c r="D109" s="397">
        <v>0</v>
      </c>
      <c r="E109" s="398">
        <v>0</v>
      </c>
      <c r="F109" s="397">
        <v>8815</v>
      </c>
      <c r="G109" s="398">
        <v>0</v>
      </c>
      <c r="H109" s="397">
        <v>0</v>
      </c>
      <c r="I109" s="398">
        <v>0</v>
      </c>
      <c r="J109" s="397">
        <v>0</v>
      </c>
      <c r="K109" s="398">
        <v>0</v>
      </c>
      <c r="L109" s="397">
        <v>0</v>
      </c>
      <c r="M109" s="398">
        <v>0</v>
      </c>
      <c r="N109" s="397">
        <v>0</v>
      </c>
      <c r="O109" s="398">
        <v>0</v>
      </c>
      <c r="P109" s="397">
        <v>8815</v>
      </c>
      <c r="Q109" s="398">
        <v>0</v>
      </c>
    </row>
    <row r="110" spans="2:17">
      <c r="B110" s="378"/>
      <c r="C110" s="405" t="s">
        <v>351</v>
      </c>
      <c r="D110" s="397">
        <v>0</v>
      </c>
      <c r="E110" s="398">
        <v>0</v>
      </c>
      <c r="F110" s="397">
        <v>90558</v>
      </c>
      <c r="G110" s="398">
        <v>29098</v>
      </c>
      <c r="H110" s="397">
        <v>22361</v>
      </c>
      <c r="I110" s="398">
        <v>2345</v>
      </c>
      <c r="J110" s="397">
        <v>-267</v>
      </c>
      <c r="K110" s="398">
        <v>-157</v>
      </c>
      <c r="L110" s="397">
        <v>6534</v>
      </c>
      <c r="M110" s="398">
        <v>-1863</v>
      </c>
      <c r="N110" s="397">
        <v>28573</v>
      </c>
      <c r="O110" s="398">
        <v>0</v>
      </c>
      <c r="P110" s="397">
        <v>147759</v>
      </c>
      <c r="Q110" s="398">
        <v>29423</v>
      </c>
    </row>
    <row r="111" spans="2:17">
      <c r="B111" s="379"/>
      <c r="C111" s="375" t="s">
        <v>352</v>
      </c>
      <c r="D111" s="397">
        <v>0</v>
      </c>
      <c r="E111" s="398">
        <v>0</v>
      </c>
      <c r="F111" s="397">
        <v>237834</v>
      </c>
      <c r="G111" s="398">
        <v>68622</v>
      </c>
      <c r="H111" s="397">
        <v>149903</v>
      </c>
      <c r="I111" s="398">
        <v>20108</v>
      </c>
      <c r="J111" s="397">
        <v>7800</v>
      </c>
      <c r="K111" s="398">
        <v>3320</v>
      </c>
      <c r="L111" s="397">
        <v>18929</v>
      </c>
      <c r="M111" s="398">
        <v>14109</v>
      </c>
      <c r="N111" s="397">
        <v>-28661</v>
      </c>
      <c r="O111" s="398">
        <v>-12110</v>
      </c>
      <c r="P111" s="397">
        <v>385805</v>
      </c>
      <c r="Q111" s="398">
        <v>94049</v>
      </c>
    </row>
    <row r="112" spans="2:17">
      <c r="B112" s="379"/>
      <c r="C112" s="375" t="s">
        <v>353</v>
      </c>
      <c r="D112" s="397">
        <v>0</v>
      </c>
      <c r="E112" s="398">
        <v>0</v>
      </c>
      <c r="F112" s="397">
        <v>-147276</v>
      </c>
      <c r="G112" s="398">
        <v>-39524</v>
      </c>
      <c r="H112" s="397">
        <v>-127542</v>
      </c>
      <c r="I112" s="398">
        <v>-17763</v>
      </c>
      <c r="J112" s="397">
        <v>-8067</v>
      </c>
      <c r="K112" s="398">
        <v>-3477</v>
      </c>
      <c r="L112" s="397">
        <v>-12395</v>
      </c>
      <c r="M112" s="398">
        <v>-15972</v>
      </c>
      <c r="N112" s="397">
        <v>57234</v>
      </c>
      <c r="O112" s="398">
        <v>12110</v>
      </c>
      <c r="P112" s="397">
        <v>-238046</v>
      </c>
      <c r="Q112" s="398">
        <v>-64626</v>
      </c>
    </row>
    <row r="113" spans="2:18">
      <c r="R113" s="372"/>
    </row>
    <row r="114" spans="2:18" ht="24">
      <c r="B114" s="381"/>
      <c r="C114" s="369" t="s">
        <v>354</v>
      </c>
      <c r="D114" s="397">
        <v>0</v>
      </c>
      <c r="E114" s="398">
        <v>0</v>
      </c>
      <c r="F114" s="397">
        <v>2171</v>
      </c>
      <c r="G114" s="398">
        <v>1705</v>
      </c>
      <c r="H114" s="397">
        <v>0</v>
      </c>
      <c r="I114" s="398">
        <v>0</v>
      </c>
      <c r="J114" s="397">
        <v>0</v>
      </c>
      <c r="K114" s="398">
        <v>0</v>
      </c>
      <c r="L114" s="397">
        <v>0</v>
      </c>
      <c r="M114" s="398">
        <v>0</v>
      </c>
      <c r="N114" s="397">
        <v>0</v>
      </c>
      <c r="O114" s="398">
        <v>0</v>
      </c>
      <c r="P114" s="397">
        <v>2171</v>
      </c>
      <c r="Q114" s="398">
        <v>1705</v>
      </c>
    </row>
    <row r="115" spans="2:18">
      <c r="B115" s="378"/>
      <c r="C115" s="405" t="s">
        <v>355</v>
      </c>
      <c r="D115" s="406">
        <v>0</v>
      </c>
      <c r="E115" s="407">
        <v>0</v>
      </c>
      <c r="F115" s="395">
        <v>74</v>
      </c>
      <c r="G115" s="396">
        <v>101</v>
      </c>
      <c r="H115" s="395">
        <v>0</v>
      </c>
      <c r="I115" s="396">
        <v>0</v>
      </c>
      <c r="J115" s="395">
        <v>24</v>
      </c>
      <c r="K115" s="396">
        <v>330</v>
      </c>
      <c r="L115" s="395">
        <v>37</v>
      </c>
      <c r="M115" s="396">
        <v>2382</v>
      </c>
      <c r="N115" s="395">
        <v>0</v>
      </c>
      <c r="O115" s="396">
        <v>0</v>
      </c>
      <c r="P115" s="395">
        <v>135</v>
      </c>
      <c r="Q115" s="396">
        <v>2813</v>
      </c>
    </row>
    <row r="116" spans="2:18">
      <c r="B116" s="378"/>
      <c r="C116" s="375" t="s">
        <v>356</v>
      </c>
      <c r="D116" s="397"/>
      <c r="E116" s="398"/>
      <c r="F116" s="397">
        <v>51</v>
      </c>
      <c r="G116" s="398">
        <v>96</v>
      </c>
      <c r="H116" s="397">
        <v>0</v>
      </c>
      <c r="I116" s="398">
        <v>0</v>
      </c>
      <c r="J116" s="397">
        <v>0</v>
      </c>
      <c r="K116" s="398">
        <v>0</v>
      </c>
      <c r="L116" s="397">
        <v>0</v>
      </c>
      <c r="M116" s="398">
        <v>17</v>
      </c>
      <c r="N116" s="397">
        <v>0</v>
      </c>
      <c r="O116" s="398">
        <v>0</v>
      </c>
      <c r="P116" s="397">
        <v>51</v>
      </c>
      <c r="Q116" s="398">
        <v>113</v>
      </c>
    </row>
    <row r="117" spans="2:18">
      <c r="B117" s="378"/>
      <c r="C117" s="375" t="s">
        <v>357</v>
      </c>
      <c r="D117" s="397">
        <v>0</v>
      </c>
      <c r="E117" s="398">
        <v>0</v>
      </c>
      <c r="F117" s="397">
        <v>23</v>
      </c>
      <c r="G117" s="398">
        <v>5</v>
      </c>
      <c r="H117" s="397">
        <v>0</v>
      </c>
      <c r="I117" s="398">
        <v>0</v>
      </c>
      <c r="J117" s="397">
        <v>24</v>
      </c>
      <c r="K117" s="398">
        <v>330</v>
      </c>
      <c r="L117" s="397">
        <v>37</v>
      </c>
      <c r="M117" s="398">
        <v>2365</v>
      </c>
      <c r="N117" s="397">
        <v>0</v>
      </c>
      <c r="O117" s="398">
        <v>0</v>
      </c>
      <c r="P117" s="397">
        <v>84</v>
      </c>
      <c r="Q117" s="398">
        <v>2700</v>
      </c>
    </row>
    <row r="118" spans="2:18">
      <c r="D118" s="372"/>
      <c r="E118" s="372"/>
      <c r="F118" s="372"/>
      <c r="G118" s="372"/>
      <c r="H118" s="372"/>
      <c r="I118" s="372"/>
      <c r="J118" s="372"/>
      <c r="K118" s="372"/>
      <c r="L118" s="372"/>
      <c r="M118" s="372"/>
      <c r="N118" s="372"/>
      <c r="O118" s="372"/>
      <c r="P118" s="372"/>
      <c r="Q118" s="372"/>
    </row>
    <row r="119" spans="2:18">
      <c r="B119" s="378" t="s">
        <v>389</v>
      </c>
      <c r="C119" s="405"/>
      <c r="D119" s="406">
        <v>0</v>
      </c>
      <c r="E119" s="407">
        <v>0</v>
      </c>
      <c r="F119" s="395">
        <v>274373</v>
      </c>
      <c r="G119" s="396">
        <v>143502</v>
      </c>
      <c r="H119" s="395">
        <v>229497</v>
      </c>
      <c r="I119" s="396">
        <v>269303</v>
      </c>
      <c r="J119" s="395">
        <v>531117</v>
      </c>
      <c r="K119" s="396">
        <v>492090</v>
      </c>
      <c r="L119" s="395">
        <v>277668</v>
      </c>
      <c r="M119" s="396">
        <v>221367</v>
      </c>
      <c r="N119" s="395">
        <v>28582</v>
      </c>
      <c r="O119" s="396">
        <v>0</v>
      </c>
      <c r="P119" s="395">
        <v>1341237</v>
      </c>
      <c r="Q119" s="396">
        <v>1126262</v>
      </c>
    </row>
    <row r="120" spans="2:18">
      <c r="D120" s="372"/>
      <c r="E120" s="372"/>
      <c r="F120" s="372"/>
      <c r="G120" s="372"/>
      <c r="H120" s="372"/>
      <c r="I120" s="372"/>
      <c r="J120" s="372"/>
      <c r="K120" s="372"/>
      <c r="L120" s="372"/>
      <c r="M120" s="372"/>
      <c r="N120" s="372"/>
      <c r="O120" s="372"/>
      <c r="P120" s="372"/>
      <c r="Q120" s="372"/>
    </row>
    <row r="121" spans="2:18">
      <c r="B121" s="379"/>
      <c r="C121" s="369" t="s">
        <v>358</v>
      </c>
      <c r="D121" s="397">
        <v>0</v>
      </c>
      <c r="E121" s="398">
        <v>0</v>
      </c>
      <c r="F121" s="397">
        <v>-99141</v>
      </c>
      <c r="G121" s="398">
        <v>-8618</v>
      </c>
      <c r="H121" s="397">
        <v>-78870</v>
      </c>
      <c r="I121" s="398">
        <v>-90718</v>
      </c>
      <c r="J121" s="397">
        <v>-185554</v>
      </c>
      <c r="K121" s="398">
        <v>-191743</v>
      </c>
      <c r="L121" s="397">
        <v>-85670</v>
      </c>
      <c r="M121" s="398">
        <v>-68520</v>
      </c>
      <c r="N121" s="397">
        <v>0</v>
      </c>
      <c r="O121" s="398">
        <v>0</v>
      </c>
      <c r="P121" s="397">
        <v>-449235</v>
      </c>
      <c r="Q121" s="398">
        <v>-359599</v>
      </c>
    </row>
    <row r="122" spans="2:18">
      <c r="D122" s="372"/>
      <c r="E122" s="372"/>
      <c r="F122" s="372"/>
      <c r="G122" s="372"/>
      <c r="H122" s="372"/>
      <c r="I122" s="372"/>
      <c r="J122" s="372"/>
      <c r="K122" s="372"/>
      <c r="L122" s="372"/>
      <c r="M122" s="372"/>
      <c r="N122" s="372"/>
      <c r="O122" s="372"/>
      <c r="P122" s="372"/>
      <c r="Q122" s="372"/>
    </row>
    <row r="123" spans="2:18">
      <c r="B123" s="378" t="s">
        <v>383</v>
      </c>
      <c r="C123" s="405"/>
      <c r="D123" s="406">
        <v>0</v>
      </c>
      <c r="E123" s="407">
        <v>0</v>
      </c>
      <c r="F123" s="395">
        <v>175232</v>
      </c>
      <c r="G123" s="396">
        <v>134884</v>
      </c>
      <c r="H123" s="395">
        <v>150627</v>
      </c>
      <c r="I123" s="396">
        <v>178585</v>
      </c>
      <c r="J123" s="395">
        <v>345563</v>
      </c>
      <c r="K123" s="396">
        <v>300347</v>
      </c>
      <c r="L123" s="395">
        <v>191998</v>
      </c>
      <c r="M123" s="396">
        <v>152847</v>
      </c>
      <c r="N123" s="395">
        <v>28582</v>
      </c>
      <c r="O123" s="396">
        <v>0</v>
      </c>
      <c r="P123" s="395">
        <v>892002</v>
      </c>
      <c r="Q123" s="396">
        <v>766663</v>
      </c>
    </row>
    <row r="124" spans="2:18">
      <c r="B124" s="379"/>
      <c r="C124" s="369" t="s">
        <v>359</v>
      </c>
      <c r="D124" s="397">
        <v>0</v>
      </c>
      <c r="E124" s="398">
        <v>0</v>
      </c>
      <c r="F124" s="397">
        <v>0</v>
      </c>
      <c r="G124" s="398">
        <v>0</v>
      </c>
      <c r="H124" s="397">
        <v>0</v>
      </c>
      <c r="I124" s="398">
        <v>0</v>
      </c>
      <c r="J124" s="397">
        <v>0</v>
      </c>
      <c r="K124" s="398">
        <v>0</v>
      </c>
      <c r="L124" s="397">
        <v>0</v>
      </c>
      <c r="M124" s="398">
        <v>0</v>
      </c>
      <c r="N124" s="397">
        <v>0</v>
      </c>
      <c r="O124" s="398">
        <v>0</v>
      </c>
      <c r="P124" s="397">
        <v>0</v>
      </c>
      <c r="Q124" s="398">
        <v>0</v>
      </c>
    </row>
    <row r="125" spans="2:18">
      <c r="B125" s="376" t="s">
        <v>118</v>
      </c>
      <c r="C125" s="366"/>
      <c r="D125" s="406">
        <v>0</v>
      </c>
      <c r="E125" s="407">
        <v>0</v>
      </c>
      <c r="F125" s="395">
        <v>175232</v>
      </c>
      <c r="G125" s="396">
        <v>134884</v>
      </c>
      <c r="H125" s="395">
        <v>150627</v>
      </c>
      <c r="I125" s="396">
        <v>178585</v>
      </c>
      <c r="J125" s="395">
        <v>345563</v>
      </c>
      <c r="K125" s="396">
        <v>300347</v>
      </c>
      <c r="L125" s="395">
        <v>191998</v>
      </c>
      <c r="M125" s="396">
        <v>152847</v>
      </c>
      <c r="N125" s="395">
        <v>28582</v>
      </c>
      <c r="O125" s="396">
        <v>0</v>
      </c>
      <c r="P125" s="395">
        <v>892002</v>
      </c>
      <c r="Q125" s="396">
        <v>766663</v>
      </c>
    </row>
    <row r="126" spans="2:18">
      <c r="D126" s="372"/>
      <c r="E126" s="372"/>
      <c r="F126" s="372"/>
      <c r="G126" s="372"/>
      <c r="H126" s="372"/>
      <c r="I126" s="372"/>
      <c r="J126" s="372"/>
      <c r="K126" s="372"/>
      <c r="L126" s="372"/>
      <c r="M126" s="372"/>
      <c r="N126" s="372"/>
      <c r="O126" s="372"/>
      <c r="P126" s="372"/>
      <c r="Q126" s="372"/>
    </row>
    <row r="127" spans="2:18">
      <c r="D127" s="411"/>
      <c r="E127" s="411"/>
      <c r="F127" s="411"/>
      <c r="G127" s="411"/>
      <c r="H127" s="411"/>
      <c r="I127" s="411"/>
      <c r="J127" s="411"/>
      <c r="K127" s="411"/>
      <c r="L127" s="411"/>
      <c r="M127" s="411"/>
      <c r="N127" s="411"/>
      <c r="O127" s="411"/>
      <c r="P127" s="411"/>
      <c r="Q127" s="411"/>
    </row>
    <row r="128" spans="2:18">
      <c r="D128" s="411"/>
      <c r="E128" s="411"/>
      <c r="F128" s="411"/>
      <c r="G128" s="411"/>
      <c r="H128" s="411"/>
      <c r="I128" s="411"/>
      <c r="J128" s="411"/>
      <c r="K128" s="411"/>
      <c r="L128" s="411"/>
      <c r="M128" s="411"/>
      <c r="N128" s="411"/>
      <c r="O128" s="411"/>
      <c r="P128" s="411"/>
      <c r="Q128" s="411"/>
    </row>
    <row r="129" spans="2:17">
      <c r="P129" s="372"/>
      <c r="Q129" s="372"/>
    </row>
    <row r="130" spans="2:17">
      <c r="D130" s="400"/>
      <c r="P130" s="372"/>
      <c r="Q130" s="372"/>
    </row>
    <row r="131" spans="2:17">
      <c r="B131" s="576" t="s">
        <v>102</v>
      </c>
      <c r="C131" s="577"/>
      <c r="D131" s="578" t="s">
        <v>23</v>
      </c>
      <c r="E131" s="579"/>
      <c r="F131" s="578" t="s">
        <v>10</v>
      </c>
      <c r="G131" s="579"/>
      <c r="H131" s="578" t="s">
        <v>55</v>
      </c>
      <c r="I131" s="579"/>
      <c r="J131" s="578" t="s">
        <v>14</v>
      </c>
      <c r="K131" s="579"/>
      <c r="L131" s="578" t="s">
        <v>56</v>
      </c>
      <c r="M131" s="579"/>
      <c r="N131" s="578" t="s">
        <v>394</v>
      </c>
      <c r="O131" s="579"/>
      <c r="P131" s="578" t="s">
        <v>20</v>
      </c>
      <c r="Q131" s="579"/>
    </row>
    <row r="132" spans="2:17">
      <c r="B132" s="569" t="s">
        <v>384</v>
      </c>
      <c r="C132" s="570"/>
      <c r="D132" s="383" t="s">
        <v>425</v>
      </c>
      <c r="E132" s="384" t="s">
        <v>268</v>
      </c>
      <c r="F132" s="383" t="s">
        <v>425</v>
      </c>
      <c r="G132" s="384" t="s">
        <v>268</v>
      </c>
      <c r="H132" s="383" t="s">
        <v>425</v>
      </c>
      <c r="I132" s="384" t="s">
        <v>268</v>
      </c>
      <c r="J132" s="383" t="s">
        <v>425</v>
      </c>
      <c r="K132" s="384" t="s">
        <v>268</v>
      </c>
      <c r="L132" s="383" t="s">
        <v>425</v>
      </c>
      <c r="M132" s="384" t="s">
        <v>268</v>
      </c>
      <c r="N132" s="383" t="s">
        <v>425</v>
      </c>
      <c r="O132" s="384" t="s">
        <v>268</v>
      </c>
      <c r="P132" s="383" t="s">
        <v>425</v>
      </c>
      <c r="Q132" s="384" t="s">
        <v>268</v>
      </c>
    </row>
    <row r="133" spans="2:17">
      <c r="B133" s="571"/>
      <c r="C133" s="572"/>
      <c r="D133" s="385" t="s">
        <v>385</v>
      </c>
      <c r="E133" s="386" t="s">
        <v>385</v>
      </c>
      <c r="F133" s="385" t="s">
        <v>385</v>
      </c>
      <c r="G133" s="386" t="s">
        <v>385</v>
      </c>
      <c r="H133" s="385" t="s">
        <v>385</v>
      </c>
      <c r="I133" s="386" t="s">
        <v>385</v>
      </c>
      <c r="J133" s="385" t="s">
        <v>385</v>
      </c>
      <c r="K133" s="386" t="s">
        <v>385</v>
      </c>
      <c r="L133" s="385" t="s">
        <v>385</v>
      </c>
      <c r="M133" s="386" t="s">
        <v>385</v>
      </c>
      <c r="N133" s="385" t="s">
        <v>385</v>
      </c>
      <c r="O133" s="386" t="s">
        <v>385</v>
      </c>
      <c r="P133" s="385" t="s">
        <v>385</v>
      </c>
      <c r="Q133" s="386" t="s">
        <v>385</v>
      </c>
    </row>
    <row r="134" spans="2:17">
      <c r="M134" s="388"/>
    </row>
    <row r="135" spans="2:17">
      <c r="B135" s="378"/>
      <c r="C135" s="375" t="s">
        <v>361</v>
      </c>
      <c r="D135" s="467">
        <v>0</v>
      </c>
      <c r="E135" s="468">
        <v>0</v>
      </c>
      <c r="F135" s="397">
        <v>110238</v>
      </c>
      <c r="G135" s="398">
        <v>140035</v>
      </c>
      <c r="H135" s="397">
        <v>206457</v>
      </c>
      <c r="I135" s="398">
        <v>247841</v>
      </c>
      <c r="J135" s="397">
        <v>626538</v>
      </c>
      <c r="K135" s="398">
        <v>511544</v>
      </c>
      <c r="L135" s="397">
        <v>254685</v>
      </c>
      <c r="M135" s="398">
        <v>195690</v>
      </c>
      <c r="N135" s="397">
        <v>0</v>
      </c>
      <c r="O135" s="398">
        <v>0</v>
      </c>
      <c r="P135" s="397">
        <v>1197918</v>
      </c>
      <c r="Q135" s="388">
        <v>1095110</v>
      </c>
    </row>
    <row r="136" spans="2:17">
      <c r="B136" s="378"/>
      <c r="C136" s="375" t="s">
        <v>362</v>
      </c>
      <c r="D136" s="467">
        <v>0</v>
      </c>
      <c r="E136" s="468">
        <v>0</v>
      </c>
      <c r="F136" s="397">
        <v>-16483</v>
      </c>
      <c r="G136" s="398">
        <v>-20172</v>
      </c>
      <c r="H136" s="397">
        <v>-67384</v>
      </c>
      <c r="I136" s="398">
        <v>-454441</v>
      </c>
      <c r="J136" s="397">
        <v>-109801</v>
      </c>
      <c r="K136" s="398">
        <v>-127976</v>
      </c>
      <c r="L136" s="397">
        <v>90501</v>
      </c>
      <c r="M136" s="398">
        <v>-283782</v>
      </c>
      <c r="N136" s="397">
        <v>0</v>
      </c>
      <c r="O136" s="398">
        <v>0</v>
      </c>
      <c r="P136" s="397">
        <v>-103167</v>
      </c>
      <c r="Q136" s="388">
        <v>-886371</v>
      </c>
    </row>
    <row r="137" spans="2:17">
      <c r="B137" s="378"/>
      <c r="C137" s="375" t="s">
        <v>363</v>
      </c>
      <c r="D137" s="467">
        <v>0</v>
      </c>
      <c r="E137" s="468">
        <v>0</v>
      </c>
      <c r="F137" s="397">
        <v>-23726</v>
      </c>
      <c r="G137" s="398">
        <v>-17305</v>
      </c>
      <c r="H137" s="397">
        <v>-90783</v>
      </c>
      <c r="I137" s="398">
        <v>264451</v>
      </c>
      <c r="J137" s="397">
        <v>-494832</v>
      </c>
      <c r="K137" s="398">
        <v>-413466</v>
      </c>
      <c r="L137" s="397">
        <v>-256197</v>
      </c>
      <c r="M137" s="398">
        <v>-162923</v>
      </c>
      <c r="N137" s="397">
        <v>0</v>
      </c>
      <c r="O137" s="398">
        <v>0</v>
      </c>
      <c r="P137" s="397">
        <v>-865538</v>
      </c>
      <c r="Q137" s="388">
        <v>-329243</v>
      </c>
    </row>
    <row r="145" spans="4:12">
      <c r="D145" s="372">
        <v>0</v>
      </c>
      <c r="E145" s="372">
        <v>0</v>
      </c>
      <c r="F145" s="372"/>
      <c r="G145" s="372"/>
      <c r="H145" s="372"/>
      <c r="I145" s="372"/>
      <c r="J145" s="372"/>
      <c r="K145" s="372"/>
      <c r="L145" s="372"/>
    </row>
  </sheetData>
  <mergeCells count="41">
    <mergeCell ref="B4:C5"/>
    <mergeCell ref="B33:C33"/>
    <mergeCell ref="B2:C2"/>
    <mergeCell ref="D2:Q2"/>
    <mergeCell ref="B3:C3"/>
    <mergeCell ref="D3:E3"/>
    <mergeCell ref="F3:G3"/>
    <mergeCell ref="H3:I3"/>
    <mergeCell ref="J3:K3"/>
    <mergeCell ref="N3:O3"/>
    <mergeCell ref="L3:M3"/>
    <mergeCell ref="P3:Q3"/>
    <mergeCell ref="L34:M34"/>
    <mergeCell ref="J72:K72"/>
    <mergeCell ref="N72:O72"/>
    <mergeCell ref="B132:C133"/>
    <mergeCell ref="D33:Q33"/>
    <mergeCell ref="B34:C34"/>
    <mergeCell ref="D34:E34"/>
    <mergeCell ref="F34:G34"/>
    <mergeCell ref="J34:K34"/>
    <mergeCell ref="N34:O34"/>
    <mergeCell ref="H34:I34"/>
    <mergeCell ref="B35:C36"/>
    <mergeCell ref="D71:Q71"/>
    <mergeCell ref="B72:C72"/>
    <mergeCell ref="P34:Q34"/>
    <mergeCell ref="P72:Q72"/>
    <mergeCell ref="B73:C74"/>
    <mergeCell ref="B131:C131"/>
    <mergeCell ref="D131:E131"/>
    <mergeCell ref="F131:G131"/>
    <mergeCell ref="H131:I131"/>
    <mergeCell ref="P131:Q131"/>
    <mergeCell ref="D72:E72"/>
    <mergeCell ref="F72:G72"/>
    <mergeCell ref="J131:K131"/>
    <mergeCell ref="H72:I72"/>
    <mergeCell ref="N131:O131"/>
    <mergeCell ref="L72:M72"/>
    <mergeCell ref="L131:M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42"/>
  <sheetViews>
    <sheetView workbookViewId="0">
      <selection activeCell="P131" sqref="P131:Q133"/>
    </sheetView>
  </sheetViews>
  <sheetFormatPr baseColWidth="10" defaultRowHeight="12.75"/>
  <cols>
    <col min="1" max="1" width="5.5703125" style="365" customWidth="1"/>
    <col min="2" max="2" width="6" style="368" customWidth="1"/>
    <col min="3" max="3" width="70.140625" style="368" customWidth="1"/>
    <col min="4" max="17" width="14.85546875" style="368" customWidth="1"/>
    <col min="18" max="16384" width="11.42578125" style="365"/>
  </cols>
  <sheetData>
    <row r="2" spans="2:17" ht="18">
      <c r="B2" s="594" t="s">
        <v>189</v>
      </c>
      <c r="C2" s="595"/>
      <c r="D2" s="591" t="s">
        <v>54</v>
      </c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3"/>
    </row>
    <row r="3" spans="2:17">
      <c r="B3" s="576" t="s">
        <v>102</v>
      </c>
      <c r="C3" s="577"/>
      <c r="D3" s="578" t="s">
        <v>23</v>
      </c>
      <c r="E3" s="579"/>
      <c r="F3" s="578" t="s">
        <v>10</v>
      </c>
      <c r="G3" s="579"/>
      <c r="H3" s="578" t="s">
        <v>55</v>
      </c>
      <c r="I3" s="579"/>
      <c r="J3" s="578" t="s">
        <v>14</v>
      </c>
      <c r="K3" s="579"/>
      <c r="L3" s="578" t="s">
        <v>56</v>
      </c>
      <c r="M3" s="579"/>
      <c r="N3" s="578" t="s">
        <v>394</v>
      </c>
      <c r="O3" s="579"/>
      <c r="P3" s="578" t="s">
        <v>20</v>
      </c>
      <c r="Q3" s="579"/>
    </row>
    <row r="4" spans="2:17">
      <c r="B4" s="580" t="s">
        <v>364</v>
      </c>
      <c r="C4" s="581"/>
      <c r="D4" s="383" t="s">
        <v>425</v>
      </c>
      <c r="E4" s="384" t="s">
        <v>268</v>
      </c>
      <c r="F4" s="383" t="str">
        <f>D4</f>
        <v>12/31/2018</v>
      </c>
      <c r="G4" s="384" t="str">
        <f>E4</f>
        <v>12/31/2017</v>
      </c>
      <c r="H4" s="383" t="str">
        <f>D4</f>
        <v>12/31/2018</v>
      </c>
      <c r="I4" s="384" t="str">
        <f>E4</f>
        <v>12/31/2017</v>
      </c>
      <c r="J4" s="383" t="str">
        <f>D4</f>
        <v>12/31/2018</v>
      </c>
      <c r="K4" s="384" t="str">
        <f>E4</f>
        <v>12/31/2017</v>
      </c>
      <c r="L4" s="383" t="str">
        <f>D4</f>
        <v>12/31/2018</v>
      </c>
      <c r="M4" s="384" t="str">
        <f>E4</f>
        <v>12/31/2017</v>
      </c>
      <c r="N4" s="383" t="str">
        <f>L4</f>
        <v>12/31/2018</v>
      </c>
      <c r="O4" s="384" t="str">
        <f>M4</f>
        <v>12/31/2017</v>
      </c>
      <c r="P4" s="383" t="str">
        <f>L4</f>
        <v>12/31/2018</v>
      </c>
      <c r="Q4" s="384" t="str">
        <f>M4</f>
        <v>12/31/2017</v>
      </c>
    </row>
    <row r="5" spans="2:17">
      <c r="B5" s="582"/>
      <c r="C5" s="583"/>
      <c r="D5" s="385" t="s">
        <v>385</v>
      </c>
      <c r="E5" s="386" t="s">
        <v>385</v>
      </c>
      <c r="F5" s="385" t="s">
        <v>385</v>
      </c>
      <c r="G5" s="386" t="s">
        <v>385</v>
      </c>
      <c r="H5" s="385" t="s">
        <v>385</v>
      </c>
      <c r="I5" s="386" t="s">
        <v>385</v>
      </c>
      <c r="J5" s="385" t="s">
        <v>385</v>
      </c>
      <c r="K5" s="386" t="s">
        <v>385</v>
      </c>
      <c r="L5" s="385" t="s">
        <v>385</v>
      </c>
      <c r="M5" s="386" t="s">
        <v>385</v>
      </c>
      <c r="N5" s="385" t="s">
        <v>385</v>
      </c>
      <c r="O5" s="386" t="s">
        <v>385</v>
      </c>
      <c r="P5" s="385" t="s">
        <v>385</v>
      </c>
      <c r="Q5" s="386" t="s">
        <v>385</v>
      </c>
    </row>
    <row r="6" spans="2:17">
      <c r="B6" s="378" t="s">
        <v>365</v>
      </c>
      <c r="C6" s="367"/>
      <c r="D6" s="387">
        <v>0</v>
      </c>
      <c r="E6" s="393">
        <v>0</v>
      </c>
      <c r="F6" s="387">
        <v>312128</v>
      </c>
      <c r="G6" s="389">
        <v>396740</v>
      </c>
      <c r="H6" s="387">
        <v>3379172</v>
      </c>
      <c r="I6" s="389">
        <v>1958520</v>
      </c>
      <c r="J6" s="387">
        <v>416279</v>
      </c>
      <c r="K6" s="389">
        <v>402852</v>
      </c>
      <c r="L6" s="387">
        <v>112287</v>
      </c>
      <c r="M6" s="389">
        <v>169383</v>
      </c>
      <c r="N6" s="387">
        <v>-7</v>
      </c>
      <c r="O6" s="389">
        <v>0</v>
      </c>
      <c r="P6" s="391">
        <v>4219859</v>
      </c>
      <c r="Q6" s="401">
        <v>2927495</v>
      </c>
    </row>
    <row r="7" spans="2:17">
      <c r="B7" s="377"/>
      <c r="C7" s="367" t="s">
        <v>300</v>
      </c>
      <c r="D7" s="387">
        <v>0</v>
      </c>
      <c r="E7" s="393">
        <v>0</v>
      </c>
      <c r="F7" s="387">
        <v>27356</v>
      </c>
      <c r="G7" s="389">
        <v>101615</v>
      </c>
      <c r="H7" s="387">
        <v>345537</v>
      </c>
      <c r="I7" s="389">
        <v>220764</v>
      </c>
      <c r="J7" s="387">
        <v>196776</v>
      </c>
      <c r="K7" s="389">
        <v>174282</v>
      </c>
      <c r="L7" s="387">
        <v>29776</v>
      </c>
      <c r="M7" s="389">
        <v>79953</v>
      </c>
      <c r="N7" s="387">
        <v>0</v>
      </c>
      <c r="O7" s="389">
        <v>0</v>
      </c>
      <c r="P7" s="391">
        <v>599445</v>
      </c>
      <c r="Q7" s="394">
        <v>576614</v>
      </c>
    </row>
    <row r="8" spans="2:17">
      <c r="B8" s="377"/>
      <c r="C8" s="367" t="s">
        <v>301</v>
      </c>
      <c r="D8" s="387">
        <v>0</v>
      </c>
      <c r="E8" s="393">
        <v>0</v>
      </c>
      <c r="F8" s="387">
        <v>0</v>
      </c>
      <c r="G8" s="389">
        <v>412</v>
      </c>
      <c r="H8" s="387">
        <v>42320</v>
      </c>
      <c r="I8" s="389">
        <v>9531</v>
      </c>
      <c r="J8" s="387">
        <v>47</v>
      </c>
      <c r="K8" s="389">
        <v>16232</v>
      </c>
      <c r="L8" s="387">
        <v>0</v>
      </c>
      <c r="M8" s="389">
        <v>0</v>
      </c>
      <c r="N8" s="387">
        <v>0</v>
      </c>
      <c r="O8" s="389">
        <v>0</v>
      </c>
      <c r="P8" s="391">
        <v>42367</v>
      </c>
      <c r="Q8" s="394">
        <v>26175</v>
      </c>
    </row>
    <row r="9" spans="2:17">
      <c r="B9" s="377"/>
      <c r="C9" s="367" t="s">
        <v>302</v>
      </c>
      <c r="D9" s="387">
        <v>0</v>
      </c>
      <c r="E9" s="393">
        <v>0</v>
      </c>
      <c r="F9" s="387">
        <v>7590</v>
      </c>
      <c r="G9" s="389">
        <v>7365</v>
      </c>
      <c r="H9" s="387">
        <v>198877</v>
      </c>
      <c r="I9" s="389">
        <v>207810</v>
      </c>
      <c r="J9" s="387">
        <v>6746</v>
      </c>
      <c r="K9" s="389">
        <v>3488</v>
      </c>
      <c r="L9" s="387">
        <v>8463</v>
      </c>
      <c r="M9" s="389">
        <v>3882</v>
      </c>
      <c r="N9" s="387">
        <v>0</v>
      </c>
      <c r="O9" s="389">
        <v>0</v>
      </c>
      <c r="P9" s="391">
        <v>221676</v>
      </c>
      <c r="Q9" s="394">
        <v>222545</v>
      </c>
    </row>
    <row r="10" spans="2:17">
      <c r="B10" s="377"/>
      <c r="C10" s="367" t="s">
        <v>303</v>
      </c>
      <c r="D10" s="387">
        <v>0</v>
      </c>
      <c r="E10" s="393">
        <v>0</v>
      </c>
      <c r="F10" s="387">
        <v>251369</v>
      </c>
      <c r="G10" s="389">
        <v>268542</v>
      </c>
      <c r="H10" s="387">
        <v>2568773</v>
      </c>
      <c r="I10" s="389">
        <v>1375070</v>
      </c>
      <c r="J10" s="387">
        <v>165005</v>
      </c>
      <c r="K10" s="389">
        <v>171876</v>
      </c>
      <c r="L10" s="387">
        <v>52271</v>
      </c>
      <c r="M10" s="389">
        <v>73132</v>
      </c>
      <c r="N10" s="387">
        <v>0</v>
      </c>
      <c r="O10" s="389">
        <v>0</v>
      </c>
      <c r="P10" s="391">
        <v>3037418</v>
      </c>
      <c r="Q10" s="394">
        <v>1888620</v>
      </c>
    </row>
    <row r="11" spans="2:17">
      <c r="B11" s="377"/>
      <c r="C11" s="367" t="s">
        <v>304</v>
      </c>
      <c r="D11" s="387">
        <v>0</v>
      </c>
      <c r="E11" s="393">
        <v>0</v>
      </c>
      <c r="F11" s="387">
        <v>699</v>
      </c>
      <c r="G11" s="389">
        <v>1324</v>
      </c>
      <c r="H11" s="387">
        <v>2077</v>
      </c>
      <c r="I11" s="389">
        <v>990</v>
      </c>
      <c r="J11" s="387">
        <v>4947</v>
      </c>
      <c r="K11" s="389">
        <v>5554</v>
      </c>
      <c r="L11" s="387">
        <v>8869</v>
      </c>
      <c r="M11" s="389">
        <v>1674</v>
      </c>
      <c r="N11" s="387">
        <v>-7</v>
      </c>
      <c r="O11" s="389">
        <v>0</v>
      </c>
      <c r="P11" s="391">
        <v>16585</v>
      </c>
      <c r="Q11" s="394">
        <v>9542</v>
      </c>
    </row>
    <row r="12" spans="2:17">
      <c r="B12" s="377"/>
      <c r="C12" s="367" t="s">
        <v>305</v>
      </c>
      <c r="D12" s="387">
        <v>0</v>
      </c>
      <c r="E12" s="393">
        <v>0</v>
      </c>
      <c r="F12" s="387">
        <v>25114</v>
      </c>
      <c r="G12" s="389">
        <v>17482</v>
      </c>
      <c r="H12" s="387">
        <v>208414</v>
      </c>
      <c r="I12" s="389">
        <v>134064</v>
      </c>
      <c r="J12" s="387">
        <v>36933</v>
      </c>
      <c r="K12" s="389">
        <v>31420</v>
      </c>
      <c r="L12" s="387">
        <v>12908</v>
      </c>
      <c r="M12" s="389">
        <v>10742</v>
      </c>
      <c r="N12" s="387">
        <v>0</v>
      </c>
      <c r="O12" s="389">
        <v>0</v>
      </c>
      <c r="P12" s="391">
        <v>283369</v>
      </c>
      <c r="Q12" s="394">
        <v>193708</v>
      </c>
    </row>
    <row r="13" spans="2:17">
      <c r="B13" s="377"/>
      <c r="C13" s="367" t="s">
        <v>306</v>
      </c>
      <c r="D13" s="387">
        <v>0</v>
      </c>
      <c r="E13" s="393">
        <v>0</v>
      </c>
      <c r="F13" s="387">
        <v>0</v>
      </c>
      <c r="G13" s="389">
        <v>0</v>
      </c>
      <c r="H13" s="387">
        <v>13174</v>
      </c>
      <c r="I13" s="389">
        <v>10291</v>
      </c>
      <c r="J13" s="387">
        <v>0</v>
      </c>
      <c r="K13" s="389">
        <v>0</v>
      </c>
      <c r="L13" s="387">
        <v>0</v>
      </c>
      <c r="M13" s="389">
        <v>0</v>
      </c>
      <c r="N13" s="387">
        <v>0</v>
      </c>
      <c r="O13" s="389">
        <v>0</v>
      </c>
      <c r="P13" s="391">
        <v>13174</v>
      </c>
      <c r="Q13" s="394">
        <v>10291</v>
      </c>
    </row>
    <row r="14" spans="2:17">
      <c r="F14" s="372"/>
      <c r="G14" s="372"/>
      <c r="H14" s="365"/>
      <c r="I14" s="365"/>
      <c r="J14" s="372"/>
      <c r="K14" s="372"/>
      <c r="L14" s="372"/>
      <c r="M14" s="372"/>
      <c r="N14" s="372"/>
      <c r="O14" s="372"/>
      <c r="P14" s="365"/>
      <c r="Q14" s="365"/>
    </row>
    <row r="15" spans="2:17">
      <c r="B15" s="377"/>
      <c r="C15" s="369" t="s">
        <v>307</v>
      </c>
      <c r="D15" s="387">
        <v>0</v>
      </c>
      <c r="E15" s="393">
        <v>0</v>
      </c>
      <c r="F15" s="387">
        <v>0</v>
      </c>
      <c r="G15" s="389">
        <v>0</v>
      </c>
      <c r="H15" s="387">
        <v>0</v>
      </c>
      <c r="I15" s="389">
        <v>0</v>
      </c>
      <c r="J15" s="387">
        <v>5825</v>
      </c>
      <c r="K15" s="389">
        <v>0</v>
      </c>
      <c r="L15" s="387">
        <v>0</v>
      </c>
      <c r="M15" s="389">
        <v>0</v>
      </c>
      <c r="N15" s="387">
        <v>0</v>
      </c>
      <c r="O15" s="389">
        <v>0</v>
      </c>
      <c r="P15" s="391">
        <v>5825</v>
      </c>
      <c r="Q15" s="394">
        <v>0</v>
      </c>
    </row>
    <row r="16" spans="2:17">
      <c r="F16" s="372"/>
      <c r="G16" s="372"/>
      <c r="H16" s="372"/>
      <c r="I16" s="372"/>
      <c r="J16" s="372"/>
      <c r="K16" s="372"/>
      <c r="L16" s="372"/>
      <c r="M16" s="372"/>
      <c r="N16" s="372"/>
      <c r="O16" s="372"/>
      <c r="P16" s="372"/>
      <c r="Q16" s="401"/>
    </row>
    <row r="17" spans="2:17">
      <c r="B17" s="376" t="s">
        <v>366</v>
      </c>
      <c r="C17" s="366"/>
      <c r="D17" s="387">
        <v>0</v>
      </c>
      <c r="E17" s="393">
        <v>0</v>
      </c>
      <c r="F17" s="387">
        <v>1381972</v>
      </c>
      <c r="G17" s="389">
        <v>830423</v>
      </c>
      <c r="H17" s="387">
        <v>10742727</v>
      </c>
      <c r="I17" s="389">
        <v>5849861</v>
      </c>
      <c r="J17" s="387">
        <v>1685379</v>
      </c>
      <c r="K17" s="389">
        <v>1668748</v>
      </c>
      <c r="L17" s="387">
        <v>1210429</v>
      </c>
      <c r="M17" s="389">
        <v>1156085</v>
      </c>
      <c r="N17" s="387">
        <v>0</v>
      </c>
      <c r="O17" s="389">
        <v>0</v>
      </c>
      <c r="P17" s="391">
        <v>15020507</v>
      </c>
      <c r="Q17" s="402">
        <v>9505117</v>
      </c>
    </row>
    <row r="18" spans="2:17">
      <c r="B18" s="377"/>
      <c r="C18" s="367" t="s">
        <v>308</v>
      </c>
      <c r="D18" s="387">
        <v>0</v>
      </c>
      <c r="E18" s="393">
        <v>0</v>
      </c>
      <c r="F18" s="387">
        <v>14</v>
      </c>
      <c r="G18" s="389">
        <v>27</v>
      </c>
      <c r="H18" s="387">
        <v>2429698</v>
      </c>
      <c r="I18" s="389">
        <v>1325445</v>
      </c>
      <c r="J18" s="387">
        <v>6</v>
      </c>
      <c r="K18" s="389">
        <v>9</v>
      </c>
      <c r="L18" s="387">
        <v>0</v>
      </c>
      <c r="M18" s="389">
        <v>0</v>
      </c>
      <c r="N18" s="387">
        <v>0</v>
      </c>
      <c r="O18" s="389">
        <v>0</v>
      </c>
      <c r="P18" s="391">
        <v>2429718</v>
      </c>
      <c r="Q18" s="394">
        <v>1325481</v>
      </c>
    </row>
    <row r="19" spans="2:17">
      <c r="B19" s="377"/>
      <c r="C19" s="367" t="s">
        <v>309</v>
      </c>
      <c r="D19" s="387">
        <v>0</v>
      </c>
      <c r="E19" s="393">
        <v>0</v>
      </c>
      <c r="F19" s="387">
        <v>158</v>
      </c>
      <c r="G19" s="389">
        <v>312</v>
      </c>
      <c r="H19" s="387">
        <v>1110027</v>
      </c>
      <c r="I19" s="389">
        <v>520094</v>
      </c>
      <c r="J19" s="387">
        <v>4700</v>
      </c>
      <c r="K19" s="389">
        <v>4675</v>
      </c>
      <c r="L19" s="387">
        <v>0</v>
      </c>
      <c r="M19" s="389">
        <v>0</v>
      </c>
      <c r="N19" s="387">
        <v>0</v>
      </c>
      <c r="O19" s="389">
        <v>0</v>
      </c>
      <c r="P19" s="391">
        <v>1114885</v>
      </c>
      <c r="Q19" s="394">
        <v>525081</v>
      </c>
    </row>
    <row r="20" spans="2:17">
      <c r="B20" s="377"/>
      <c r="C20" s="367" t="s">
        <v>310</v>
      </c>
      <c r="D20" s="387">
        <v>0</v>
      </c>
      <c r="E20" s="393">
        <v>0</v>
      </c>
      <c r="F20" s="387">
        <v>4464</v>
      </c>
      <c r="G20" s="389">
        <v>9894</v>
      </c>
      <c r="H20" s="387">
        <v>457136</v>
      </c>
      <c r="I20" s="389">
        <v>179869</v>
      </c>
      <c r="J20" s="387">
        <v>36483</v>
      </c>
      <c r="K20" s="389">
        <v>31183</v>
      </c>
      <c r="L20" s="387">
        <v>0</v>
      </c>
      <c r="M20" s="389">
        <v>0</v>
      </c>
      <c r="N20" s="387">
        <v>0</v>
      </c>
      <c r="O20" s="389">
        <v>0</v>
      </c>
      <c r="P20" s="391">
        <v>498083</v>
      </c>
      <c r="Q20" s="394">
        <v>220946</v>
      </c>
    </row>
    <row r="21" spans="2:17">
      <c r="B21" s="377"/>
      <c r="C21" s="367" t="s">
        <v>311</v>
      </c>
      <c r="D21" s="387">
        <v>0</v>
      </c>
      <c r="E21" s="393">
        <v>0</v>
      </c>
      <c r="F21" s="387">
        <v>108</v>
      </c>
      <c r="G21" s="389">
        <v>255</v>
      </c>
      <c r="H21" s="387">
        <v>0</v>
      </c>
      <c r="I21" s="389">
        <v>0</v>
      </c>
      <c r="J21" s="387">
        <v>0</v>
      </c>
      <c r="K21" s="389">
        <v>0</v>
      </c>
      <c r="L21" s="387">
        <v>0</v>
      </c>
      <c r="M21" s="389">
        <v>0</v>
      </c>
      <c r="N21" s="387">
        <v>0</v>
      </c>
      <c r="O21" s="389">
        <v>0</v>
      </c>
      <c r="P21" s="391">
        <v>108</v>
      </c>
      <c r="Q21" s="394">
        <v>255</v>
      </c>
    </row>
    <row r="22" spans="2:17">
      <c r="B22" s="377"/>
      <c r="C22" s="367" t="s">
        <v>312</v>
      </c>
      <c r="D22" s="387">
        <v>0</v>
      </c>
      <c r="E22" s="393">
        <v>0</v>
      </c>
      <c r="F22" s="387">
        <v>235</v>
      </c>
      <c r="G22" s="389">
        <v>14</v>
      </c>
      <c r="H22" s="387">
        <v>0</v>
      </c>
      <c r="I22" s="389">
        <v>0</v>
      </c>
      <c r="J22" s="387">
        <v>137</v>
      </c>
      <c r="K22" s="389">
        <v>10</v>
      </c>
      <c r="L22" s="387">
        <v>0</v>
      </c>
      <c r="M22" s="389">
        <v>0</v>
      </c>
      <c r="N22" s="387">
        <v>0</v>
      </c>
      <c r="O22" s="389">
        <v>0</v>
      </c>
      <c r="P22" s="391">
        <v>372</v>
      </c>
      <c r="Q22" s="394">
        <v>24</v>
      </c>
    </row>
    <row r="23" spans="2:17">
      <c r="B23" s="377"/>
      <c r="C23" s="367" t="s">
        <v>313</v>
      </c>
      <c r="D23" s="387">
        <v>0</v>
      </c>
      <c r="E23" s="393">
        <v>0</v>
      </c>
      <c r="F23" s="387">
        <v>21907</v>
      </c>
      <c r="G23" s="389">
        <v>17602</v>
      </c>
      <c r="H23" s="387">
        <v>5637387</v>
      </c>
      <c r="I23" s="389">
        <v>3533935</v>
      </c>
      <c r="J23" s="387">
        <v>70525</v>
      </c>
      <c r="K23" s="389">
        <v>52986</v>
      </c>
      <c r="L23" s="387">
        <v>31601</v>
      </c>
      <c r="M23" s="389">
        <v>20270</v>
      </c>
      <c r="N23" s="387">
        <v>0</v>
      </c>
      <c r="O23" s="389">
        <v>0</v>
      </c>
      <c r="P23" s="391">
        <v>5761420</v>
      </c>
      <c r="Q23" s="394">
        <v>3624793</v>
      </c>
    </row>
    <row r="24" spans="2:17">
      <c r="B24" s="377"/>
      <c r="C24" s="367" t="s">
        <v>314</v>
      </c>
      <c r="D24" s="387">
        <v>0</v>
      </c>
      <c r="E24" s="393">
        <v>0</v>
      </c>
      <c r="F24" s="387">
        <v>0</v>
      </c>
      <c r="G24" s="389">
        <v>0</v>
      </c>
      <c r="H24" s="387">
        <v>662218</v>
      </c>
      <c r="I24" s="389">
        <v>129200</v>
      </c>
      <c r="J24" s="387">
        <v>0</v>
      </c>
      <c r="K24" s="389">
        <v>0</v>
      </c>
      <c r="L24" s="387">
        <v>0</v>
      </c>
      <c r="M24" s="389">
        <v>0</v>
      </c>
      <c r="N24" s="387">
        <v>0</v>
      </c>
      <c r="O24" s="389">
        <v>0</v>
      </c>
      <c r="P24" s="391">
        <v>662218</v>
      </c>
      <c r="Q24" s="394">
        <v>129200</v>
      </c>
    </row>
    <row r="25" spans="2:17">
      <c r="B25" s="377"/>
      <c r="C25" s="367" t="s">
        <v>315</v>
      </c>
      <c r="D25" s="387">
        <v>0</v>
      </c>
      <c r="E25" s="393">
        <v>0</v>
      </c>
      <c r="F25" s="387">
        <v>1355086</v>
      </c>
      <c r="G25" s="389">
        <v>751700</v>
      </c>
      <c r="H25" s="387">
        <v>59670</v>
      </c>
      <c r="I25" s="389">
        <v>44132</v>
      </c>
      <c r="J25" s="387">
        <v>1573528</v>
      </c>
      <c r="K25" s="389">
        <v>1579885</v>
      </c>
      <c r="L25" s="387">
        <v>1178828</v>
      </c>
      <c r="M25" s="389">
        <v>1135815</v>
      </c>
      <c r="N25" s="387">
        <v>0</v>
      </c>
      <c r="O25" s="389">
        <v>0</v>
      </c>
      <c r="P25" s="391">
        <v>4167112</v>
      </c>
      <c r="Q25" s="394">
        <v>3511532</v>
      </c>
    </row>
    <row r="26" spans="2:17">
      <c r="B26" s="377"/>
      <c r="C26" s="367" t="s">
        <v>316</v>
      </c>
      <c r="D26" s="387">
        <v>0</v>
      </c>
      <c r="E26" s="393">
        <v>0</v>
      </c>
      <c r="F26" s="387">
        <v>0</v>
      </c>
      <c r="G26" s="389">
        <v>0</v>
      </c>
      <c r="H26" s="387">
        <v>11708</v>
      </c>
      <c r="I26" s="389">
        <v>0</v>
      </c>
      <c r="J26" s="387">
        <v>0</v>
      </c>
      <c r="K26" s="389">
        <v>0</v>
      </c>
      <c r="L26" s="387">
        <v>0</v>
      </c>
      <c r="M26" s="389">
        <v>0</v>
      </c>
      <c r="N26" s="387">
        <v>0</v>
      </c>
      <c r="O26" s="389">
        <v>0</v>
      </c>
      <c r="P26" s="391">
        <v>11708</v>
      </c>
      <c r="Q26" s="394">
        <v>0</v>
      </c>
    </row>
    <row r="27" spans="2:17">
      <c r="B27" s="377"/>
      <c r="C27" s="367" t="s">
        <v>317</v>
      </c>
      <c r="D27" s="387">
        <v>0</v>
      </c>
      <c r="E27" s="393">
        <v>0</v>
      </c>
      <c r="F27" s="387">
        <v>0</v>
      </c>
      <c r="G27" s="389">
        <v>50619</v>
      </c>
      <c r="H27" s="387">
        <v>374883</v>
      </c>
      <c r="I27" s="389">
        <v>117186</v>
      </c>
      <c r="J27" s="387">
        <v>0</v>
      </c>
      <c r="K27" s="389">
        <v>0</v>
      </c>
      <c r="L27" s="387">
        <v>0</v>
      </c>
      <c r="M27" s="389">
        <v>0</v>
      </c>
      <c r="N27" s="387">
        <v>0</v>
      </c>
      <c r="O27" s="389">
        <v>0</v>
      </c>
      <c r="P27" s="391">
        <v>374883</v>
      </c>
      <c r="Q27" s="394">
        <v>167805</v>
      </c>
    </row>
    <row r="28" spans="2:17">
      <c r="F28" s="372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401"/>
    </row>
    <row r="29" spans="2:17">
      <c r="B29" s="376" t="s">
        <v>367</v>
      </c>
      <c r="C29" s="366"/>
      <c r="D29" s="391">
        <v>0</v>
      </c>
      <c r="E29" s="412">
        <v>0</v>
      </c>
      <c r="F29" s="391">
        <v>1694100</v>
      </c>
      <c r="G29" s="402">
        <v>1227163</v>
      </c>
      <c r="H29" s="391">
        <v>14121899</v>
      </c>
      <c r="I29" s="402">
        <v>7808381</v>
      </c>
      <c r="J29" s="391">
        <v>2101658</v>
      </c>
      <c r="K29" s="402">
        <v>2071600</v>
      </c>
      <c r="L29" s="391">
        <v>1322716</v>
      </c>
      <c r="M29" s="402">
        <v>1325468</v>
      </c>
      <c r="N29" s="391">
        <v>-7</v>
      </c>
      <c r="O29" s="402">
        <v>0</v>
      </c>
      <c r="P29" s="391">
        <v>19240366</v>
      </c>
      <c r="Q29" s="402">
        <v>12432612</v>
      </c>
    </row>
    <row r="31" spans="2:17" s="493" customFormat="1" ht="18">
      <c r="B31" s="594" t="s">
        <v>189</v>
      </c>
      <c r="C31" s="595"/>
      <c r="D31" s="591" t="s">
        <v>54</v>
      </c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3"/>
    </row>
    <row r="32" spans="2:17" s="493" customFormat="1">
      <c r="B32" s="576" t="s">
        <v>102</v>
      </c>
      <c r="C32" s="577"/>
      <c r="D32" s="578" t="s">
        <v>23</v>
      </c>
      <c r="E32" s="579"/>
      <c r="F32" s="578" t="s">
        <v>10</v>
      </c>
      <c r="G32" s="579"/>
      <c r="H32" s="578" t="s">
        <v>55</v>
      </c>
      <c r="I32" s="579"/>
      <c r="J32" s="578" t="s">
        <v>14</v>
      </c>
      <c r="K32" s="579"/>
      <c r="L32" s="578" t="s">
        <v>56</v>
      </c>
      <c r="M32" s="579"/>
      <c r="N32" s="578" t="s">
        <v>394</v>
      </c>
      <c r="O32" s="579"/>
      <c r="P32" s="578" t="s">
        <v>20</v>
      </c>
      <c r="Q32" s="579"/>
    </row>
    <row r="33" spans="2:17">
      <c r="B33" s="569" t="s">
        <v>368</v>
      </c>
      <c r="C33" s="573"/>
      <c r="D33" s="383" t="s">
        <v>425</v>
      </c>
      <c r="E33" s="384" t="s">
        <v>268</v>
      </c>
      <c r="F33" s="383" t="s">
        <v>425</v>
      </c>
      <c r="G33" s="384" t="s">
        <v>268</v>
      </c>
      <c r="H33" s="383" t="s">
        <v>425</v>
      </c>
      <c r="I33" s="384" t="s">
        <v>268</v>
      </c>
      <c r="J33" s="383" t="s">
        <v>425</v>
      </c>
      <c r="K33" s="384" t="s">
        <v>268</v>
      </c>
      <c r="L33" s="383" t="s">
        <v>425</v>
      </c>
      <c r="M33" s="384" t="s">
        <v>268</v>
      </c>
      <c r="N33" s="383" t="s">
        <v>425</v>
      </c>
      <c r="O33" s="384" t="s">
        <v>268</v>
      </c>
      <c r="P33" s="383" t="s">
        <v>425</v>
      </c>
      <c r="Q33" s="384" t="s">
        <v>268</v>
      </c>
    </row>
    <row r="34" spans="2:17">
      <c r="B34" s="574"/>
      <c r="C34" s="575"/>
      <c r="D34" s="385" t="s">
        <v>385</v>
      </c>
      <c r="E34" s="386" t="s">
        <v>385</v>
      </c>
      <c r="F34" s="385" t="s">
        <v>385</v>
      </c>
      <c r="G34" s="386" t="s">
        <v>385</v>
      </c>
      <c r="H34" s="385" t="s">
        <v>385</v>
      </c>
      <c r="I34" s="386" t="s">
        <v>385</v>
      </c>
      <c r="J34" s="385" t="s">
        <v>385</v>
      </c>
      <c r="K34" s="386" t="s">
        <v>385</v>
      </c>
      <c r="L34" s="385" t="s">
        <v>385</v>
      </c>
      <c r="M34" s="386" t="s">
        <v>385</v>
      </c>
      <c r="N34" s="385" t="s">
        <v>385</v>
      </c>
      <c r="O34" s="386" t="s">
        <v>385</v>
      </c>
      <c r="P34" s="385" t="s">
        <v>385</v>
      </c>
      <c r="Q34" s="386" t="s">
        <v>385</v>
      </c>
    </row>
    <row r="35" spans="2:17">
      <c r="B35" s="378" t="s">
        <v>369</v>
      </c>
      <c r="C35" s="367"/>
      <c r="D35" s="387">
        <v>0</v>
      </c>
      <c r="E35" s="393">
        <v>0</v>
      </c>
      <c r="F35" s="387">
        <v>710708</v>
      </c>
      <c r="G35" s="389">
        <v>919538</v>
      </c>
      <c r="H35" s="387">
        <v>3434286</v>
      </c>
      <c r="I35" s="389">
        <v>2042696</v>
      </c>
      <c r="J35" s="387">
        <v>650767</v>
      </c>
      <c r="K35" s="389">
        <v>547781</v>
      </c>
      <c r="L35" s="387">
        <v>268882</v>
      </c>
      <c r="M35" s="389">
        <v>299001</v>
      </c>
      <c r="N35" s="387">
        <v>-7</v>
      </c>
      <c r="O35" s="389">
        <v>0</v>
      </c>
      <c r="P35" s="387">
        <v>5064636</v>
      </c>
      <c r="Q35" s="401">
        <v>3809016</v>
      </c>
    </row>
    <row r="36" spans="2:17">
      <c r="B36" s="377"/>
      <c r="C36" s="367" t="s">
        <v>318</v>
      </c>
      <c r="D36" s="387">
        <v>0</v>
      </c>
      <c r="E36" s="393">
        <v>0</v>
      </c>
      <c r="F36" s="387">
        <v>0</v>
      </c>
      <c r="G36" s="389">
        <v>0</v>
      </c>
      <c r="H36" s="387">
        <v>479938</v>
      </c>
      <c r="I36" s="389">
        <v>299790</v>
      </c>
      <c r="J36" s="387">
        <v>156230</v>
      </c>
      <c r="K36" s="389">
        <v>112159</v>
      </c>
      <c r="L36" s="387">
        <v>65715</v>
      </c>
      <c r="M36" s="389">
        <v>57279</v>
      </c>
      <c r="N36" s="387">
        <v>0</v>
      </c>
      <c r="O36" s="389">
        <v>0</v>
      </c>
      <c r="P36" s="391">
        <v>701883</v>
      </c>
      <c r="Q36" s="394">
        <v>469228</v>
      </c>
    </row>
    <row r="37" spans="2:17">
      <c r="B37" s="377"/>
      <c r="C37" s="367" t="s">
        <v>319</v>
      </c>
      <c r="D37" s="387">
        <v>0</v>
      </c>
      <c r="E37" s="393">
        <v>0</v>
      </c>
      <c r="F37" s="387">
        <v>548694</v>
      </c>
      <c r="G37" s="389">
        <v>739200</v>
      </c>
      <c r="H37" s="387">
        <v>2117898</v>
      </c>
      <c r="I37" s="389">
        <v>1306373</v>
      </c>
      <c r="J37" s="387">
        <v>377606</v>
      </c>
      <c r="K37" s="389">
        <v>360181</v>
      </c>
      <c r="L37" s="387">
        <v>131188</v>
      </c>
      <c r="M37" s="389">
        <v>130252</v>
      </c>
      <c r="N37" s="387">
        <v>0</v>
      </c>
      <c r="O37" s="389">
        <v>0</v>
      </c>
      <c r="P37" s="391">
        <v>3175386</v>
      </c>
      <c r="Q37" s="394">
        <v>2536006</v>
      </c>
    </row>
    <row r="38" spans="2:17">
      <c r="B38" s="377"/>
      <c r="C38" s="367" t="s">
        <v>320</v>
      </c>
      <c r="D38" s="387">
        <v>0</v>
      </c>
      <c r="E38" s="393">
        <v>0</v>
      </c>
      <c r="F38" s="387">
        <v>2686</v>
      </c>
      <c r="G38" s="389">
        <v>3755</v>
      </c>
      <c r="H38" s="387">
        <v>483142</v>
      </c>
      <c r="I38" s="389">
        <v>286177</v>
      </c>
      <c r="J38" s="387">
        <v>64627</v>
      </c>
      <c r="K38" s="389">
        <v>25303</v>
      </c>
      <c r="L38" s="387">
        <v>36369</v>
      </c>
      <c r="M38" s="389">
        <v>65585</v>
      </c>
      <c r="N38" s="387">
        <v>-7</v>
      </c>
      <c r="O38" s="389">
        <v>0</v>
      </c>
      <c r="P38" s="391">
        <v>586817</v>
      </c>
      <c r="Q38" s="394">
        <v>380820</v>
      </c>
    </row>
    <row r="39" spans="2:17">
      <c r="B39" s="377"/>
      <c r="C39" s="367" t="s">
        <v>321</v>
      </c>
      <c r="D39" s="387"/>
      <c r="E39" s="393"/>
      <c r="F39" s="387">
        <v>131593</v>
      </c>
      <c r="G39" s="389">
        <v>150498</v>
      </c>
      <c r="H39" s="387">
        <v>194941</v>
      </c>
      <c r="I39" s="389">
        <v>10594</v>
      </c>
      <c r="J39" s="387">
        <v>10325</v>
      </c>
      <c r="K39" s="389">
        <v>2839</v>
      </c>
      <c r="L39" s="387">
        <v>10315</v>
      </c>
      <c r="M39" s="389">
        <v>14854</v>
      </c>
      <c r="N39" s="387">
        <v>0</v>
      </c>
      <c r="O39" s="389">
        <v>0</v>
      </c>
      <c r="P39" s="391">
        <v>347174</v>
      </c>
      <c r="Q39" s="394">
        <v>178785</v>
      </c>
    </row>
    <row r="40" spans="2:17">
      <c r="B40" s="377"/>
      <c r="C40" s="367" t="s">
        <v>322</v>
      </c>
      <c r="D40" s="387"/>
      <c r="E40" s="393"/>
      <c r="F40" s="387">
        <v>14808</v>
      </c>
      <c r="G40" s="389">
        <v>10298</v>
      </c>
      <c r="H40" s="387">
        <v>1024</v>
      </c>
      <c r="I40" s="389">
        <v>0</v>
      </c>
      <c r="J40" s="387">
        <v>21562</v>
      </c>
      <c r="K40" s="389">
        <v>30612</v>
      </c>
      <c r="L40" s="387">
        <v>4963</v>
      </c>
      <c r="M40" s="389">
        <v>2402</v>
      </c>
      <c r="N40" s="387">
        <v>0</v>
      </c>
      <c r="O40" s="389">
        <v>0</v>
      </c>
      <c r="P40" s="391">
        <v>42357</v>
      </c>
      <c r="Q40" s="394">
        <v>43312</v>
      </c>
    </row>
    <row r="41" spans="2:17">
      <c r="B41" s="377"/>
      <c r="C41" s="367" t="s">
        <v>323</v>
      </c>
      <c r="D41" s="387"/>
      <c r="E41" s="393"/>
      <c r="F41" s="387">
        <v>0</v>
      </c>
      <c r="G41" s="389">
        <v>0</v>
      </c>
      <c r="H41" s="387">
        <v>0</v>
      </c>
      <c r="I41" s="389">
        <v>0</v>
      </c>
      <c r="J41" s="387">
        <v>0</v>
      </c>
      <c r="K41" s="389">
        <v>0</v>
      </c>
      <c r="L41" s="387">
        <v>0</v>
      </c>
      <c r="M41" s="389">
        <v>0</v>
      </c>
      <c r="N41" s="387">
        <v>0</v>
      </c>
      <c r="O41" s="389">
        <v>0</v>
      </c>
      <c r="P41" s="391">
        <v>0</v>
      </c>
      <c r="Q41" s="394">
        <v>0</v>
      </c>
    </row>
    <row r="42" spans="2:17">
      <c r="B42" s="377"/>
      <c r="C42" s="367" t="s">
        <v>324</v>
      </c>
      <c r="D42" s="387"/>
      <c r="E42" s="393"/>
      <c r="F42" s="387">
        <v>12927</v>
      </c>
      <c r="G42" s="389">
        <v>15787</v>
      </c>
      <c r="H42" s="387">
        <v>157343</v>
      </c>
      <c r="I42" s="389">
        <v>139762</v>
      </c>
      <c r="J42" s="387">
        <v>16582</v>
      </c>
      <c r="K42" s="389">
        <v>16687</v>
      </c>
      <c r="L42" s="387">
        <v>20332</v>
      </c>
      <c r="M42" s="389">
        <v>28629</v>
      </c>
      <c r="N42" s="387">
        <v>0</v>
      </c>
      <c r="O42" s="389">
        <v>0</v>
      </c>
      <c r="P42" s="391">
        <v>207184</v>
      </c>
      <c r="Q42" s="394">
        <v>200865</v>
      </c>
    </row>
    <row r="43" spans="2:17">
      <c r="G43" s="372"/>
      <c r="H43" s="372"/>
      <c r="I43" s="372"/>
      <c r="J43" s="372"/>
      <c r="K43" s="372"/>
      <c r="L43" s="372"/>
      <c r="M43" s="372"/>
      <c r="N43" s="372"/>
      <c r="O43" s="372"/>
      <c r="P43" s="401"/>
      <c r="Q43" s="394"/>
    </row>
    <row r="44" spans="2:17" ht="24">
      <c r="B44" s="377"/>
      <c r="C44" s="369" t="s">
        <v>325</v>
      </c>
      <c r="D44" s="387">
        <v>0</v>
      </c>
      <c r="E44" s="393">
        <v>0</v>
      </c>
      <c r="F44" s="387">
        <v>0</v>
      </c>
      <c r="G44" s="389">
        <v>0</v>
      </c>
      <c r="H44" s="387">
        <v>0</v>
      </c>
      <c r="I44" s="389">
        <v>0</v>
      </c>
      <c r="J44" s="387">
        <v>3835</v>
      </c>
      <c r="K44" s="389">
        <v>0</v>
      </c>
      <c r="L44" s="387">
        <v>0</v>
      </c>
      <c r="M44" s="389">
        <v>0</v>
      </c>
      <c r="N44" s="387">
        <v>0</v>
      </c>
      <c r="O44" s="389">
        <v>0</v>
      </c>
      <c r="P44" s="391">
        <v>3835</v>
      </c>
      <c r="Q44" s="394">
        <v>0</v>
      </c>
    </row>
    <row r="45" spans="2:17">
      <c r="G45" s="372"/>
      <c r="H45" s="372"/>
      <c r="I45" s="372"/>
      <c r="J45" s="372"/>
      <c r="K45" s="372"/>
      <c r="L45" s="372"/>
      <c r="M45" s="372"/>
      <c r="N45" s="372"/>
      <c r="O45" s="372"/>
    </row>
    <row r="46" spans="2:17">
      <c r="B46" s="378" t="s">
        <v>370</v>
      </c>
      <c r="C46" s="367"/>
      <c r="D46" s="387">
        <v>0</v>
      </c>
      <c r="E46" s="393">
        <v>0</v>
      </c>
      <c r="F46" s="387">
        <v>347653</v>
      </c>
      <c r="G46" s="389">
        <v>298112</v>
      </c>
      <c r="H46" s="387">
        <v>5247163</v>
      </c>
      <c r="I46" s="389">
        <v>2699977</v>
      </c>
      <c r="J46" s="387">
        <v>598455</v>
      </c>
      <c r="K46" s="389">
        <v>636504</v>
      </c>
      <c r="L46" s="387">
        <v>431856</v>
      </c>
      <c r="M46" s="389">
        <v>440183</v>
      </c>
      <c r="N46" s="387">
        <v>0</v>
      </c>
      <c r="O46" s="389">
        <v>0</v>
      </c>
      <c r="P46" s="391">
        <v>6625127</v>
      </c>
      <c r="Q46" s="394">
        <v>4074776</v>
      </c>
    </row>
    <row r="47" spans="2:17">
      <c r="B47" s="377"/>
      <c r="C47" s="367" t="s">
        <v>318</v>
      </c>
      <c r="D47" s="387">
        <v>0</v>
      </c>
      <c r="E47" s="393">
        <v>0</v>
      </c>
      <c r="F47" s="387">
        <v>0</v>
      </c>
      <c r="G47" s="389">
        <v>0</v>
      </c>
      <c r="H47" s="387">
        <v>2033008</v>
      </c>
      <c r="I47" s="389">
        <v>1109949</v>
      </c>
      <c r="J47" s="387">
        <v>491775</v>
      </c>
      <c r="K47" s="389">
        <v>503229</v>
      </c>
      <c r="L47" s="387">
        <v>378835</v>
      </c>
      <c r="M47" s="389">
        <v>382166</v>
      </c>
      <c r="N47" s="387">
        <v>0</v>
      </c>
      <c r="O47" s="389">
        <v>0</v>
      </c>
      <c r="P47" s="391">
        <v>2903618</v>
      </c>
      <c r="Q47" s="394">
        <v>1995344</v>
      </c>
    </row>
    <row r="48" spans="2:17">
      <c r="B48" s="377"/>
      <c r="C48" s="367" t="s">
        <v>319</v>
      </c>
      <c r="D48" s="387">
        <v>0</v>
      </c>
      <c r="E48" s="393">
        <v>0</v>
      </c>
      <c r="F48" s="387">
        <v>150992</v>
      </c>
      <c r="G48" s="389">
        <v>253113</v>
      </c>
      <c r="H48" s="387">
        <v>726711</v>
      </c>
      <c r="I48" s="389">
        <v>629388</v>
      </c>
      <c r="J48" s="387">
        <v>0</v>
      </c>
      <c r="K48" s="389">
        <v>0</v>
      </c>
      <c r="L48" s="387">
        <v>0</v>
      </c>
      <c r="M48" s="389">
        <v>294</v>
      </c>
      <c r="N48" s="387">
        <v>0</v>
      </c>
      <c r="O48" s="389">
        <v>0</v>
      </c>
      <c r="P48" s="391">
        <v>877703</v>
      </c>
      <c r="Q48" s="394">
        <v>882795</v>
      </c>
    </row>
    <row r="49" spans="2:17">
      <c r="B49" s="377"/>
      <c r="C49" s="367" t="s">
        <v>326</v>
      </c>
      <c r="D49" s="387">
        <v>0</v>
      </c>
      <c r="E49" s="393">
        <v>0</v>
      </c>
      <c r="F49" s="387">
        <v>0</v>
      </c>
      <c r="G49" s="389">
        <v>0</v>
      </c>
      <c r="H49" s="387">
        <v>0</v>
      </c>
      <c r="I49" s="389">
        <v>54016</v>
      </c>
      <c r="J49" s="387">
        <v>0</v>
      </c>
      <c r="K49" s="389">
        <v>0</v>
      </c>
      <c r="L49" s="387">
        <v>0</v>
      </c>
      <c r="M49" s="389">
        <v>0</v>
      </c>
      <c r="N49" s="387">
        <v>0</v>
      </c>
      <c r="O49" s="389">
        <v>0</v>
      </c>
      <c r="P49" s="391">
        <v>0</v>
      </c>
      <c r="Q49" s="394">
        <v>54016</v>
      </c>
    </row>
    <row r="50" spans="2:17">
      <c r="B50" s="377"/>
      <c r="C50" s="367" t="s">
        <v>327</v>
      </c>
      <c r="D50" s="387">
        <v>0</v>
      </c>
      <c r="E50" s="393">
        <v>0</v>
      </c>
      <c r="F50" s="387">
        <v>23144</v>
      </c>
      <c r="G50" s="389">
        <v>21826</v>
      </c>
      <c r="H50" s="387">
        <v>1275636</v>
      </c>
      <c r="I50" s="389">
        <v>558465</v>
      </c>
      <c r="J50" s="387">
        <v>2928</v>
      </c>
      <c r="K50" s="389">
        <v>16768</v>
      </c>
      <c r="L50" s="387">
        <v>481</v>
      </c>
      <c r="M50" s="389">
        <v>489</v>
      </c>
      <c r="N50" s="387">
        <v>0</v>
      </c>
      <c r="O50" s="389">
        <v>0</v>
      </c>
      <c r="P50" s="391">
        <v>1302189</v>
      </c>
      <c r="Q50" s="394">
        <v>597548</v>
      </c>
    </row>
    <row r="51" spans="2:17">
      <c r="B51" s="377"/>
      <c r="C51" s="367" t="s">
        <v>328</v>
      </c>
      <c r="D51" s="387">
        <v>0</v>
      </c>
      <c r="E51" s="393">
        <v>0</v>
      </c>
      <c r="F51" s="387">
        <v>161250</v>
      </c>
      <c r="G51" s="389">
        <v>0</v>
      </c>
      <c r="H51" s="387">
        <v>11188</v>
      </c>
      <c r="I51" s="389">
        <v>121112</v>
      </c>
      <c r="J51" s="387">
        <v>1696</v>
      </c>
      <c r="K51" s="389">
        <v>6582</v>
      </c>
      <c r="L51" s="387">
        <v>47103</v>
      </c>
      <c r="M51" s="389">
        <v>52263</v>
      </c>
      <c r="N51" s="387">
        <v>0</v>
      </c>
      <c r="O51" s="389">
        <v>0</v>
      </c>
      <c r="P51" s="391">
        <v>221237</v>
      </c>
      <c r="Q51" s="394">
        <v>179957</v>
      </c>
    </row>
    <row r="52" spans="2:17">
      <c r="B52" s="377"/>
      <c r="C52" s="367" t="s">
        <v>329</v>
      </c>
      <c r="D52" s="387">
        <v>0</v>
      </c>
      <c r="E52" s="393">
        <v>0</v>
      </c>
      <c r="F52" s="387">
        <v>11091</v>
      </c>
      <c r="G52" s="389">
        <v>20776</v>
      </c>
      <c r="H52" s="387">
        <v>1198014</v>
      </c>
      <c r="I52" s="389">
        <v>227047</v>
      </c>
      <c r="J52" s="387">
        <v>96164</v>
      </c>
      <c r="K52" s="389">
        <v>98843</v>
      </c>
      <c r="L52" s="387">
        <v>3552</v>
      </c>
      <c r="M52" s="389">
        <v>3005</v>
      </c>
      <c r="N52" s="387">
        <v>0</v>
      </c>
      <c r="O52" s="389">
        <v>0</v>
      </c>
      <c r="P52" s="391">
        <v>1308821</v>
      </c>
      <c r="Q52" s="394">
        <v>349671</v>
      </c>
    </row>
    <row r="53" spans="2:17">
      <c r="B53" s="377"/>
      <c r="C53" s="367" t="s">
        <v>330</v>
      </c>
      <c r="D53" s="387">
        <v>0</v>
      </c>
      <c r="E53" s="393">
        <v>0</v>
      </c>
      <c r="F53" s="387">
        <v>1176</v>
      </c>
      <c r="G53" s="389">
        <v>2397</v>
      </c>
      <c r="H53" s="387">
        <v>2606</v>
      </c>
      <c r="I53" s="389">
        <v>0</v>
      </c>
      <c r="J53" s="387">
        <v>5892</v>
      </c>
      <c r="K53" s="389">
        <v>11082</v>
      </c>
      <c r="L53" s="387">
        <v>1885</v>
      </c>
      <c r="M53" s="389">
        <v>1966</v>
      </c>
      <c r="N53" s="387">
        <v>0</v>
      </c>
      <c r="O53" s="389">
        <v>0</v>
      </c>
      <c r="P53" s="391">
        <v>11559</v>
      </c>
      <c r="Q53" s="394">
        <v>15445</v>
      </c>
    </row>
    <row r="54" spans="2:17">
      <c r="G54" s="372"/>
      <c r="H54" s="372"/>
      <c r="I54" s="372"/>
      <c r="J54" s="372"/>
      <c r="K54" s="372"/>
      <c r="L54" s="372"/>
      <c r="M54" s="372"/>
      <c r="N54" s="372"/>
      <c r="O54" s="372"/>
      <c r="P54" s="401"/>
      <c r="Q54" s="401"/>
    </row>
    <row r="55" spans="2:17">
      <c r="B55" s="378" t="s">
        <v>371</v>
      </c>
      <c r="C55" s="367"/>
      <c r="D55" s="387">
        <v>0</v>
      </c>
      <c r="E55" s="415">
        <v>0</v>
      </c>
      <c r="F55" s="387">
        <v>635739</v>
      </c>
      <c r="G55" s="388">
        <v>9513</v>
      </c>
      <c r="H55" s="387">
        <v>5440450</v>
      </c>
      <c r="I55" s="388">
        <v>3065708</v>
      </c>
      <c r="J55" s="387">
        <v>852436</v>
      </c>
      <c r="K55" s="388">
        <v>887315</v>
      </c>
      <c r="L55" s="387">
        <v>621978</v>
      </c>
      <c r="M55" s="388">
        <v>586284</v>
      </c>
      <c r="N55" s="387">
        <v>0</v>
      </c>
      <c r="O55" s="388">
        <v>0</v>
      </c>
      <c r="P55" s="391">
        <v>7550603</v>
      </c>
      <c r="Q55" s="394">
        <v>4548820</v>
      </c>
    </row>
    <row r="56" spans="2:17">
      <c r="B56" s="377" t="s">
        <v>372</v>
      </c>
      <c r="C56" s="367"/>
      <c r="D56" s="387">
        <v>0</v>
      </c>
      <c r="E56" s="415">
        <v>0</v>
      </c>
      <c r="F56" s="387">
        <v>635739</v>
      </c>
      <c r="G56" s="388">
        <v>9513</v>
      </c>
      <c r="H56" s="387">
        <v>5440450</v>
      </c>
      <c r="I56" s="388">
        <v>3065708</v>
      </c>
      <c r="J56" s="387">
        <v>852436</v>
      </c>
      <c r="K56" s="388">
        <v>887315</v>
      </c>
      <c r="L56" s="387">
        <v>621978</v>
      </c>
      <c r="M56" s="388">
        <v>586284</v>
      </c>
      <c r="N56" s="387">
        <v>0</v>
      </c>
      <c r="O56" s="388">
        <v>0</v>
      </c>
      <c r="P56" s="387">
        <v>7550603</v>
      </c>
      <c r="Q56" s="394">
        <v>4548820</v>
      </c>
    </row>
    <row r="57" spans="2:17">
      <c r="B57" s="377"/>
      <c r="C57" s="367" t="s">
        <v>331</v>
      </c>
      <c r="D57" s="387">
        <v>0</v>
      </c>
      <c r="E57" s="393">
        <v>0</v>
      </c>
      <c r="F57" s="387">
        <v>563803</v>
      </c>
      <c r="G57" s="389">
        <v>44904</v>
      </c>
      <c r="H57" s="387">
        <v>2873858</v>
      </c>
      <c r="I57" s="389">
        <v>2346393</v>
      </c>
      <c r="J57" s="387">
        <v>4153</v>
      </c>
      <c r="K57" s="389">
        <v>4518</v>
      </c>
      <c r="L57" s="387">
        <v>157383</v>
      </c>
      <c r="M57" s="389">
        <v>0</v>
      </c>
      <c r="N57" s="387">
        <v>0</v>
      </c>
      <c r="O57" s="389">
        <v>0</v>
      </c>
      <c r="P57" s="391">
        <v>3599197</v>
      </c>
      <c r="Q57" s="394">
        <v>2395815</v>
      </c>
    </row>
    <row r="58" spans="2:17">
      <c r="B58" s="377"/>
      <c r="C58" s="367" t="s">
        <v>332</v>
      </c>
      <c r="D58" s="387">
        <v>0</v>
      </c>
      <c r="E58" s="393">
        <v>0</v>
      </c>
      <c r="F58" s="387">
        <v>69177</v>
      </c>
      <c r="G58" s="389">
        <v>-37196</v>
      </c>
      <c r="H58" s="387">
        <v>-1184278</v>
      </c>
      <c r="I58" s="389">
        <v>-1330578</v>
      </c>
      <c r="J58" s="387">
        <v>192954</v>
      </c>
      <c r="K58" s="389">
        <v>161435</v>
      </c>
      <c r="L58" s="387">
        <v>414874</v>
      </c>
      <c r="M58" s="389">
        <v>203281</v>
      </c>
      <c r="N58" s="387">
        <v>0</v>
      </c>
      <c r="O58" s="389">
        <v>0</v>
      </c>
      <c r="P58" s="391">
        <v>-507273</v>
      </c>
      <c r="Q58" s="394">
        <v>-1003058</v>
      </c>
    </row>
    <row r="59" spans="2:17">
      <c r="B59" s="377"/>
      <c r="C59" s="367" t="s">
        <v>333</v>
      </c>
      <c r="D59" s="387">
        <v>0</v>
      </c>
      <c r="E59" s="393">
        <v>0</v>
      </c>
      <c r="F59" s="387">
        <v>0</v>
      </c>
      <c r="G59" s="389">
        <v>0</v>
      </c>
      <c r="H59" s="387">
        <v>0</v>
      </c>
      <c r="I59" s="389">
        <v>0</v>
      </c>
      <c r="J59" s="387">
        <v>58677</v>
      </c>
      <c r="K59" s="389">
        <v>63832</v>
      </c>
      <c r="L59" s="387">
        <v>0</v>
      </c>
      <c r="M59" s="389">
        <v>0</v>
      </c>
      <c r="N59" s="387">
        <v>0</v>
      </c>
      <c r="O59" s="389">
        <v>0</v>
      </c>
      <c r="P59" s="391">
        <v>58677</v>
      </c>
      <c r="Q59" s="394">
        <v>63832</v>
      </c>
    </row>
    <row r="60" spans="2:17">
      <c r="B60" s="377"/>
      <c r="C60" s="367" t="s">
        <v>334</v>
      </c>
      <c r="D60" s="387">
        <v>0</v>
      </c>
      <c r="E60" s="393">
        <v>0</v>
      </c>
      <c r="F60" s="387">
        <v>0</v>
      </c>
      <c r="G60" s="389">
        <v>0</v>
      </c>
      <c r="H60" s="387">
        <v>-12704</v>
      </c>
      <c r="I60" s="389">
        <v>0</v>
      </c>
      <c r="J60" s="387">
        <v>0</v>
      </c>
      <c r="K60" s="389">
        <v>0</v>
      </c>
      <c r="L60" s="387">
        <v>0</v>
      </c>
      <c r="M60" s="389">
        <v>0</v>
      </c>
      <c r="N60" s="387">
        <v>0</v>
      </c>
      <c r="O60" s="389">
        <v>0</v>
      </c>
      <c r="P60" s="391">
        <v>-12704</v>
      </c>
      <c r="Q60" s="394">
        <v>0</v>
      </c>
    </row>
    <row r="61" spans="2:17">
      <c r="B61" s="377"/>
      <c r="C61" s="367" t="s">
        <v>335</v>
      </c>
      <c r="D61" s="387">
        <v>0</v>
      </c>
      <c r="E61" s="393">
        <v>0</v>
      </c>
      <c r="F61" s="387">
        <v>0</v>
      </c>
      <c r="G61" s="389">
        <v>0</v>
      </c>
      <c r="H61" s="387">
        <v>0</v>
      </c>
      <c r="I61" s="389">
        <v>0</v>
      </c>
      <c r="J61" s="387">
        <v>0</v>
      </c>
      <c r="K61" s="389">
        <v>0</v>
      </c>
      <c r="L61" s="387">
        <v>0</v>
      </c>
      <c r="M61" s="389">
        <v>0</v>
      </c>
      <c r="N61" s="387">
        <v>0</v>
      </c>
      <c r="O61" s="389">
        <v>0</v>
      </c>
      <c r="P61" s="391">
        <v>0</v>
      </c>
      <c r="Q61" s="394">
        <v>0</v>
      </c>
    </row>
    <row r="62" spans="2:17">
      <c r="B62" s="377"/>
      <c r="C62" s="367" t="s">
        <v>336</v>
      </c>
      <c r="D62" s="387">
        <v>0</v>
      </c>
      <c r="E62" s="393">
        <v>0</v>
      </c>
      <c r="F62" s="387">
        <v>2759</v>
      </c>
      <c r="G62" s="389">
        <v>1805</v>
      </c>
      <c r="H62" s="387">
        <v>3763574</v>
      </c>
      <c r="I62" s="389">
        <v>2049893</v>
      </c>
      <c r="J62" s="387">
        <v>596652</v>
      </c>
      <c r="K62" s="389">
        <v>657530</v>
      </c>
      <c r="L62" s="387">
        <v>49721</v>
      </c>
      <c r="M62" s="389">
        <v>383003</v>
      </c>
      <c r="N62" s="387">
        <v>0</v>
      </c>
      <c r="O62" s="389">
        <v>0</v>
      </c>
      <c r="P62" s="391">
        <v>4412706</v>
      </c>
      <c r="Q62" s="394">
        <v>3092231</v>
      </c>
    </row>
    <row r="63" spans="2:17">
      <c r="G63" s="372"/>
      <c r="H63" s="372"/>
      <c r="I63" s="372"/>
      <c r="J63" s="372"/>
      <c r="K63" s="372"/>
      <c r="L63" s="372"/>
      <c r="M63" s="372"/>
      <c r="N63" s="372"/>
      <c r="O63" s="372"/>
      <c r="P63" s="372"/>
      <c r="Q63" s="372"/>
    </row>
    <row r="64" spans="2:17">
      <c r="B64" s="376" t="s">
        <v>373</v>
      </c>
      <c r="C64" s="367"/>
      <c r="D64" s="387">
        <v>0</v>
      </c>
      <c r="E64" s="393">
        <v>0</v>
      </c>
      <c r="F64" s="387">
        <v>0</v>
      </c>
      <c r="G64" s="389">
        <v>0</v>
      </c>
      <c r="H64" s="387">
        <v>0</v>
      </c>
      <c r="I64" s="389">
        <v>0</v>
      </c>
      <c r="J64" s="387">
        <v>0</v>
      </c>
      <c r="K64" s="389">
        <v>0</v>
      </c>
      <c r="L64" s="387">
        <v>0</v>
      </c>
      <c r="M64" s="389">
        <v>0</v>
      </c>
      <c r="N64" s="387">
        <v>0</v>
      </c>
      <c r="O64" s="389">
        <v>0</v>
      </c>
      <c r="P64" s="391">
        <v>0</v>
      </c>
      <c r="Q64" s="394"/>
    </row>
    <row r="65" spans="2:17">
      <c r="G65" s="372"/>
      <c r="H65" s="372"/>
      <c r="I65" s="372"/>
      <c r="J65" s="372"/>
      <c r="K65" s="372"/>
      <c r="L65" s="372"/>
      <c r="M65" s="372"/>
      <c r="N65" s="372"/>
      <c r="O65" s="372"/>
      <c r="P65" s="401"/>
      <c r="Q65" s="372"/>
    </row>
    <row r="66" spans="2:17">
      <c r="B66" s="378" t="s">
        <v>374</v>
      </c>
      <c r="C66" s="366"/>
      <c r="D66" s="391">
        <v>0</v>
      </c>
      <c r="E66" s="416">
        <v>0</v>
      </c>
      <c r="F66" s="391">
        <v>1694100</v>
      </c>
      <c r="G66" s="394">
        <v>1227163</v>
      </c>
      <c r="H66" s="391">
        <v>14121899</v>
      </c>
      <c r="I66" s="394">
        <v>7808381</v>
      </c>
      <c r="J66" s="391">
        <v>2101658</v>
      </c>
      <c r="K66" s="394">
        <v>2071600</v>
      </c>
      <c r="L66" s="391">
        <v>1322716</v>
      </c>
      <c r="M66" s="394">
        <v>1325468</v>
      </c>
      <c r="N66" s="391">
        <v>-7</v>
      </c>
      <c r="O66" s="394">
        <v>0</v>
      </c>
      <c r="P66" s="391">
        <v>19240366</v>
      </c>
      <c r="Q66" s="394">
        <v>12432612</v>
      </c>
    </row>
    <row r="68" spans="2:17">
      <c r="D68" s="372"/>
      <c r="E68" s="372"/>
      <c r="F68" s="372"/>
      <c r="G68" s="372"/>
      <c r="H68" s="372"/>
      <c r="I68" s="372"/>
      <c r="J68" s="372"/>
      <c r="K68" s="372"/>
      <c r="L68" s="372"/>
      <c r="M68" s="372"/>
      <c r="N68" s="372"/>
      <c r="O68" s="372"/>
      <c r="P68" s="372"/>
      <c r="Q68" s="372"/>
    </row>
    <row r="69" spans="2:17" ht="18">
      <c r="D69" s="591" t="s">
        <v>54</v>
      </c>
      <c r="E69" s="592"/>
      <c r="F69" s="592"/>
      <c r="G69" s="592"/>
      <c r="H69" s="592"/>
      <c r="I69" s="592"/>
      <c r="J69" s="592"/>
      <c r="K69" s="592"/>
      <c r="L69" s="592"/>
      <c r="M69" s="592"/>
      <c r="N69" s="592"/>
      <c r="O69" s="592"/>
      <c r="P69" s="592"/>
      <c r="Q69" s="593"/>
    </row>
    <row r="70" spans="2:17">
      <c r="B70" s="576" t="s">
        <v>102</v>
      </c>
      <c r="C70" s="577"/>
      <c r="D70" s="578" t="s">
        <v>23</v>
      </c>
      <c r="E70" s="579"/>
      <c r="F70" s="578" t="s">
        <v>10</v>
      </c>
      <c r="G70" s="579"/>
      <c r="H70" s="578" t="s">
        <v>55</v>
      </c>
      <c r="I70" s="579"/>
      <c r="J70" s="578" t="s">
        <v>14</v>
      </c>
      <c r="K70" s="579"/>
      <c r="L70" s="578" t="s">
        <v>56</v>
      </c>
      <c r="M70" s="579"/>
      <c r="N70" s="578" t="s">
        <v>394</v>
      </c>
      <c r="O70" s="579"/>
      <c r="P70" s="578" t="s">
        <v>20</v>
      </c>
      <c r="Q70" s="579"/>
    </row>
    <row r="71" spans="2:17">
      <c r="B71" s="569" t="s">
        <v>375</v>
      </c>
      <c r="C71" s="573"/>
      <c r="D71" s="383" t="s">
        <v>425</v>
      </c>
      <c r="E71" s="384" t="s">
        <v>268</v>
      </c>
      <c r="F71" s="383" t="str">
        <f>D71</f>
        <v>12/31/2018</v>
      </c>
      <c r="G71" s="384" t="str">
        <f>E71</f>
        <v>12/31/2017</v>
      </c>
      <c r="H71" s="383" t="str">
        <f>D71</f>
        <v>12/31/2018</v>
      </c>
      <c r="I71" s="384" t="str">
        <f>E71</f>
        <v>12/31/2017</v>
      </c>
      <c r="J71" s="383" t="str">
        <f>D71</f>
        <v>12/31/2018</v>
      </c>
      <c r="K71" s="384" t="str">
        <f>E71</f>
        <v>12/31/2017</v>
      </c>
      <c r="L71" s="383" t="str">
        <f>D71</f>
        <v>12/31/2018</v>
      </c>
      <c r="M71" s="384" t="str">
        <f>E71</f>
        <v>12/31/2017</v>
      </c>
      <c r="N71" s="383" t="str">
        <f>L71</f>
        <v>12/31/2018</v>
      </c>
      <c r="O71" s="384" t="str">
        <f>M71</f>
        <v>12/31/2017</v>
      </c>
      <c r="P71" s="383" t="str">
        <f>N71</f>
        <v>12/31/2018</v>
      </c>
      <c r="Q71" s="384" t="str">
        <f>O71</f>
        <v>12/31/2017</v>
      </c>
    </row>
    <row r="72" spans="2:17">
      <c r="B72" s="574"/>
      <c r="C72" s="575"/>
      <c r="D72" s="385" t="s">
        <v>385</v>
      </c>
      <c r="E72" s="386" t="s">
        <v>385</v>
      </c>
      <c r="F72" s="385" t="s">
        <v>385</v>
      </c>
      <c r="G72" s="386" t="s">
        <v>385</v>
      </c>
      <c r="H72" s="385" t="s">
        <v>385</v>
      </c>
      <c r="I72" s="386" t="s">
        <v>385</v>
      </c>
      <c r="J72" s="385" t="s">
        <v>385</v>
      </c>
      <c r="K72" s="386" t="s">
        <v>385</v>
      </c>
      <c r="L72" s="385" t="s">
        <v>385</v>
      </c>
      <c r="M72" s="386" t="s">
        <v>385</v>
      </c>
      <c r="N72" s="385" t="s">
        <v>385</v>
      </c>
      <c r="O72" s="386" t="s">
        <v>385</v>
      </c>
      <c r="P72" s="385" t="s">
        <v>385</v>
      </c>
      <c r="Q72" s="386" t="s">
        <v>385</v>
      </c>
    </row>
    <row r="73" spans="2:17">
      <c r="B73" s="378" t="s">
        <v>376</v>
      </c>
      <c r="C73" s="405"/>
      <c r="D73" s="395">
        <v>0</v>
      </c>
      <c r="E73" s="407">
        <v>0</v>
      </c>
      <c r="F73" s="395">
        <v>1189950</v>
      </c>
      <c r="G73" s="396">
        <v>1223343</v>
      </c>
      <c r="H73" s="395">
        <v>6922417</v>
      </c>
      <c r="I73" s="396">
        <v>4612551</v>
      </c>
      <c r="J73" s="395">
        <v>1713801</v>
      </c>
      <c r="K73" s="396">
        <v>1537957</v>
      </c>
      <c r="L73" s="395">
        <v>912950</v>
      </c>
      <c r="M73" s="396">
        <v>879266</v>
      </c>
      <c r="N73" s="395">
        <v>-3</v>
      </c>
      <c r="O73" s="407">
        <v>0</v>
      </c>
      <c r="P73" s="395">
        <v>10739115</v>
      </c>
      <c r="Q73" s="396">
        <v>8253117</v>
      </c>
    </row>
    <row r="74" spans="2:17">
      <c r="B74" s="379"/>
      <c r="C74" s="369" t="s">
        <v>129</v>
      </c>
      <c r="D74" s="395">
        <v>0</v>
      </c>
      <c r="E74" s="407">
        <v>0</v>
      </c>
      <c r="F74" s="395">
        <v>1174151</v>
      </c>
      <c r="G74" s="396">
        <v>1193683</v>
      </c>
      <c r="H74" s="395">
        <v>5965107</v>
      </c>
      <c r="I74" s="396">
        <v>3798613</v>
      </c>
      <c r="J74" s="395">
        <v>1702390</v>
      </c>
      <c r="K74" s="396">
        <v>1527674</v>
      </c>
      <c r="L74" s="395">
        <v>907247</v>
      </c>
      <c r="M74" s="396">
        <v>874408</v>
      </c>
      <c r="N74" s="395">
        <v>0</v>
      </c>
      <c r="O74" s="407">
        <v>0</v>
      </c>
      <c r="P74" s="395">
        <v>9748895</v>
      </c>
      <c r="Q74" s="396">
        <v>7394378</v>
      </c>
    </row>
    <row r="75" spans="2:17">
      <c r="B75" s="379"/>
      <c r="C75" s="375" t="s">
        <v>386</v>
      </c>
      <c r="D75" s="397">
        <v>0</v>
      </c>
      <c r="E75" s="417">
        <v>0</v>
      </c>
      <c r="F75" s="397">
        <v>1130353</v>
      </c>
      <c r="G75" s="418">
        <v>1138069</v>
      </c>
      <c r="H75" s="397">
        <v>5396919</v>
      </c>
      <c r="I75" s="418">
        <v>3447388</v>
      </c>
      <c r="J75" s="397">
        <v>1422918</v>
      </c>
      <c r="K75" s="418">
        <v>1264632</v>
      </c>
      <c r="L75" s="397">
        <v>856278</v>
      </c>
      <c r="M75" s="418">
        <v>813804</v>
      </c>
      <c r="N75" s="397">
        <v>0</v>
      </c>
      <c r="O75" s="417">
        <v>0</v>
      </c>
      <c r="P75" s="397">
        <v>8806468</v>
      </c>
      <c r="Q75" s="418">
        <v>6663893</v>
      </c>
    </row>
    <row r="76" spans="2:17">
      <c r="B76" s="379"/>
      <c r="C76" s="375" t="s">
        <v>387</v>
      </c>
      <c r="D76" s="397">
        <v>0</v>
      </c>
      <c r="E76" s="417">
        <v>0</v>
      </c>
      <c r="F76" s="397">
        <v>170</v>
      </c>
      <c r="G76" s="418">
        <v>194</v>
      </c>
      <c r="H76" s="397">
        <v>2225</v>
      </c>
      <c r="I76" s="418">
        <v>1855</v>
      </c>
      <c r="J76" s="397">
        <v>1137</v>
      </c>
      <c r="K76" s="418">
        <v>1166</v>
      </c>
      <c r="L76" s="397">
        <v>626</v>
      </c>
      <c r="M76" s="418">
        <v>490</v>
      </c>
      <c r="N76" s="397">
        <v>0</v>
      </c>
      <c r="O76" s="417">
        <v>0</v>
      </c>
      <c r="P76" s="397">
        <v>4158</v>
      </c>
      <c r="Q76" s="418">
        <v>3705</v>
      </c>
    </row>
    <row r="77" spans="2:17">
      <c r="B77" s="379"/>
      <c r="C77" s="375" t="s">
        <v>388</v>
      </c>
      <c r="D77" s="397">
        <v>0</v>
      </c>
      <c r="E77" s="417">
        <v>0</v>
      </c>
      <c r="F77" s="397">
        <v>43628</v>
      </c>
      <c r="G77" s="418">
        <v>55420</v>
      </c>
      <c r="H77" s="397">
        <v>565963</v>
      </c>
      <c r="I77" s="418">
        <v>349370</v>
      </c>
      <c r="J77" s="397">
        <v>278335</v>
      </c>
      <c r="K77" s="418">
        <v>261876</v>
      </c>
      <c r="L77" s="397">
        <v>50343</v>
      </c>
      <c r="M77" s="418">
        <v>60114</v>
      </c>
      <c r="N77" s="397">
        <v>0</v>
      </c>
      <c r="O77" s="417">
        <v>0</v>
      </c>
      <c r="P77" s="397">
        <v>938269</v>
      </c>
      <c r="Q77" s="418">
        <v>726780</v>
      </c>
    </row>
    <row r="78" spans="2:17">
      <c r="B78" s="379"/>
      <c r="C78" s="369" t="s">
        <v>130</v>
      </c>
      <c r="D78" s="397">
        <v>0</v>
      </c>
      <c r="E78" s="417">
        <v>0</v>
      </c>
      <c r="F78" s="397">
        <v>15799</v>
      </c>
      <c r="G78" s="418">
        <v>29660</v>
      </c>
      <c r="H78" s="397">
        <v>957310</v>
      </c>
      <c r="I78" s="418">
        <v>813938</v>
      </c>
      <c r="J78" s="397">
        <v>11411</v>
      </c>
      <c r="K78" s="418">
        <v>10283</v>
      </c>
      <c r="L78" s="397">
        <v>5703</v>
      </c>
      <c r="M78" s="418">
        <v>4858</v>
      </c>
      <c r="N78" s="397">
        <v>-3</v>
      </c>
      <c r="O78" s="418">
        <v>0</v>
      </c>
      <c r="P78" s="397">
        <v>990220</v>
      </c>
      <c r="Q78" s="418">
        <v>858739</v>
      </c>
    </row>
    <row r="79" spans="2:17">
      <c r="E79" s="419"/>
      <c r="F79" s="365"/>
      <c r="G79" s="365"/>
      <c r="H79" s="365"/>
      <c r="I79" s="365"/>
    </row>
    <row r="80" spans="2:17">
      <c r="B80" s="378" t="s">
        <v>377</v>
      </c>
      <c r="C80" s="408"/>
      <c r="D80" s="395">
        <v>0</v>
      </c>
      <c r="E80" s="407">
        <v>0</v>
      </c>
      <c r="F80" s="395">
        <v>-729223</v>
      </c>
      <c r="G80" s="396">
        <v>-686912</v>
      </c>
      <c r="H80" s="395">
        <v>-5084253</v>
      </c>
      <c r="I80" s="396">
        <v>-3323143</v>
      </c>
      <c r="J80" s="395">
        <v>-1032452</v>
      </c>
      <c r="K80" s="396">
        <v>-867491</v>
      </c>
      <c r="L80" s="395">
        <v>-610701</v>
      </c>
      <c r="M80" s="396">
        <v>-578759</v>
      </c>
      <c r="N80" s="395">
        <v>0</v>
      </c>
      <c r="O80" s="407">
        <v>0</v>
      </c>
      <c r="P80" s="395">
        <v>-7456629</v>
      </c>
      <c r="Q80" s="396">
        <v>-5456305</v>
      </c>
    </row>
    <row r="81" spans="2:17">
      <c r="B81" s="379"/>
      <c r="C81" s="375" t="s">
        <v>339</v>
      </c>
      <c r="D81" s="397">
        <v>0</v>
      </c>
      <c r="E81" s="417">
        <v>0</v>
      </c>
      <c r="F81" s="397">
        <v>-655312</v>
      </c>
      <c r="G81" s="418">
        <v>-617960</v>
      </c>
      <c r="H81" s="397">
        <v>-3621322</v>
      </c>
      <c r="I81" s="418">
        <v>-2281798</v>
      </c>
      <c r="J81" s="397">
        <v>-784872</v>
      </c>
      <c r="K81" s="418">
        <v>-632783</v>
      </c>
      <c r="L81" s="397">
        <v>-576420</v>
      </c>
      <c r="M81" s="418">
        <v>-549326</v>
      </c>
      <c r="N81" s="397">
        <v>0</v>
      </c>
      <c r="O81" s="417">
        <v>0</v>
      </c>
      <c r="P81" s="397">
        <v>-5637926</v>
      </c>
      <c r="Q81" s="418">
        <v>-4081867</v>
      </c>
    </row>
    <row r="82" spans="2:17">
      <c r="B82" s="379"/>
      <c r="C82" s="375" t="s">
        <v>340</v>
      </c>
      <c r="D82" s="397">
        <v>0</v>
      </c>
      <c r="E82" s="417">
        <v>0</v>
      </c>
      <c r="F82" s="397">
        <v>0</v>
      </c>
      <c r="G82" s="418">
        <v>0</v>
      </c>
      <c r="H82" s="397">
        <v>0</v>
      </c>
      <c r="I82" s="418">
        <v>0</v>
      </c>
      <c r="J82" s="397">
        <v>0</v>
      </c>
      <c r="K82" s="418">
        <v>0</v>
      </c>
      <c r="L82" s="397">
        <v>0</v>
      </c>
      <c r="M82" s="418">
        <v>0</v>
      </c>
      <c r="N82" s="397">
        <v>0</v>
      </c>
      <c r="O82" s="417">
        <v>0</v>
      </c>
      <c r="P82" s="397">
        <v>0</v>
      </c>
      <c r="Q82" s="418">
        <v>0</v>
      </c>
    </row>
    <row r="83" spans="2:17">
      <c r="B83" s="379"/>
      <c r="C83" s="375" t="s">
        <v>134</v>
      </c>
      <c r="D83" s="397">
        <v>0</v>
      </c>
      <c r="E83" s="417">
        <v>0</v>
      </c>
      <c r="F83" s="397">
        <v>-30477</v>
      </c>
      <c r="G83" s="418">
        <v>-8537</v>
      </c>
      <c r="H83" s="397">
        <v>-609880</v>
      </c>
      <c r="I83" s="418">
        <v>-258156</v>
      </c>
      <c r="J83" s="397">
        <v>-171492</v>
      </c>
      <c r="K83" s="418">
        <v>-160406</v>
      </c>
      <c r="L83" s="397">
        <v>0</v>
      </c>
      <c r="M83" s="418">
        <v>0</v>
      </c>
      <c r="N83" s="397">
        <v>0</v>
      </c>
      <c r="O83" s="417">
        <v>0</v>
      </c>
      <c r="P83" s="397">
        <v>-811849</v>
      </c>
      <c r="Q83" s="418">
        <v>-427099</v>
      </c>
    </row>
    <row r="84" spans="2:17">
      <c r="B84" s="379"/>
      <c r="C84" s="375" t="s">
        <v>341</v>
      </c>
      <c r="D84" s="397">
        <v>0</v>
      </c>
      <c r="E84" s="417">
        <v>0</v>
      </c>
      <c r="F84" s="397">
        <v>-43434</v>
      </c>
      <c r="G84" s="418">
        <v>-60415</v>
      </c>
      <c r="H84" s="397">
        <v>-853051</v>
      </c>
      <c r="I84" s="418">
        <v>-783189</v>
      </c>
      <c r="J84" s="397">
        <v>-76088</v>
      </c>
      <c r="K84" s="418">
        <v>-74302</v>
      </c>
      <c r="L84" s="397">
        <v>-34281</v>
      </c>
      <c r="M84" s="418">
        <v>-29433</v>
      </c>
      <c r="N84" s="397">
        <v>0</v>
      </c>
      <c r="O84" s="417">
        <v>0</v>
      </c>
      <c r="P84" s="397">
        <v>-1006854</v>
      </c>
      <c r="Q84" s="418">
        <v>-947339</v>
      </c>
    </row>
    <row r="85" spans="2:17">
      <c r="D85" s="372"/>
      <c r="E85" s="419"/>
      <c r="F85" s="372"/>
      <c r="G85" s="372"/>
      <c r="H85" s="372"/>
      <c r="I85" s="372"/>
      <c r="J85" s="372"/>
      <c r="K85" s="372"/>
      <c r="L85" s="372"/>
      <c r="M85" s="372"/>
      <c r="N85" s="372"/>
      <c r="O85" s="419"/>
      <c r="P85" s="372"/>
    </row>
    <row r="86" spans="2:17">
      <c r="B86" s="378" t="s">
        <v>378</v>
      </c>
      <c r="C86" s="408"/>
      <c r="D86" s="395">
        <v>0</v>
      </c>
      <c r="E86" s="407">
        <v>0</v>
      </c>
      <c r="F86" s="395">
        <v>460727</v>
      </c>
      <c r="G86" s="396">
        <v>536431</v>
      </c>
      <c r="H86" s="395">
        <v>1838164</v>
      </c>
      <c r="I86" s="396">
        <v>1289408</v>
      </c>
      <c r="J86" s="395">
        <v>681349</v>
      </c>
      <c r="K86" s="396">
        <v>670466</v>
      </c>
      <c r="L86" s="395">
        <v>302249</v>
      </c>
      <c r="M86" s="396">
        <v>300507</v>
      </c>
      <c r="N86" s="395">
        <v>-3</v>
      </c>
      <c r="O86" s="407">
        <v>0</v>
      </c>
      <c r="P86" s="395">
        <v>3282486</v>
      </c>
      <c r="Q86" s="396">
        <v>2796812</v>
      </c>
    </row>
    <row r="87" spans="2:17">
      <c r="D87" s="372"/>
      <c r="E87" s="419"/>
      <c r="F87" s="372"/>
      <c r="G87" s="372"/>
      <c r="H87" s="372"/>
      <c r="I87" s="372"/>
      <c r="J87" s="372"/>
      <c r="K87" s="372"/>
      <c r="L87" s="372"/>
      <c r="M87" s="372"/>
      <c r="N87" s="372"/>
      <c r="O87" s="419"/>
      <c r="P87" s="372"/>
    </row>
    <row r="88" spans="2:17">
      <c r="B88" s="377"/>
      <c r="C88" s="369" t="s">
        <v>342</v>
      </c>
      <c r="D88" s="397">
        <v>0</v>
      </c>
      <c r="E88" s="417">
        <v>0</v>
      </c>
      <c r="F88" s="397">
        <v>49297</v>
      </c>
      <c r="G88" s="418">
        <v>69437</v>
      </c>
      <c r="H88" s="397">
        <v>82661</v>
      </c>
      <c r="I88" s="418">
        <v>68186</v>
      </c>
      <c r="J88" s="397">
        <v>26940</v>
      </c>
      <c r="K88" s="418">
        <v>18476</v>
      </c>
      <c r="L88" s="397">
        <v>9632</v>
      </c>
      <c r="M88" s="418">
        <v>8235</v>
      </c>
      <c r="N88" s="397">
        <v>0</v>
      </c>
      <c r="O88" s="417">
        <v>0</v>
      </c>
      <c r="P88" s="397">
        <v>168530</v>
      </c>
      <c r="Q88" s="418">
        <v>164334</v>
      </c>
    </row>
    <row r="89" spans="2:17">
      <c r="B89" s="377"/>
      <c r="C89" s="369" t="s">
        <v>343</v>
      </c>
      <c r="D89" s="397">
        <v>0</v>
      </c>
      <c r="E89" s="417">
        <v>0</v>
      </c>
      <c r="F89" s="397">
        <v>-219849</v>
      </c>
      <c r="G89" s="418">
        <v>-297520</v>
      </c>
      <c r="H89" s="397">
        <v>-369620</v>
      </c>
      <c r="I89" s="418">
        <v>-269029</v>
      </c>
      <c r="J89" s="397">
        <v>-69130</v>
      </c>
      <c r="K89" s="418">
        <v>-61974</v>
      </c>
      <c r="L89" s="397">
        <v>-35663</v>
      </c>
      <c r="M89" s="418">
        <v>-34482</v>
      </c>
      <c r="N89" s="397">
        <v>0</v>
      </c>
      <c r="O89" s="417">
        <v>0</v>
      </c>
      <c r="P89" s="397">
        <v>-694262</v>
      </c>
      <c r="Q89" s="418">
        <v>-663005</v>
      </c>
    </row>
    <row r="90" spans="2:17">
      <c r="B90" s="377"/>
      <c r="C90" s="369" t="s">
        <v>344</v>
      </c>
      <c r="D90" s="397">
        <v>0</v>
      </c>
      <c r="E90" s="417">
        <v>0</v>
      </c>
      <c r="F90" s="397">
        <v>-110973</v>
      </c>
      <c r="G90" s="418">
        <v>-150619</v>
      </c>
      <c r="H90" s="397">
        <v>-545006</v>
      </c>
      <c r="I90" s="418">
        <v>-439809</v>
      </c>
      <c r="J90" s="397">
        <v>-116190</v>
      </c>
      <c r="K90" s="418">
        <v>-106038</v>
      </c>
      <c r="L90" s="397">
        <v>-44081</v>
      </c>
      <c r="M90" s="418">
        <v>-44194</v>
      </c>
      <c r="N90" s="397">
        <v>3</v>
      </c>
      <c r="O90" s="417">
        <v>0</v>
      </c>
      <c r="P90" s="397">
        <v>-816247</v>
      </c>
      <c r="Q90" s="418">
        <v>-740660</v>
      </c>
    </row>
    <row r="91" spans="2:17">
      <c r="D91" s="372"/>
      <c r="E91" s="419"/>
      <c r="F91" s="372"/>
      <c r="G91" s="372"/>
      <c r="H91" s="372"/>
      <c r="I91" s="372"/>
      <c r="J91" s="372"/>
      <c r="K91" s="372"/>
      <c r="L91" s="372"/>
      <c r="M91" s="372"/>
      <c r="N91" s="372"/>
      <c r="O91" s="419"/>
      <c r="P91" s="372"/>
    </row>
    <row r="92" spans="2:17">
      <c r="B92" s="378" t="s">
        <v>379</v>
      </c>
      <c r="C92" s="408"/>
      <c r="D92" s="395">
        <v>0</v>
      </c>
      <c r="E92" s="407">
        <v>0</v>
      </c>
      <c r="F92" s="395">
        <v>179202</v>
      </c>
      <c r="G92" s="396">
        <v>157729</v>
      </c>
      <c r="H92" s="395">
        <v>1006199</v>
      </c>
      <c r="I92" s="396">
        <v>648756</v>
      </c>
      <c r="J92" s="395">
        <v>522969</v>
      </c>
      <c r="K92" s="396">
        <v>520930</v>
      </c>
      <c r="L92" s="395">
        <v>232137</v>
      </c>
      <c r="M92" s="396">
        <v>230066</v>
      </c>
      <c r="N92" s="395">
        <v>0</v>
      </c>
      <c r="O92" s="407">
        <v>0</v>
      </c>
      <c r="P92" s="395">
        <v>1940507</v>
      </c>
      <c r="Q92" s="396">
        <v>1557481</v>
      </c>
    </row>
    <row r="93" spans="2:17">
      <c r="D93" s="372"/>
      <c r="E93" s="419"/>
      <c r="F93" s="372"/>
      <c r="G93" s="372"/>
      <c r="H93" s="372"/>
      <c r="I93" s="372"/>
      <c r="J93" s="372"/>
      <c r="K93" s="372"/>
      <c r="L93" s="372"/>
      <c r="M93" s="372"/>
      <c r="N93" s="372"/>
      <c r="O93" s="419"/>
      <c r="P93" s="372"/>
    </row>
    <row r="94" spans="2:17">
      <c r="B94" s="379"/>
      <c r="C94" s="369" t="s">
        <v>345</v>
      </c>
      <c r="D94" s="397">
        <v>0</v>
      </c>
      <c r="E94" s="417">
        <v>0</v>
      </c>
      <c r="F94" s="397">
        <v>-52229</v>
      </c>
      <c r="G94" s="418">
        <v>-22411</v>
      </c>
      <c r="H94" s="397">
        <v>-343158</v>
      </c>
      <c r="I94" s="418">
        <v>-231358</v>
      </c>
      <c r="J94" s="397">
        <v>-120115</v>
      </c>
      <c r="K94" s="418">
        <v>-106158</v>
      </c>
      <c r="L94" s="397">
        <v>-51969</v>
      </c>
      <c r="M94" s="418">
        <v>-50297</v>
      </c>
      <c r="N94" s="397">
        <v>0</v>
      </c>
      <c r="O94" s="417">
        <v>0</v>
      </c>
      <c r="P94" s="397">
        <v>-567471</v>
      </c>
      <c r="Q94" s="418">
        <v>-410224</v>
      </c>
    </row>
    <row r="95" spans="2:17">
      <c r="B95" s="379"/>
      <c r="C95" s="369" t="s">
        <v>346</v>
      </c>
      <c r="D95" s="397">
        <v>0</v>
      </c>
      <c r="E95" s="417">
        <v>0</v>
      </c>
      <c r="F95" s="397">
        <v>-48983</v>
      </c>
      <c r="G95" s="418">
        <v>15633</v>
      </c>
      <c r="H95" s="397">
        <v>-54784</v>
      </c>
      <c r="I95" s="418">
        <v>-75174</v>
      </c>
      <c r="J95" s="397">
        <v>-13852</v>
      </c>
      <c r="K95" s="418">
        <v>-3107</v>
      </c>
      <c r="L95" s="397">
        <v>-4319</v>
      </c>
      <c r="M95" s="418">
        <v>-5510</v>
      </c>
      <c r="N95" s="397">
        <v>0</v>
      </c>
      <c r="O95" s="417">
        <v>0</v>
      </c>
      <c r="P95" s="397">
        <v>-121938</v>
      </c>
      <c r="Q95" s="418">
        <v>-68158</v>
      </c>
    </row>
    <row r="96" spans="2:17">
      <c r="D96" s="372"/>
      <c r="E96" s="419"/>
      <c r="F96" s="372"/>
      <c r="G96" s="372"/>
      <c r="H96" s="372"/>
      <c r="I96" s="372"/>
      <c r="J96" s="372"/>
      <c r="K96" s="372"/>
      <c r="L96" s="372"/>
      <c r="M96" s="372"/>
      <c r="N96" s="372"/>
      <c r="O96" s="419"/>
      <c r="P96" s="372"/>
    </row>
    <row r="97" spans="2:17">
      <c r="B97" s="378" t="s">
        <v>380</v>
      </c>
      <c r="C97" s="408"/>
      <c r="D97" s="395">
        <v>0</v>
      </c>
      <c r="E97" s="407">
        <v>0</v>
      </c>
      <c r="F97" s="395">
        <v>77990</v>
      </c>
      <c r="G97" s="396">
        <v>150951</v>
      </c>
      <c r="H97" s="395">
        <v>608257</v>
      </c>
      <c r="I97" s="396">
        <v>342224</v>
      </c>
      <c r="J97" s="395">
        <v>389002</v>
      </c>
      <c r="K97" s="396">
        <v>411665</v>
      </c>
      <c r="L97" s="395">
        <v>175849</v>
      </c>
      <c r="M97" s="396">
        <v>174259</v>
      </c>
      <c r="N97" s="395">
        <v>0</v>
      </c>
      <c r="O97" s="407">
        <v>0</v>
      </c>
      <c r="P97" s="395">
        <v>1251098</v>
      </c>
      <c r="Q97" s="396">
        <v>1079099</v>
      </c>
    </row>
    <row r="98" spans="2:17">
      <c r="B98" s="380"/>
      <c r="C98" s="410"/>
      <c r="D98" s="372"/>
      <c r="E98" s="419"/>
      <c r="F98" s="365"/>
      <c r="G98" s="365"/>
      <c r="H98" s="372"/>
      <c r="I98" s="372"/>
      <c r="J98" s="372"/>
      <c r="K98" s="372"/>
      <c r="L98" s="372"/>
      <c r="M98" s="372"/>
      <c r="N98" s="372"/>
      <c r="O98" s="419"/>
      <c r="P98" s="372"/>
    </row>
    <row r="99" spans="2:17">
      <c r="B99" s="378" t="s">
        <v>381</v>
      </c>
      <c r="C99" s="408"/>
      <c r="D99" s="395">
        <v>0</v>
      </c>
      <c r="E99" s="407">
        <v>0</v>
      </c>
      <c r="F99" s="395">
        <v>127247</v>
      </c>
      <c r="G99" s="396">
        <v>-176791</v>
      </c>
      <c r="H99" s="395">
        <v>-263904</v>
      </c>
      <c r="I99" s="396">
        <v>-250354</v>
      </c>
      <c r="J99" s="395">
        <v>-57795</v>
      </c>
      <c r="K99" s="396">
        <v>-55757</v>
      </c>
      <c r="L99" s="395">
        <v>-22151</v>
      </c>
      <c r="M99" s="396">
        <v>-24279</v>
      </c>
      <c r="N99" s="395">
        <v>0</v>
      </c>
      <c r="O99" s="407">
        <v>0</v>
      </c>
      <c r="P99" s="395">
        <v>-216603</v>
      </c>
      <c r="Q99" s="396">
        <v>-507181</v>
      </c>
    </row>
    <row r="100" spans="2:17">
      <c r="B100" s="378"/>
      <c r="C100" s="408" t="s">
        <v>119</v>
      </c>
      <c r="D100" s="395">
        <v>0</v>
      </c>
      <c r="E100" s="417">
        <v>0</v>
      </c>
      <c r="F100" s="395">
        <v>33729</v>
      </c>
      <c r="G100" s="420">
        <v>34724</v>
      </c>
      <c r="H100" s="395">
        <v>173459</v>
      </c>
      <c r="I100" s="420">
        <v>137208</v>
      </c>
      <c r="J100" s="395">
        <v>11463</v>
      </c>
      <c r="K100" s="420">
        <v>10271</v>
      </c>
      <c r="L100" s="395">
        <v>4470</v>
      </c>
      <c r="M100" s="420">
        <v>5031</v>
      </c>
      <c r="N100" s="395">
        <v>0</v>
      </c>
      <c r="O100" s="420">
        <v>0</v>
      </c>
      <c r="P100" s="395">
        <v>223121</v>
      </c>
      <c r="Q100" s="396">
        <v>187234</v>
      </c>
    </row>
    <row r="101" spans="2:17">
      <c r="B101" s="379"/>
      <c r="C101" s="375" t="s">
        <v>300</v>
      </c>
      <c r="D101" s="397">
        <v>0</v>
      </c>
      <c r="E101" s="417">
        <v>0</v>
      </c>
      <c r="F101" s="397">
        <v>5917</v>
      </c>
      <c r="G101" s="418">
        <v>18799</v>
      </c>
      <c r="H101" s="397">
        <v>15225</v>
      </c>
      <c r="I101" s="418">
        <v>3869</v>
      </c>
      <c r="J101" s="397">
        <v>5498</v>
      </c>
      <c r="K101" s="418">
        <v>5935</v>
      </c>
      <c r="L101" s="397">
        <v>661</v>
      </c>
      <c r="M101" s="418">
        <v>2982</v>
      </c>
      <c r="N101" s="397"/>
      <c r="O101" s="417"/>
      <c r="P101" s="397">
        <v>27301</v>
      </c>
      <c r="Q101" s="418">
        <v>31585</v>
      </c>
    </row>
    <row r="102" spans="2:17">
      <c r="B102" s="379"/>
      <c r="C102" s="375" t="s">
        <v>347</v>
      </c>
      <c r="D102" s="397">
        <v>0</v>
      </c>
      <c r="E102" s="417">
        <v>0</v>
      </c>
      <c r="F102" s="397">
        <v>27812</v>
      </c>
      <c r="G102" s="418">
        <v>15925</v>
      </c>
      <c r="H102" s="397">
        <v>158234</v>
      </c>
      <c r="I102" s="418">
        <v>133339</v>
      </c>
      <c r="J102" s="397">
        <v>5965</v>
      </c>
      <c r="K102" s="418">
        <v>4336</v>
      </c>
      <c r="L102" s="397">
        <v>3809</v>
      </c>
      <c r="M102" s="418">
        <v>2049</v>
      </c>
      <c r="N102" s="397"/>
      <c r="O102" s="417"/>
      <c r="P102" s="397">
        <v>195820</v>
      </c>
      <c r="Q102" s="418">
        <v>155649</v>
      </c>
    </row>
    <row r="103" spans="2:17">
      <c r="B103" s="378"/>
      <c r="C103" s="408" t="s">
        <v>143</v>
      </c>
      <c r="D103" s="395">
        <v>0</v>
      </c>
      <c r="E103" s="417">
        <v>0</v>
      </c>
      <c r="F103" s="395">
        <v>-174402</v>
      </c>
      <c r="G103" s="420">
        <v>-213931</v>
      </c>
      <c r="H103" s="395">
        <v>-421956</v>
      </c>
      <c r="I103" s="420">
        <v>-377095</v>
      </c>
      <c r="J103" s="395">
        <v>-67561</v>
      </c>
      <c r="K103" s="420">
        <v>-65385</v>
      </c>
      <c r="L103" s="395">
        <v>-26543</v>
      </c>
      <c r="M103" s="420">
        <v>-29667</v>
      </c>
      <c r="N103" s="395">
        <v>0</v>
      </c>
      <c r="O103" s="420">
        <v>0</v>
      </c>
      <c r="P103" s="395">
        <v>-690462</v>
      </c>
      <c r="Q103" s="396">
        <v>-686078</v>
      </c>
    </row>
    <row r="104" spans="2:17">
      <c r="B104" s="379"/>
      <c r="C104" s="375" t="s">
        <v>348</v>
      </c>
      <c r="D104" s="397">
        <v>0</v>
      </c>
      <c r="E104" s="417">
        <v>0</v>
      </c>
      <c r="F104" s="397">
        <v>-133</v>
      </c>
      <c r="G104" s="418">
        <v>-47</v>
      </c>
      <c r="H104" s="397">
        <v>-86228</v>
      </c>
      <c r="I104" s="418">
        <v>-62079</v>
      </c>
      <c r="J104" s="397">
        <v>-13022</v>
      </c>
      <c r="K104" s="418">
        <v>-15335</v>
      </c>
      <c r="L104" s="397">
        <v>-1722</v>
      </c>
      <c r="M104" s="418">
        <v>-6122</v>
      </c>
      <c r="N104" s="397"/>
      <c r="O104" s="417"/>
      <c r="P104" s="397">
        <v>-101105</v>
      </c>
      <c r="Q104" s="418">
        <v>-83583</v>
      </c>
    </row>
    <row r="105" spans="2:17">
      <c r="B105" s="379"/>
      <c r="C105" s="375" t="s">
        <v>349</v>
      </c>
      <c r="D105" s="397">
        <v>0</v>
      </c>
      <c r="E105" s="417">
        <v>0</v>
      </c>
      <c r="F105" s="397">
        <v>0</v>
      </c>
      <c r="G105" s="418">
        <v>0</v>
      </c>
      <c r="H105" s="397">
        <v>-72172</v>
      </c>
      <c r="I105" s="418">
        <v>-35259</v>
      </c>
      <c r="J105" s="397">
        <v>-37995</v>
      </c>
      <c r="K105" s="418">
        <v>-32353</v>
      </c>
      <c r="L105" s="397">
        <v>-24973</v>
      </c>
      <c r="M105" s="418">
        <v>-13651</v>
      </c>
      <c r="N105" s="397"/>
      <c r="O105" s="417"/>
      <c r="P105" s="397">
        <v>-135140</v>
      </c>
      <c r="Q105" s="418">
        <v>-81263</v>
      </c>
    </row>
    <row r="106" spans="2:17">
      <c r="B106" s="379"/>
      <c r="C106" s="375" t="s">
        <v>166</v>
      </c>
      <c r="D106" s="397">
        <v>0</v>
      </c>
      <c r="E106" s="417">
        <v>0</v>
      </c>
      <c r="F106" s="397">
        <v>-174269</v>
      </c>
      <c r="G106" s="418">
        <v>-213884</v>
      </c>
      <c r="H106" s="397">
        <v>-263556</v>
      </c>
      <c r="I106" s="418">
        <v>-279757</v>
      </c>
      <c r="J106" s="397">
        <v>-16544</v>
      </c>
      <c r="K106" s="418">
        <v>-17697</v>
      </c>
      <c r="L106" s="397">
        <v>152</v>
      </c>
      <c r="M106" s="418">
        <v>-9894</v>
      </c>
      <c r="N106" s="397"/>
      <c r="O106" s="417"/>
      <c r="P106" s="397">
        <v>-454217</v>
      </c>
      <c r="Q106" s="418">
        <v>-521232</v>
      </c>
    </row>
    <row r="107" spans="2:17">
      <c r="B107" s="379"/>
      <c r="C107" s="369" t="s">
        <v>350</v>
      </c>
      <c r="D107" s="397">
        <v>0</v>
      </c>
      <c r="E107" s="417">
        <v>0</v>
      </c>
      <c r="F107" s="397">
        <v>260137</v>
      </c>
      <c r="G107" s="418">
        <v>0</v>
      </c>
      <c r="H107" s="397">
        <v>0</v>
      </c>
      <c r="I107" s="418">
        <v>0</v>
      </c>
      <c r="J107" s="397">
        <v>0</v>
      </c>
      <c r="K107" s="418">
        <v>0</v>
      </c>
      <c r="L107" s="397">
        <v>0</v>
      </c>
      <c r="M107" s="418">
        <v>0</v>
      </c>
      <c r="N107" s="397">
        <v>0</v>
      </c>
      <c r="O107" s="417">
        <v>0</v>
      </c>
      <c r="P107" s="397">
        <v>260137</v>
      </c>
      <c r="Q107" s="418">
        <v>0</v>
      </c>
    </row>
    <row r="108" spans="2:17">
      <c r="B108" s="379"/>
      <c r="C108" s="369" t="s">
        <v>351</v>
      </c>
      <c r="D108" s="395">
        <v>0</v>
      </c>
      <c r="E108" s="407">
        <v>0</v>
      </c>
      <c r="F108" s="395">
        <v>7783</v>
      </c>
      <c r="G108" s="396">
        <v>2416</v>
      </c>
      <c r="H108" s="395">
        <v>-15407</v>
      </c>
      <c r="I108" s="396">
        <v>-10467</v>
      </c>
      <c r="J108" s="395">
        <v>-1697</v>
      </c>
      <c r="K108" s="396">
        <v>-643</v>
      </c>
      <c r="L108" s="395">
        <v>-78</v>
      </c>
      <c r="M108" s="396">
        <v>357</v>
      </c>
      <c r="N108" s="395">
        <v>0</v>
      </c>
      <c r="O108" s="407">
        <v>0</v>
      </c>
      <c r="P108" s="397">
        <v>-9399</v>
      </c>
      <c r="Q108" s="398">
        <v>-8337</v>
      </c>
    </row>
    <row r="109" spans="2:17">
      <c r="B109" s="379"/>
      <c r="C109" s="375" t="s">
        <v>352</v>
      </c>
      <c r="D109" s="397">
        <v>0</v>
      </c>
      <c r="E109" s="417">
        <v>0</v>
      </c>
      <c r="F109" s="397">
        <v>16088</v>
      </c>
      <c r="G109" s="418">
        <v>3560</v>
      </c>
      <c r="H109" s="397">
        <v>142240</v>
      </c>
      <c r="I109" s="418">
        <v>18721</v>
      </c>
      <c r="J109" s="397">
        <v>5150</v>
      </c>
      <c r="K109" s="418">
        <v>1115</v>
      </c>
      <c r="L109" s="397">
        <v>1745</v>
      </c>
      <c r="M109" s="418">
        <v>2141</v>
      </c>
      <c r="N109" s="397">
        <v>0</v>
      </c>
      <c r="O109" s="417">
        <v>0</v>
      </c>
      <c r="P109" s="397">
        <v>165223</v>
      </c>
      <c r="Q109" s="418">
        <v>25537</v>
      </c>
    </row>
    <row r="110" spans="2:17">
      <c r="B110" s="379"/>
      <c r="C110" s="375" t="s">
        <v>353</v>
      </c>
      <c r="D110" s="397">
        <v>0</v>
      </c>
      <c r="E110" s="417">
        <v>0</v>
      </c>
      <c r="F110" s="397">
        <v>-8305</v>
      </c>
      <c r="G110" s="418">
        <v>-1144</v>
      </c>
      <c r="H110" s="397">
        <v>-157647</v>
      </c>
      <c r="I110" s="418">
        <v>-29188</v>
      </c>
      <c r="J110" s="397">
        <v>-6847</v>
      </c>
      <c r="K110" s="418">
        <v>-1758</v>
      </c>
      <c r="L110" s="397">
        <v>-1823</v>
      </c>
      <c r="M110" s="418">
        <v>-1784</v>
      </c>
      <c r="N110" s="397">
        <v>0</v>
      </c>
      <c r="O110" s="417">
        <v>0</v>
      </c>
      <c r="P110" s="397">
        <v>-174622</v>
      </c>
      <c r="Q110" s="418">
        <v>-33874</v>
      </c>
    </row>
    <row r="111" spans="2:17">
      <c r="D111" s="372"/>
      <c r="E111" s="419"/>
      <c r="F111" s="365"/>
      <c r="G111" s="365"/>
      <c r="H111" s="365"/>
      <c r="I111" s="365"/>
      <c r="N111" s="372"/>
      <c r="O111" s="372"/>
    </row>
    <row r="112" spans="2:17" ht="24">
      <c r="B112" s="381"/>
      <c r="C112" s="369" t="s">
        <v>354</v>
      </c>
      <c r="D112" s="397">
        <v>0</v>
      </c>
      <c r="E112" s="417">
        <v>0</v>
      </c>
      <c r="F112" s="397">
        <v>-160</v>
      </c>
      <c r="G112" s="418">
        <v>0</v>
      </c>
      <c r="H112" s="397">
        <v>0</v>
      </c>
      <c r="I112" s="418">
        <v>0</v>
      </c>
      <c r="J112" s="397">
        <v>0</v>
      </c>
      <c r="K112" s="418">
        <v>0</v>
      </c>
      <c r="L112" s="397">
        <v>0</v>
      </c>
      <c r="M112" s="418">
        <v>0</v>
      </c>
      <c r="N112" s="397">
        <v>0</v>
      </c>
      <c r="O112" s="417">
        <v>0</v>
      </c>
      <c r="P112" s="397">
        <v>-160</v>
      </c>
      <c r="Q112" s="418">
        <v>0</v>
      </c>
    </row>
    <row r="113" spans="2:17">
      <c r="B113" s="382"/>
      <c r="C113" s="369" t="s">
        <v>355</v>
      </c>
      <c r="D113" s="395">
        <v>0</v>
      </c>
      <c r="E113" s="416">
        <v>0</v>
      </c>
      <c r="F113" s="395">
        <v>0</v>
      </c>
      <c r="G113" s="394">
        <v>128</v>
      </c>
      <c r="H113" s="395">
        <v>386</v>
      </c>
      <c r="I113" s="394">
        <v>954</v>
      </c>
      <c r="J113" s="395">
        <v>166</v>
      </c>
      <c r="K113" s="394">
        <v>145</v>
      </c>
      <c r="L113" s="395">
        <v>-6</v>
      </c>
      <c r="M113" s="394">
        <v>1305</v>
      </c>
      <c r="N113" s="395">
        <v>0</v>
      </c>
      <c r="O113" s="416">
        <v>0</v>
      </c>
      <c r="P113" s="395">
        <v>546</v>
      </c>
      <c r="Q113" s="394">
        <v>2532</v>
      </c>
    </row>
    <row r="114" spans="2:17">
      <c r="B114" s="378"/>
      <c r="C114" s="375" t="s">
        <v>356</v>
      </c>
      <c r="D114" s="397">
        <v>0</v>
      </c>
      <c r="E114" s="417">
        <v>0</v>
      </c>
      <c r="F114" s="397">
        <v>0</v>
      </c>
      <c r="G114" s="418">
        <v>72</v>
      </c>
      <c r="H114" s="397">
        <v>0</v>
      </c>
      <c r="I114" s="418">
        <v>0</v>
      </c>
      <c r="J114" s="397">
        <v>0</v>
      </c>
      <c r="K114" s="418">
        <v>0</v>
      </c>
      <c r="L114" s="397">
        <v>0</v>
      </c>
      <c r="M114" s="418">
        <v>0</v>
      </c>
      <c r="N114" s="397">
        <v>0</v>
      </c>
      <c r="O114" s="417">
        <v>0</v>
      </c>
      <c r="P114" s="397">
        <v>0</v>
      </c>
      <c r="Q114" s="418">
        <v>72</v>
      </c>
    </row>
    <row r="115" spans="2:17">
      <c r="B115" s="378"/>
      <c r="C115" s="375" t="s">
        <v>357</v>
      </c>
      <c r="D115" s="397">
        <v>0</v>
      </c>
      <c r="E115" s="417">
        <v>0</v>
      </c>
      <c r="F115" s="397">
        <v>0</v>
      </c>
      <c r="G115" s="418">
        <v>56</v>
      </c>
      <c r="H115" s="397">
        <v>386</v>
      </c>
      <c r="I115" s="418">
        <v>954</v>
      </c>
      <c r="J115" s="397">
        <v>166</v>
      </c>
      <c r="K115" s="418">
        <v>145</v>
      </c>
      <c r="L115" s="397">
        <v>-6</v>
      </c>
      <c r="M115" s="418">
        <v>1305</v>
      </c>
      <c r="N115" s="397">
        <v>0</v>
      </c>
      <c r="O115" s="417">
        <v>0</v>
      </c>
      <c r="P115" s="397">
        <v>546</v>
      </c>
      <c r="Q115" s="418">
        <v>2460</v>
      </c>
    </row>
    <row r="116" spans="2:17">
      <c r="D116" s="372"/>
      <c r="E116" s="419"/>
      <c r="F116" s="372"/>
      <c r="G116" s="372"/>
      <c r="H116" s="372"/>
      <c r="I116" s="372"/>
      <c r="J116" s="372"/>
      <c r="K116" s="372"/>
      <c r="L116" s="372"/>
      <c r="M116" s="372"/>
      <c r="N116" s="372"/>
      <c r="O116" s="419"/>
      <c r="P116" s="372"/>
    </row>
    <row r="117" spans="2:17">
      <c r="B117" s="378" t="s">
        <v>389</v>
      </c>
      <c r="C117" s="408"/>
      <c r="D117" s="395">
        <v>0</v>
      </c>
      <c r="E117" s="416">
        <v>0</v>
      </c>
      <c r="F117" s="395">
        <v>205077</v>
      </c>
      <c r="G117" s="394">
        <v>-25712</v>
      </c>
      <c r="H117" s="395">
        <v>344739</v>
      </c>
      <c r="I117" s="394">
        <v>92824</v>
      </c>
      <c r="J117" s="395">
        <v>331373</v>
      </c>
      <c r="K117" s="394">
        <v>356053</v>
      </c>
      <c r="L117" s="395">
        <v>153692</v>
      </c>
      <c r="M117" s="394">
        <v>151285</v>
      </c>
      <c r="N117" s="395">
        <v>0</v>
      </c>
      <c r="O117" s="416">
        <v>0</v>
      </c>
      <c r="P117" s="395">
        <v>1034881</v>
      </c>
      <c r="Q117" s="394">
        <v>574450</v>
      </c>
    </row>
    <row r="118" spans="2:17">
      <c r="D118" s="372"/>
      <c r="E118" s="419"/>
      <c r="F118" s="372"/>
      <c r="G118" s="372"/>
      <c r="H118" s="372"/>
      <c r="I118" s="372"/>
      <c r="J118" s="372"/>
      <c r="K118" s="372"/>
      <c r="L118" s="372"/>
      <c r="M118" s="372"/>
      <c r="N118" s="372"/>
      <c r="O118" s="419"/>
      <c r="P118" s="372"/>
    </row>
    <row r="119" spans="2:17">
      <c r="B119" s="379"/>
      <c r="C119" s="369" t="s">
        <v>358</v>
      </c>
      <c r="D119" s="397">
        <v>0</v>
      </c>
      <c r="E119" s="417">
        <v>0</v>
      </c>
      <c r="F119" s="397">
        <v>-101101</v>
      </c>
      <c r="G119" s="418">
        <v>36981</v>
      </c>
      <c r="H119" s="397">
        <v>251360</v>
      </c>
      <c r="I119" s="418">
        <v>23851</v>
      </c>
      <c r="J119" s="397">
        <v>-125242</v>
      </c>
      <c r="K119" s="418">
        <v>-144932</v>
      </c>
      <c r="L119" s="397">
        <v>-49024</v>
      </c>
      <c r="M119" s="418">
        <v>-46154</v>
      </c>
      <c r="N119" s="397">
        <v>0</v>
      </c>
      <c r="O119" s="417">
        <v>0</v>
      </c>
      <c r="P119" s="397">
        <v>-24007</v>
      </c>
      <c r="Q119" s="418">
        <v>-130254</v>
      </c>
    </row>
    <row r="120" spans="2:17">
      <c r="D120" s="372"/>
      <c r="E120" s="419"/>
      <c r="F120" s="372"/>
      <c r="G120" s="372"/>
      <c r="H120" s="372"/>
      <c r="I120" s="372"/>
      <c r="J120" s="372"/>
      <c r="K120" s="372"/>
      <c r="L120" s="372"/>
      <c r="M120" s="372"/>
      <c r="N120" s="372"/>
      <c r="O120" s="419"/>
      <c r="P120" s="372"/>
    </row>
    <row r="121" spans="2:17">
      <c r="B121" s="378" t="s">
        <v>383</v>
      </c>
      <c r="C121" s="408"/>
      <c r="D121" s="395">
        <v>0</v>
      </c>
      <c r="E121" s="407">
        <v>0</v>
      </c>
      <c r="F121" s="395">
        <v>103976</v>
      </c>
      <c r="G121" s="396">
        <v>11269</v>
      </c>
      <c r="H121" s="395">
        <v>596099</v>
      </c>
      <c r="I121" s="396">
        <v>116675</v>
      </c>
      <c r="J121" s="395">
        <v>206131</v>
      </c>
      <c r="K121" s="396">
        <v>211121</v>
      </c>
      <c r="L121" s="395">
        <v>104668</v>
      </c>
      <c r="M121" s="396">
        <v>105131</v>
      </c>
      <c r="N121" s="395">
        <v>0</v>
      </c>
      <c r="O121" s="407">
        <v>0</v>
      </c>
      <c r="P121" s="395">
        <v>1010874</v>
      </c>
      <c r="Q121" s="396">
        <v>444196</v>
      </c>
    </row>
    <row r="122" spans="2:17">
      <c r="B122" s="379"/>
      <c r="C122" s="369" t="s">
        <v>359</v>
      </c>
      <c r="D122" s="397">
        <v>0</v>
      </c>
      <c r="E122" s="417">
        <v>0</v>
      </c>
      <c r="F122" s="397">
        <v>0</v>
      </c>
      <c r="G122" s="418">
        <v>0</v>
      </c>
      <c r="H122" s="397">
        <v>0</v>
      </c>
      <c r="I122" s="418">
        <v>0</v>
      </c>
      <c r="J122" s="397">
        <v>0</v>
      </c>
      <c r="K122" s="418">
        <v>0</v>
      </c>
      <c r="L122" s="397">
        <v>0</v>
      </c>
      <c r="M122" s="418">
        <v>0</v>
      </c>
      <c r="N122" s="397">
        <v>0</v>
      </c>
      <c r="O122" s="417">
        <v>0</v>
      </c>
      <c r="P122" s="397">
        <v>0</v>
      </c>
      <c r="Q122" s="418">
        <v>0</v>
      </c>
    </row>
    <row r="123" spans="2:17">
      <c r="B123" s="378" t="s">
        <v>118</v>
      </c>
      <c r="C123" s="369"/>
      <c r="D123" s="395">
        <v>0</v>
      </c>
      <c r="E123" s="407">
        <v>0</v>
      </c>
      <c r="F123" s="395">
        <v>103976</v>
      </c>
      <c r="G123" s="396">
        <v>11269</v>
      </c>
      <c r="H123" s="395">
        <v>596099</v>
      </c>
      <c r="I123" s="396">
        <v>116675</v>
      </c>
      <c r="J123" s="395">
        <v>206131</v>
      </c>
      <c r="K123" s="396">
        <v>211121</v>
      </c>
      <c r="L123" s="395">
        <v>104668</v>
      </c>
      <c r="M123" s="396">
        <v>105131</v>
      </c>
      <c r="N123" s="395">
        <v>0</v>
      </c>
      <c r="O123" s="407">
        <v>0</v>
      </c>
      <c r="P123" s="395">
        <v>1010874</v>
      </c>
      <c r="Q123" s="396">
        <v>444196</v>
      </c>
    </row>
    <row r="124" spans="2:17">
      <c r="D124" s="372"/>
      <c r="F124" s="372"/>
      <c r="H124" s="372"/>
      <c r="J124" s="372"/>
      <c r="L124" s="372"/>
      <c r="N124" s="372"/>
      <c r="P124" s="372"/>
    </row>
    <row r="125" spans="2:17">
      <c r="D125" s="372"/>
      <c r="F125" s="372"/>
      <c r="H125" s="372"/>
      <c r="J125" s="372"/>
      <c r="L125" s="372"/>
      <c r="N125" s="372"/>
      <c r="P125" s="372"/>
    </row>
    <row r="126" spans="2:17">
      <c r="D126" s="400"/>
    </row>
    <row r="127" spans="2:17">
      <c r="B127" s="576" t="s">
        <v>102</v>
      </c>
      <c r="C127" s="577"/>
      <c r="D127" s="578" t="s">
        <v>23</v>
      </c>
      <c r="E127" s="579"/>
      <c r="F127" s="578" t="s">
        <v>10</v>
      </c>
      <c r="G127" s="579"/>
      <c r="H127" s="578" t="s">
        <v>55</v>
      </c>
      <c r="I127" s="579"/>
      <c r="J127" s="578" t="s">
        <v>14</v>
      </c>
      <c r="K127" s="579"/>
      <c r="L127" s="578" t="s">
        <v>56</v>
      </c>
      <c r="M127" s="579"/>
      <c r="N127" s="578" t="s">
        <v>394</v>
      </c>
      <c r="O127" s="579"/>
      <c r="P127" s="578" t="s">
        <v>20</v>
      </c>
      <c r="Q127" s="579"/>
    </row>
    <row r="128" spans="2:17">
      <c r="B128" s="569" t="s">
        <v>384</v>
      </c>
      <c r="C128" s="570"/>
      <c r="D128" s="383" t="s">
        <v>425</v>
      </c>
      <c r="E128" s="384" t="s">
        <v>268</v>
      </c>
      <c r="F128" s="383" t="str">
        <f>D128</f>
        <v>12/31/2018</v>
      </c>
      <c r="G128" s="384" t="str">
        <f>E128</f>
        <v>12/31/2017</v>
      </c>
      <c r="H128" s="383" t="str">
        <f>D128</f>
        <v>12/31/2018</v>
      </c>
      <c r="I128" s="384" t="str">
        <f>E128</f>
        <v>12/31/2017</v>
      </c>
      <c r="J128" s="383" t="str">
        <f>D128</f>
        <v>12/31/2018</v>
      </c>
      <c r="K128" s="384" t="str">
        <f>E128</f>
        <v>12/31/2017</v>
      </c>
      <c r="L128" s="383" t="str">
        <f>D128</f>
        <v>12/31/2018</v>
      </c>
      <c r="M128" s="384" t="str">
        <f>E128</f>
        <v>12/31/2017</v>
      </c>
      <c r="N128" s="383" t="str">
        <f>F128</f>
        <v>12/31/2018</v>
      </c>
      <c r="O128" s="384" t="str">
        <f>G128</f>
        <v>12/31/2017</v>
      </c>
      <c r="P128" s="383" t="str">
        <f>F128</f>
        <v>12/31/2018</v>
      </c>
      <c r="Q128" s="384" t="str">
        <f>G128</f>
        <v>12/31/2017</v>
      </c>
    </row>
    <row r="129" spans="2:17">
      <c r="B129" s="571"/>
      <c r="C129" s="572"/>
      <c r="D129" s="385" t="s">
        <v>385</v>
      </c>
      <c r="E129" s="386" t="s">
        <v>385</v>
      </c>
      <c r="F129" s="385" t="s">
        <v>385</v>
      </c>
      <c r="G129" s="386" t="s">
        <v>385</v>
      </c>
      <c r="H129" s="385" t="s">
        <v>385</v>
      </c>
      <c r="I129" s="386" t="s">
        <v>385</v>
      </c>
      <c r="J129" s="385" t="s">
        <v>385</v>
      </c>
      <c r="K129" s="386" t="s">
        <v>385</v>
      </c>
      <c r="L129" s="385" t="s">
        <v>385</v>
      </c>
      <c r="M129" s="386" t="s">
        <v>385</v>
      </c>
      <c r="N129" s="385" t="s">
        <v>385</v>
      </c>
      <c r="O129" s="386" t="s">
        <v>385</v>
      </c>
      <c r="P129" s="385" t="s">
        <v>385</v>
      </c>
      <c r="Q129" s="386" t="s">
        <v>385</v>
      </c>
    </row>
    <row r="130" spans="2:17">
      <c r="M130" s="388"/>
    </row>
    <row r="131" spans="2:17">
      <c r="B131" s="378"/>
      <c r="C131" s="375" t="s">
        <v>361</v>
      </c>
      <c r="D131" s="465">
        <v>0</v>
      </c>
      <c r="E131" s="466">
        <v>0</v>
      </c>
      <c r="F131" s="387">
        <v>47301</v>
      </c>
      <c r="G131" s="418">
        <v>69724</v>
      </c>
      <c r="H131" s="387">
        <v>154589</v>
      </c>
      <c r="I131" s="418">
        <v>186215</v>
      </c>
      <c r="J131" s="387">
        <v>404403</v>
      </c>
      <c r="K131" s="418">
        <v>386853</v>
      </c>
      <c r="L131" s="387">
        <v>165498</v>
      </c>
      <c r="M131" s="418">
        <v>141431</v>
      </c>
      <c r="N131" s="397">
        <v>0</v>
      </c>
      <c r="O131" s="417">
        <v>0</v>
      </c>
      <c r="P131" s="397">
        <v>771791</v>
      </c>
      <c r="Q131" s="388">
        <v>784223</v>
      </c>
    </row>
    <row r="132" spans="2:17">
      <c r="B132" s="378"/>
      <c r="C132" s="375" t="s">
        <v>362</v>
      </c>
      <c r="D132" s="465">
        <v>0</v>
      </c>
      <c r="E132" s="466">
        <v>0</v>
      </c>
      <c r="F132" s="387">
        <v>-82268</v>
      </c>
      <c r="G132" s="418">
        <v>-102586</v>
      </c>
      <c r="H132" s="387">
        <v>-533164</v>
      </c>
      <c r="I132" s="418">
        <v>-667942</v>
      </c>
      <c r="J132" s="387">
        <v>-296082</v>
      </c>
      <c r="K132" s="418">
        <v>-262574</v>
      </c>
      <c r="L132" s="387">
        <v>-111035</v>
      </c>
      <c r="M132" s="418">
        <v>-89334</v>
      </c>
      <c r="N132" s="397">
        <v>0</v>
      </c>
      <c r="O132" s="417">
        <v>0</v>
      </c>
      <c r="P132" s="397">
        <v>-1022549</v>
      </c>
      <c r="Q132" s="388">
        <v>-1122436</v>
      </c>
    </row>
    <row r="133" spans="2:17">
      <c r="B133" s="378"/>
      <c r="C133" s="375" t="s">
        <v>363</v>
      </c>
      <c r="D133" s="465">
        <v>0</v>
      </c>
      <c r="E133" s="466">
        <v>0</v>
      </c>
      <c r="F133" s="387">
        <v>-118</v>
      </c>
      <c r="G133" s="418">
        <v>-48</v>
      </c>
      <c r="H133" s="387">
        <v>551548</v>
      </c>
      <c r="I133" s="418">
        <v>576686</v>
      </c>
      <c r="J133" s="387">
        <v>-79475</v>
      </c>
      <c r="K133" s="418">
        <v>-161966</v>
      </c>
      <c r="L133" s="387">
        <v>-104032</v>
      </c>
      <c r="M133" s="418">
        <v>-52807</v>
      </c>
      <c r="N133" s="397">
        <v>0</v>
      </c>
      <c r="O133" s="417">
        <v>0</v>
      </c>
      <c r="P133" s="397">
        <v>367923</v>
      </c>
      <c r="Q133" s="388">
        <v>361865</v>
      </c>
    </row>
    <row r="139" spans="2:17">
      <c r="F139" s="411"/>
      <c r="G139" s="411"/>
      <c r="H139" s="411"/>
      <c r="I139" s="411"/>
      <c r="J139" s="411"/>
      <c r="K139" s="411"/>
    </row>
    <row r="140" spans="2:17">
      <c r="F140" s="411"/>
      <c r="G140" s="411"/>
      <c r="H140" s="411"/>
      <c r="I140" s="411"/>
      <c r="J140" s="411"/>
      <c r="K140" s="411"/>
    </row>
    <row r="141" spans="2:17">
      <c r="F141" s="411"/>
      <c r="G141" s="411"/>
      <c r="H141" s="411"/>
      <c r="I141" s="411"/>
      <c r="J141" s="411"/>
      <c r="K141" s="411"/>
    </row>
    <row r="142" spans="2:17">
      <c r="F142" s="411"/>
      <c r="G142" s="411"/>
      <c r="H142" s="411"/>
      <c r="I142" s="411"/>
      <c r="J142" s="411"/>
      <c r="K142" s="411"/>
    </row>
  </sheetData>
  <mergeCells count="41">
    <mergeCell ref="P32:Q32"/>
    <mergeCell ref="D31:Q31"/>
    <mergeCell ref="F32:G32"/>
    <mergeCell ref="H32:I32"/>
    <mergeCell ref="J32:K32"/>
    <mergeCell ref="L32:M32"/>
    <mergeCell ref="N32:O32"/>
    <mergeCell ref="B4:C5"/>
    <mergeCell ref="B2:C2"/>
    <mergeCell ref="D2:Q2"/>
    <mergeCell ref="B3:C3"/>
    <mergeCell ref="D3:E3"/>
    <mergeCell ref="F3:G3"/>
    <mergeCell ref="H3:I3"/>
    <mergeCell ref="J3:K3"/>
    <mergeCell ref="N3:O3"/>
    <mergeCell ref="L3:M3"/>
    <mergeCell ref="P3:Q3"/>
    <mergeCell ref="H70:I70"/>
    <mergeCell ref="N127:O127"/>
    <mergeCell ref="B31:C31"/>
    <mergeCell ref="B32:C32"/>
    <mergeCell ref="B33:C34"/>
    <mergeCell ref="D32:E32"/>
    <mergeCell ref="J70:K70"/>
    <mergeCell ref="L70:M70"/>
    <mergeCell ref="L127:M127"/>
    <mergeCell ref="N70:O70"/>
    <mergeCell ref="B128:C129"/>
    <mergeCell ref="D69:Q69"/>
    <mergeCell ref="B70:C70"/>
    <mergeCell ref="P70:Q70"/>
    <mergeCell ref="B71:C72"/>
    <mergeCell ref="B127:C127"/>
    <mergeCell ref="D127:E127"/>
    <mergeCell ref="F127:G127"/>
    <mergeCell ref="H127:I127"/>
    <mergeCell ref="P127:Q127"/>
    <mergeCell ref="D70:E70"/>
    <mergeCell ref="F70:G70"/>
    <mergeCell ref="J127:K1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41"/>
  <sheetViews>
    <sheetView showGridLines="0" workbookViewId="0"/>
  </sheetViews>
  <sheetFormatPr baseColWidth="10" defaultColWidth="4" defaultRowHeight="10.5"/>
  <cols>
    <col min="1" max="1" width="3.42578125" style="23" customWidth="1"/>
    <col min="2" max="2" width="31.5703125" style="23" customWidth="1"/>
    <col min="3" max="3" width="16.85546875" style="23" customWidth="1"/>
    <col min="4" max="7" width="12" style="23" customWidth="1"/>
    <col min="8" max="8" width="1.28515625" style="23" customWidth="1"/>
    <col min="9" max="9" width="1.140625" style="23" customWidth="1"/>
    <col min="10" max="10" width="8.42578125" style="23" customWidth="1"/>
    <col min="11" max="11" width="11" style="23" customWidth="1"/>
    <col min="12" max="12" width="11.85546875" style="23" customWidth="1"/>
    <col min="13" max="13" width="8.7109375" style="23" customWidth="1"/>
    <col min="14" max="14" width="7.85546875" style="23" customWidth="1"/>
    <col min="15" max="15" width="8.140625" style="23" customWidth="1"/>
    <col min="16" max="16384" width="4" style="23"/>
  </cols>
  <sheetData>
    <row r="3" spans="1:16" s="1" customFormat="1" ht="14.25">
      <c r="B3" s="530" t="s">
        <v>57</v>
      </c>
      <c r="C3" s="325" t="s">
        <v>58</v>
      </c>
      <c r="D3" s="530" t="s">
        <v>61</v>
      </c>
      <c r="E3" s="530"/>
      <c r="F3" s="530" t="s">
        <v>62</v>
      </c>
      <c r="G3" s="530"/>
      <c r="H3" s="2"/>
      <c r="I3" s="2"/>
      <c r="J3" s="2"/>
      <c r="K3" s="2"/>
      <c r="M3" s="3"/>
      <c r="N3" s="3"/>
      <c r="O3" s="3"/>
    </row>
    <row r="4" spans="1:16" s="1" customFormat="1" ht="14.25">
      <c r="B4" s="530"/>
      <c r="C4" s="325" t="s">
        <v>59</v>
      </c>
      <c r="D4" s="530" t="s">
        <v>29</v>
      </c>
      <c r="E4" s="530"/>
      <c r="F4" s="530" t="s">
        <v>63</v>
      </c>
      <c r="G4" s="530"/>
      <c r="H4" s="2"/>
      <c r="I4" s="2"/>
      <c r="J4" s="2"/>
      <c r="K4" s="2"/>
      <c r="M4" s="3"/>
      <c r="N4" s="3"/>
      <c r="O4" s="3"/>
    </row>
    <row r="5" spans="1:16" s="1" customFormat="1" ht="14.25">
      <c r="B5" s="530"/>
      <c r="C5" s="325" t="s">
        <v>60</v>
      </c>
      <c r="D5" s="144">
        <v>2018</v>
      </c>
      <c r="E5" s="144">
        <v>2017</v>
      </c>
      <c r="F5" s="144">
        <v>2018</v>
      </c>
      <c r="G5" s="144">
        <v>2017</v>
      </c>
      <c r="H5" s="2"/>
      <c r="I5" s="2"/>
      <c r="J5" s="2"/>
      <c r="K5" s="2"/>
      <c r="M5" s="3"/>
      <c r="N5" s="3"/>
      <c r="O5" s="3"/>
    </row>
    <row r="6" spans="1:16" s="8" customFormat="1" ht="17.25" customHeight="1">
      <c r="B6" s="124" t="s">
        <v>233</v>
      </c>
      <c r="C6" s="124" t="s">
        <v>291</v>
      </c>
      <c r="D6" s="125">
        <v>7100.5789999999997</v>
      </c>
      <c r="E6" s="125">
        <v>7852</v>
      </c>
      <c r="F6" s="126">
        <v>5.2999999999999999E-2</v>
      </c>
      <c r="G6" s="126">
        <v>5.8000000000000003E-2</v>
      </c>
      <c r="H6" s="2"/>
      <c r="I6" s="15"/>
      <c r="J6" s="86"/>
      <c r="K6" s="55"/>
      <c r="M6" s="3"/>
      <c r="N6" s="85"/>
      <c r="O6" s="85"/>
      <c r="P6" s="16"/>
    </row>
    <row r="7" spans="1:16" s="8" customFormat="1" ht="17.25" customHeight="1">
      <c r="B7" s="124" t="s">
        <v>234</v>
      </c>
      <c r="C7" s="124" t="s">
        <v>291</v>
      </c>
      <c r="D7" s="125">
        <v>2900.65</v>
      </c>
      <c r="E7" s="125">
        <v>2055</v>
      </c>
      <c r="F7" s="126">
        <v>2.1999999999999999E-2</v>
      </c>
      <c r="G7" s="126">
        <v>1.4999999999999999E-2</v>
      </c>
      <c r="H7" s="2"/>
      <c r="I7" s="15"/>
      <c r="J7" s="86"/>
      <c r="K7" s="55"/>
      <c r="M7" s="3"/>
      <c r="N7" s="85"/>
      <c r="O7" s="85"/>
      <c r="P7" s="16"/>
    </row>
    <row r="8" spans="1:16" s="8" customFormat="1" ht="17.25" customHeight="1">
      <c r="B8" s="124" t="s">
        <v>292</v>
      </c>
      <c r="C8" s="124" t="s">
        <v>291</v>
      </c>
      <c r="D8" s="125">
        <v>3950.52</v>
      </c>
      <c r="E8" s="125">
        <v>4945</v>
      </c>
      <c r="F8" s="126">
        <v>0.03</v>
      </c>
      <c r="G8" s="126">
        <v>3.5999999999999997E-2</v>
      </c>
      <c r="H8" s="2"/>
      <c r="I8" s="15"/>
      <c r="J8" s="86"/>
      <c r="K8" s="55"/>
      <c r="M8" s="3"/>
      <c r="N8" s="85"/>
      <c r="O8" s="85"/>
      <c r="P8" s="16"/>
    </row>
    <row r="9" spans="1:16" s="8" customFormat="1" ht="17.25" customHeight="1">
      <c r="B9" s="124" t="s">
        <v>293</v>
      </c>
      <c r="C9" s="124" t="s">
        <v>294</v>
      </c>
      <c r="D9" s="125">
        <v>9994.32</v>
      </c>
      <c r="E9" s="125">
        <v>9817</v>
      </c>
      <c r="F9" s="126">
        <v>0.19700000000000001</v>
      </c>
      <c r="G9" s="126">
        <v>0.14000000000000001</v>
      </c>
      <c r="H9" s="2"/>
      <c r="I9" s="15"/>
      <c r="J9" s="86"/>
      <c r="K9" s="55"/>
      <c r="L9" s="104"/>
      <c r="M9" s="105"/>
      <c r="N9" s="106"/>
      <c r="O9" s="106"/>
      <c r="P9" s="16"/>
    </row>
    <row r="10" spans="1:16" s="8" customFormat="1" ht="17.25" customHeight="1">
      <c r="B10" s="124" t="s">
        <v>295</v>
      </c>
      <c r="C10" s="124" t="s">
        <v>294</v>
      </c>
      <c r="D10" s="125">
        <v>602.76</v>
      </c>
      <c r="E10" s="125">
        <v>640</v>
      </c>
      <c r="F10" s="126">
        <v>1.2E-2</v>
      </c>
      <c r="G10" s="126">
        <v>0.01</v>
      </c>
      <c r="H10" s="2"/>
      <c r="I10" s="15"/>
      <c r="J10" s="86"/>
      <c r="K10" s="55"/>
      <c r="M10" s="3"/>
      <c r="N10" s="85"/>
      <c r="O10" s="85"/>
      <c r="P10" s="16"/>
    </row>
    <row r="11" spans="1:16" s="8" customFormat="1" ht="17.25" customHeight="1">
      <c r="B11" s="124" t="s">
        <v>296</v>
      </c>
      <c r="C11" s="124" t="s">
        <v>297</v>
      </c>
      <c r="D11" s="125">
        <v>18543.75</v>
      </c>
      <c r="E11" s="125">
        <v>18156</v>
      </c>
      <c r="F11" s="126">
        <v>0.26800000000000002</v>
      </c>
      <c r="G11" s="126">
        <v>0.27100000000000002</v>
      </c>
      <c r="H11" s="2"/>
      <c r="I11" s="15"/>
      <c r="J11" s="86"/>
      <c r="K11" s="99"/>
      <c r="L11" s="92"/>
      <c r="M11" s="3"/>
      <c r="N11" s="3"/>
      <c r="O11" s="3"/>
      <c r="P11" s="16"/>
    </row>
    <row r="12" spans="1:16" s="8" customFormat="1" ht="17.25" customHeight="1">
      <c r="B12" s="124" t="s">
        <v>240</v>
      </c>
      <c r="C12" s="124" t="s">
        <v>428</v>
      </c>
      <c r="D12" s="125">
        <v>18097.513999999999</v>
      </c>
      <c r="E12" s="125">
        <v>9526</v>
      </c>
      <c r="F12" s="126">
        <v>3.7999999999999999E-2</v>
      </c>
      <c r="G12" s="126">
        <v>2.1000000000000001E-2</v>
      </c>
      <c r="H12" s="2"/>
      <c r="I12" s="15"/>
      <c r="J12" s="86"/>
      <c r="K12" s="55"/>
      <c r="L12" s="92"/>
      <c r="M12" s="3"/>
      <c r="N12" s="3"/>
      <c r="O12" s="3"/>
      <c r="P12" s="16"/>
    </row>
    <row r="13" spans="1:16" s="8" customFormat="1" ht="17.25" customHeight="1">
      <c r="B13" s="124" t="s">
        <v>239</v>
      </c>
      <c r="C13" s="124" t="s">
        <v>428</v>
      </c>
      <c r="D13" s="125">
        <v>2762.51</v>
      </c>
      <c r="E13" s="125">
        <v>2923</v>
      </c>
      <c r="F13" s="126">
        <v>6.0000000000000001E-3</v>
      </c>
      <c r="G13" s="126">
        <v>6.0000000000000001E-3</v>
      </c>
      <c r="H13" s="2"/>
      <c r="I13" s="15"/>
      <c r="J13" s="86"/>
      <c r="K13" s="55"/>
      <c r="M13" s="3"/>
      <c r="N13" s="3"/>
      <c r="O13" s="3"/>
      <c r="P13" s="16"/>
    </row>
    <row r="14" spans="1:16" s="8" customFormat="1" ht="17.25" customHeight="1">
      <c r="B14" s="124" t="s">
        <v>298</v>
      </c>
      <c r="C14" s="124" t="s">
        <v>428</v>
      </c>
      <c r="D14" s="125">
        <v>1376.153</v>
      </c>
      <c r="E14" s="125">
        <v>137</v>
      </c>
      <c r="F14" s="126">
        <v>3.0000000000000001E-3</v>
      </c>
      <c r="G14" s="126" t="s">
        <v>270</v>
      </c>
      <c r="H14" s="2"/>
      <c r="I14" s="15"/>
      <c r="J14" s="86"/>
      <c r="K14" s="55"/>
      <c r="M14" s="3"/>
      <c r="N14" s="3"/>
      <c r="O14" s="3"/>
      <c r="P14" s="16"/>
    </row>
    <row r="15" spans="1:16" ht="25.5" customHeight="1">
      <c r="B15" s="206" t="s">
        <v>15</v>
      </c>
      <c r="C15" s="206"/>
      <c r="D15" s="207">
        <v>65328.755999999994</v>
      </c>
      <c r="E15" s="207">
        <v>56051</v>
      </c>
      <c r="F15" s="206"/>
      <c r="G15" s="206"/>
      <c r="H15" s="2"/>
      <c r="I15" s="2"/>
      <c r="J15" s="2"/>
      <c r="K15" s="2"/>
    </row>
    <row r="16" spans="1:16" s="8" customFormat="1" ht="4.5" customHeight="1">
      <c r="A16"/>
      <c r="B16" s="108"/>
      <c r="C16" s="108"/>
      <c r="D16" s="109"/>
      <c r="E16" s="109"/>
      <c r="F16" s="108"/>
      <c r="G16" s="108"/>
      <c r="H16"/>
      <c r="I16"/>
      <c r="J16"/>
      <c r="K16"/>
      <c r="M16" s="3"/>
      <c r="N16" s="3"/>
      <c r="O16" s="3"/>
      <c r="P16" s="16"/>
    </row>
    <row r="17" spans="1:16" ht="14.25" customHeight="1">
      <c r="B17" s="286"/>
      <c r="C17" s="286"/>
      <c r="D17" s="286"/>
      <c r="E17" s="286"/>
      <c r="F17" s="286"/>
      <c r="G17" s="286"/>
      <c r="H17" s="287"/>
      <c r="I17" s="287"/>
      <c r="J17" s="287"/>
      <c r="K17" s="2"/>
    </row>
    <row r="18" spans="1:16" s="8" customFormat="1" ht="4.5" customHeight="1">
      <c r="A18" s="80"/>
      <c r="B18" s="295"/>
      <c r="C18" s="295"/>
      <c r="D18" s="295"/>
      <c r="E18" s="295"/>
      <c r="F18" s="295"/>
      <c r="G18" s="295"/>
      <c r="H18" s="296"/>
      <c r="I18" s="296"/>
      <c r="J18" s="296"/>
      <c r="K18" s="80"/>
      <c r="L18" s="297"/>
      <c r="M18" s="3"/>
      <c r="N18" s="3"/>
      <c r="O18" s="3"/>
      <c r="P18" s="16"/>
    </row>
    <row r="19" spans="1:16" ht="14.25" customHeight="1">
      <c r="A19" s="29"/>
      <c r="B19" s="288"/>
      <c r="C19" s="288"/>
      <c r="D19" s="289"/>
      <c r="E19" s="289"/>
      <c r="F19" s="290"/>
      <c r="G19" s="290"/>
      <c r="H19" s="298"/>
      <c r="I19" s="298"/>
      <c r="J19" s="298"/>
      <c r="K19" s="33"/>
      <c r="L19" s="29"/>
    </row>
    <row r="20" spans="1:16" ht="14.25" customHeight="1">
      <c r="A20" s="29"/>
      <c r="B20" s="291"/>
      <c r="C20" s="291"/>
      <c r="D20" s="291"/>
      <c r="E20" s="291"/>
      <c r="F20" s="292"/>
      <c r="G20" s="292"/>
      <c r="H20" s="293"/>
      <c r="I20" s="293"/>
      <c r="J20" s="293"/>
      <c r="K20" s="29"/>
      <c r="L20" s="29"/>
    </row>
    <row r="21" spans="1:16" ht="14.25" customHeight="1">
      <c r="A21" s="29"/>
      <c r="B21" s="299"/>
      <c r="C21" s="299"/>
      <c r="D21" s="300"/>
      <c r="E21" s="300"/>
      <c r="F21" s="299"/>
      <c r="G21" s="299"/>
      <c r="H21" s="293"/>
      <c r="I21" s="293"/>
      <c r="J21" s="293"/>
      <c r="K21" s="29"/>
      <c r="L21" s="29"/>
    </row>
    <row r="22" spans="1:16" ht="14.25" customHeight="1">
      <c r="A22" s="29"/>
      <c r="B22" s="301"/>
      <c r="C22" s="302"/>
      <c r="D22" s="302"/>
      <c r="E22" s="302"/>
      <c r="F22" s="302"/>
      <c r="G22" s="302"/>
      <c r="H22" s="293"/>
      <c r="I22" s="293"/>
      <c r="J22" s="293"/>
      <c r="K22" s="29"/>
      <c r="L22" s="29"/>
    </row>
    <row r="23" spans="1:16" ht="14.25" customHeight="1">
      <c r="A23" s="29"/>
      <c r="B23" s="303"/>
      <c r="C23" s="302"/>
      <c r="D23" s="304"/>
      <c r="E23" s="304"/>
      <c r="F23" s="304"/>
      <c r="G23" s="305"/>
      <c r="H23" s="293"/>
      <c r="I23" s="293"/>
      <c r="J23" s="293"/>
      <c r="K23" s="29"/>
      <c r="L23" s="29"/>
    </row>
    <row r="24" spans="1:16" ht="14.25" customHeight="1">
      <c r="A24" s="29"/>
      <c r="B24" s="303"/>
      <c r="C24" s="302"/>
      <c r="D24" s="302"/>
      <c r="E24" s="304"/>
      <c r="F24" s="302"/>
      <c r="G24" s="302"/>
      <c r="H24" s="293"/>
      <c r="I24" s="293"/>
      <c r="J24" s="293"/>
      <c r="K24" s="29"/>
      <c r="L24" s="29"/>
    </row>
    <row r="25" spans="1:16" ht="15" customHeight="1">
      <c r="A25" s="29"/>
      <c r="B25" s="303"/>
      <c r="C25" s="293"/>
      <c r="D25" s="294"/>
      <c r="E25" s="294"/>
      <c r="F25" s="293"/>
      <c r="G25" s="293"/>
      <c r="H25" s="293"/>
      <c r="I25" s="293"/>
      <c r="J25" s="293"/>
      <c r="K25" s="29"/>
      <c r="L25" s="29"/>
    </row>
    <row r="26" spans="1:16" ht="14.25" customHeight="1">
      <c r="A26" s="29"/>
      <c r="B26" s="306"/>
      <c r="C26" s="29"/>
      <c r="D26" s="30"/>
      <c r="E26" s="30"/>
      <c r="F26" s="32"/>
      <c r="G26" s="29"/>
      <c r="H26" s="33"/>
      <c r="I26" s="33"/>
      <c r="J26" s="33"/>
      <c r="K26" s="33"/>
      <c r="L26" s="29"/>
    </row>
    <row r="27" spans="1:16" ht="23.25" customHeight="1">
      <c r="A27" s="307"/>
      <c r="B27" s="306"/>
      <c r="C27" s="308"/>
      <c r="D27" s="309"/>
      <c r="E27" s="310"/>
      <c r="F27" s="308"/>
      <c r="G27" s="308"/>
      <c r="H27" s="33"/>
      <c r="I27" s="33"/>
      <c r="J27" s="33"/>
      <c r="K27" s="33"/>
      <c r="L27" s="29"/>
    </row>
    <row r="28" spans="1:16" ht="14.25">
      <c r="D28" s="50"/>
      <c r="E28" s="50"/>
      <c r="F28" s="50"/>
      <c r="G28" s="27"/>
      <c r="H28" s="2"/>
      <c r="I28" s="2"/>
      <c r="J28" s="2"/>
      <c r="K28" s="2"/>
    </row>
    <row r="29" spans="1:16" ht="14.25">
      <c r="B29" s="28"/>
      <c r="D29" s="26"/>
      <c r="E29" s="26"/>
      <c r="G29" s="27"/>
      <c r="H29" s="2"/>
      <c r="I29" s="2"/>
      <c r="J29" s="2"/>
      <c r="K29" s="2"/>
    </row>
    <row r="30" spans="1:16" ht="12.75">
      <c r="C30" s="29"/>
      <c r="D30" s="29"/>
      <c r="E30" s="30"/>
    </row>
    <row r="31" spans="1:16" ht="12.75">
      <c r="C31" s="29"/>
      <c r="D31" s="30"/>
      <c r="E31" s="30"/>
    </row>
    <row r="32" spans="1:16" ht="12.75">
      <c r="C32" s="29"/>
      <c r="D32" s="30"/>
      <c r="E32" s="30"/>
    </row>
    <row r="33" spans="3:7" ht="12.75">
      <c r="C33" s="29"/>
      <c r="D33" s="30"/>
      <c r="E33" s="30"/>
    </row>
    <row r="34" spans="3:7" ht="12.75">
      <c r="C34" s="29"/>
      <c r="D34" s="30"/>
      <c r="E34" s="30"/>
    </row>
    <row r="35" spans="3:7" ht="12.75">
      <c r="C35" s="29"/>
      <c r="D35" s="30"/>
      <c r="E35" s="30"/>
    </row>
    <row r="36" spans="3:7" ht="12.75">
      <c r="C36" s="29"/>
      <c r="D36" s="30"/>
      <c r="E36" s="30"/>
    </row>
    <row r="37" spans="3:7" ht="12.75">
      <c r="C37" s="29"/>
      <c r="D37" s="30"/>
      <c r="E37" s="30"/>
      <c r="F37" s="31"/>
      <c r="G37" s="31"/>
    </row>
    <row r="38" spans="3:7" ht="12.75">
      <c r="C38" s="29"/>
      <c r="D38" s="30"/>
      <c r="E38" s="30"/>
      <c r="F38" s="30"/>
      <c r="G38" s="29"/>
    </row>
    <row r="39" spans="3:7" ht="12.75">
      <c r="C39" s="29"/>
      <c r="D39" s="29"/>
      <c r="E39" s="30"/>
      <c r="F39" s="30"/>
      <c r="G39" s="29"/>
    </row>
    <row r="40" spans="3:7" ht="12.75">
      <c r="C40" s="29"/>
      <c r="D40" s="108"/>
      <c r="E40" s="32"/>
      <c r="F40" s="29"/>
      <c r="G40" s="29"/>
    </row>
    <row r="41" spans="3:7">
      <c r="C41" s="29"/>
      <c r="D41" s="29"/>
      <c r="E41" s="29"/>
      <c r="F41" s="29"/>
      <c r="G41" s="29"/>
    </row>
  </sheetData>
  <mergeCells count="5">
    <mergeCell ref="F3:G3"/>
    <mergeCell ref="F4:G4"/>
    <mergeCell ref="D3:E3"/>
    <mergeCell ref="D4:E4"/>
    <mergeCell ref="B3:B5"/>
  </mergeCells>
  <phoneticPr fontId="0" type="noConversion"/>
  <printOptions horizontalCentered="1" verticalCentered="1"/>
  <pageMargins left="0.4" right="0.36" top="0.79" bottom="0.7" header="0" footer="0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C5:I35"/>
  <sheetViews>
    <sheetView showGridLines="0" workbookViewId="0">
      <selection activeCell="F13" sqref="F13"/>
    </sheetView>
  </sheetViews>
  <sheetFormatPr baseColWidth="10" defaultRowHeight="12.75"/>
  <cols>
    <col min="3" max="3" width="30" customWidth="1"/>
    <col min="4" max="5" width="15.85546875" customWidth="1"/>
    <col min="6" max="6" width="15.42578125" customWidth="1"/>
    <col min="7" max="7" width="15" hidden="1" customWidth="1"/>
  </cols>
  <sheetData>
    <row r="5" spans="3:9" ht="15.75">
      <c r="C5" s="597" t="s">
        <v>31</v>
      </c>
      <c r="D5" s="597"/>
      <c r="E5" s="597"/>
      <c r="F5" s="597"/>
      <c r="G5" s="597"/>
      <c r="H5" s="80"/>
    </row>
    <row r="6" spans="3:9">
      <c r="C6" s="598" t="s">
        <v>51</v>
      </c>
      <c r="D6" s="598"/>
      <c r="E6" s="598"/>
      <c r="F6" s="598"/>
      <c r="G6" s="598"/>
    </row>
    <row r="7" spans="3:9" ht="8.25" hidden="1" customHeight="1">
      <c r="C7" s="596"/>
      <c r="D7" s="596"/>
      <c r="E7" s="596"/>
      <c r="F7" s="596"/>
    </row>
    <row r="9" spans="3:9" ht="45" customHeight="1">
      <c r="C9" s="70" t="s">
        <v>32</v>
      </c>
      <c r="D9" s="70" t="s">
        <v>33</v>
      </c>
      <c r="E9" s="70" t="s">
        <v>34</v>
      </c>
      <c r="F9" s="70" t="s">
        <v>50</v>
      </c>
      <c r="G9" s="70" t="s">
        <v>43</v>
      </c>
      <c r="I9" s="80"/>
    </row>
    <row r="10" spans="3:9" ht="13.5" customHeight="1">
      <c r="C10" s="71"/>
      <c r="D10" s="83" t="s">
        <v>40</v>
      </c>
      <c r="E10" s="83" t="s">
        <v>40</v>
      </c>
      <c r="F10" s="83" t="s">
        <v>21</v>
      </c>
      <c r="G10" s="83" t="s">
        <v>21</v>
      </c>
      <c r="H10" s="73"/>
      <c r="I10" s="73"/>
    </row>
    <row r="11" spans="3:9">
      <c r="C11" s="74" t="s">
        <v>35</v>
      </c>
      <c r="D11" s="72"/>
      <c r="E11" s="72"/>
      <c r="F11" s="72"/>
      <c r="G11" s="72"/>
      <c r="H11" s="73"/>
      <c r="I11" s="73"/>
    </row>
    <row r="12" spans="3:9">
      <c r="C12" s="71" t="s">
        <v>23</v>
      </c>
      <c r="D12" s="72">
        <v>115625</v>
      </c>
      <c r="E12" s="72">
        <v>2350118</v>
      </c>
      <c r="F12" s="87">
        <f t="shared" ref="F12:F17" si="0">+D12/E12*4</f>
        <v>0.19679862883480745</v>
      </c>
      <c r="G12" s="87">
        <v>0.26205136598302631</v>
      </c>
      <c r="H12" s="73"/>
      <c r="I12" s="73"/>
    </row>
    <row r="13" spans="3:9">
      <c r="C13" s="71" t="s">
        <v>14</v>
      </c>
      <c r="D13" s="72">
        <v>36395</v>
      </c>
      <c r="E13" s="72">
        <v>1207616</v>
      </c>
      <c r="F13" s="87">
        <f t="shared" si="0"/>
        <v>0.12055156606073454</v>
      </c>
      <c r="G13" s="87">
        <v>0.16653419547020115</v>
      </c>
      <c r="H13" s="73"/>
      <c r="I13" s="73"/>
    </row>
    <row r="14" spans="3:9">
      <c r="C14" s="71" t="s">
        <v>10</v>
      </c>
      <c r="D14" s="72">
        <v>14999</v>
      </c>
      <c r="E14" s="72">
        <v>142944</v>
      </c>
      <c r="F14" s="87">
        <f t="shared" si="0"/>
        <v>0.41971681217819568</v>
      </c>
      <c r="G14" s="87">
        <v>0.16979656226377887</v>
      </c>
      <c r="H14" s="73"/>
      <c r="I14" s="73"/>
    </row>
    <row r="15" spans="3:9">
      <c r="C15" s="71" t="s">
        <v>12</v>
      </c>
      <c r="D15" s="72">
        <v>32174</v>
      </c>
      <c r="E15" s="72">
        <v>680395</v>
      </c>
      <c r="F15" s="87">
        <f t="shared" si="0"/>
        <v>0.18914895024213876</v>
      </c>
      <c r="G15" s="87">
        <v>0.16223657853818924</v>
      </c>
      <c r="H15" s="73"/>
      <c r="I15" s="73"/>
    </row>
    <row r="16" spans="3:9">
      <c r="C16" s="71" t="s">
        <v>36</v>
      </c>
      <c r="D16" s="72">
        <v>32517</v>
      </c>
      <c r="E16" s="72">
        <v>497773</v>
      </c>
      <c r="F16" s="87">
        <f t="shared" si="0"/>
        <v>0.2612998294403272</v>
      </c>
      <c r="G16" s="87">
        <v>0.15617793924285378</v>
      </c>
      <c r="H16" s="73"/>
      <c r="I16" s="73"/>
    </row>
    <row r="17" spans="3:9">
      <c r="C17" s="75" t="s">
        <v>37</v>
      </c>
      <c r="D17" s="76">
        <f>SUM(D12:D16)</f>
        <v>231710</v>
      </c>
      <c r="E17" s="76">
        <f>SUM(E12:E16)</f>
        <v>4878846</v>
      </c>
      <c r="F17" s="88">
        <f t="shared" si="0"/>
        <v>0.18997115301446285</v>
      </c>
      <c r="G17" s="88">
        <v>0.20207124723379644</v>
      </c>
      <c r="H17" s="73"/>
      <c r="I17" s="73"/>
    </row>
    <row r="18" spans="3:9" s="80" customFormat="1" ht="6.75" customHeight="1">
      <c r="C18" s="77"/>
      <c r="D18" s="78"/>
      <c r="E18" s="78"/>
      <c r="F18" s="89"/>
      <c r="G18" s="89"/>
      <c r="H18" s="79"/>
      <c r="I18" s="79"/>
    </row>
    <row r="19" spans="3:9" s="80" customFormat="1">
      <c r="C19" s="74" t="s">
        <v>22</v>
      </c>
      <c r="D19" s="72"/>
      <c r="E19" s="72"/>
      <c r="F19" s="83"/>
      <c r="G19" s="83"/>
      <c r="H19" s="79"/>
      <c r="I19" s="79"/>
    </row>
    <row r="20" spans="3:9">
      <c r="C20" s="71" t="s">
        <v>23</v>
      </c>
      <c r="D20" s="72">
        <v>37244</v>
      </c>
      <c r="E20" s="72">
        <v>562855</v>
      </c>
      <c r="F20" s="87">
        <f t="shared" ref="F20:F25" si="1">+D20/E20*4</f>
        <v>0.26467918025068621</v>
      </c>
      <c r="G20" s="87">
        <v>0.30879655748641593</v>
      </c>
      <c r="H20" s="73"/>
      <c r="I20" s="73"/>
    </row>
    <row r="21" spans="3:9">
      <c r="C21" s="71" t="s">
        <v>14</v>
      </c>
      <c r="D21" s="72">
        <v>37204</v>
      </c>
      <c r="E21" s="72">
        <v>783717</v>
      </c>
      <c r="F21" s="87">
        <f t="shared" si="1"/>
        <v>0.18988486915557529</v>
      </c>
      <c r="G21" s="87">
        <v>0.27295778398474824</v>
      </c>
      <c r="H21" s="73"/>
      <c r="I21" s="79"/>
    </row>
    <row r="22" spans="3:9">
      <c r="C22" s="71" t="s">
        <v>10</v>
      </c>
      <c r="D22" s="72">
        <v>2518</v>
      </c>
      <c r="E22" s="72">
        <v>310232</v>
      </c>
      <c r="F22" s="87">
        <f t="shared" si="1"/>
        <v>3.2466025426132701E-2</v>
      </c>
      <c r="G22" s="87">
        <v>0.11185438401775805</v>
      </c>
      <c r="H22" s="73"/>
      <c r="I22" s="73"/>
    </row>
    <row r="23" spans="3:9">
      <c r="C23" s="71" t="s">
        <v>12</v>
      </c>
      <c r="D23" s="72">
        <v>22042</v>
      </c>
      <c r="E23" s="72">
        <v>352571</v>
      </c>
      <c r="F23" s="87">
        <f t="shared" si="1"/>
        <v>0.25007161678073353</v>
      </c>
      <c r="G23" s="87">
        <v>0.2213841453434448</v>
      </c>
      <c r="H23" s="73"/>
      <c r="I23" s="73"/>
    </row>
    <row r="24" spans="3:9">
      <c r="C24" s="71" t="s">
        <v>48</v>
      </c>
      <c r="D24" s="72">
        <v>106978</v>
      </c>
      <c r="E24" s="72">
        <v>1467208</v>
      </c>
      <c r="F24" s="87">
        <f t="shared" si="1"/>
        <v>0.29165053625661802</v>
      </c>
      <c r="G24" s="87">
        <v>0.33533739354956343</v>
      </c>
      <c r="H24" s="73"/>
      <c r="I24" s="73"/>
    </row>
    <row r="25" spans="3:9" ht="16.5" customHeight="1">
      <c r="C25" s="75" t="s">
        <v>38</v>
      </c>
      <c r="D25" s="76">
        <f>SUM(D20:D24)</f>
        <v>205986</v>
      </c>
      <c r="E25" s="76">
        <f>SUM(E20:E24)</f>
        <v>3476583</v>
      </c>
      <c r="F25" s="88">
        <f t="shared" si="1"/>
        <v>0.23699822498125314</v>
      </c>
      <c r="G25" s="88">
        <v>0.26909158587948101</v>
      </c>
      <c r="H25" s="73"/>
      <c r="I25" s="73"/>
    </row>
    <row r="26" spans="3:9" ht="6.75" customHeight="1">
      <c r="C26" s="74"/>
      <c r="D26" s="81"/>
      <c r="E26" s="81"/>
      <c r="F26" s="90"/>
      <c r="G26" s="90"/>
      <c r="H26" s="73"/>
      <c r="I26" s="73"/>
    </row>
    <row r="27" spans="3:9" hidden="1">
      <c r="C27" s="75" t="s">
        <v>46</v>
      </c>
      <c r="D27" s="76">
        <v>-3335</v>
      </c>
      <c r="E27" s="76">
        <v>-4825</v>
      </c>
      <c r="F27" s="88">
        <f>+D27/E27</f>
        <v>0.69119170984455958</v>
      </c>
      <c r="G27" s="88">
        <v>0.10359265433905596</v>
      </c>
      <c r="H27" s="73"/>
      <c r="I27" s="73"/>
    </row>
    <row r="28" spans="3:9" ht="12" hidden="1" customHeight="1">
      <c r="C28" s="71"/>
      <c r="D28" s="72"/>
      <c r="E28" s="72"/>
      <c r="F28" s="87"/>
      <c r="G28" s="87"/>
      <c r="H28" s="73"/>
      <c r="I28" s="73"/>
    </row>
    <row r="29" spans="3:9" ht="14.25" customHeight="1">
      <c r="C29" s="70" t="s">
        <v>39</v>
      </c>
      <c r="D29" s="82">
        <f>+D17+D25+D27</f>
        <v>434361</v>
      </c>
      <c r="E29" s="82">
        <f>+E17+E25+E27</f>
        <v>8350604</v>
      </c>
      <c r="F29" s="91">
        <f>+D29/E29*4</f>
        <v>0.20806207550974756</v>
      </c>
      <c r="G29" s="91">
        <v>0.22771741544126939</v>
      </c>
      <c r="H29" s="73"/>
      <c r="I29" s="73"/>
    </row>
    <row r="30" spans="3:9" ht="17.25" customHeight="1">
      <c r="D30" s="73"/>
      <c r="E30" s="73"/>
      <c r="F30" s="73"/>
      <c r="G30" s="73"/>
      <c r="H30" s="73"/>
      <c r="I30" s="73"/>
    </row>
    <row r="31" spans="3:9">
      <c r="C31" s="100" t="s">
        <v>49</v>
      </c>
      <c r="D31" s="73"/>
      <c r="E31" s="73"/>
      <c r="F31" s="73"/>
      <c r="G31" s="73"/>
      <c r="H31" s="73"/>
      <c r="I31" s="73"/>
    </row>
    <row r="32" spans="3:9">
      <c r="D32" s="73"/>
      <c r="E32" s="73"/>
      <c r="F32" s="73"/>
      <c r="G32" s="73"/>
      <c r="H32" s="73"/>
      <c r="I32" s="73"/>
    </row>
    <row r="34" spans="4:5">
      <c r="D34" s="73"/>
    </row>
    <row r="35" spans="4:5">
      <c r="E35" s="48"/>
    </row>
  </sheetData>
  <mergeCells count="3">
    <mergeCell ref="C7:F7"/>
    <mergeCell ref="C5:G5"/>
    <mergeCell ref="C6:G6"/>
  </mergeCells>
  <phoneticPr fontId="12" type="noConversion"/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1"/>
  <sheetViews>
    <sheetView showGridLines="0" workbookViewId="0">
      <selection activeCell="D5" sqref="D5"/>
    </sheetView>
  </sheetViews>
  <sheetFormatPr baseColWidth="10" defaultColWidth="4" defaultRowHeight="10.5"/>
  <cols>
    <col min="1" max="1" width="3.42578125" style="23" customWidth="1"/>
    <col min="2" max="2" width="22.5703125" style="23" customWidth="1"/>
    <col min="3" max="3" width="14.42578125" style="23" customWidth="1"/>
    <col min="4" max="7" width="12" style="23" customWidth="1"/>
    <col min="8" max="8" width="1.28515625" style="23" customWidth="1"/>
    <col min="9" max="9" width="1.140625" style="23" customWidth="1"/>
    <col min="10" max="16384" width="4" style="23"/>
  </cols>
  <sheetData>
    <row r="3" spans="1:15" s="1" customFormat="1" ht="14.25">
      <c r="B3" s="40"/>
      <c r="C3" s="39" t="s">
        <v>0</v>
      </c>
      <c r="D3" s="605" t="s">
        <v>1</v>
      </c>
      <c r="E3" s="601"/>
      <c r="F3" s="601" t="s">
        <v>2</v>
      </c>
      <c r="G3" s="602"/>
      <c r="H3" s="2"/>
      <c r="I3" s="2"/>
      <c r="J3" s="2"/>
      <c r="L3" s="3"/>
      <c r="M3" s="3"/>
    </row>
    <row r="4" spans="1:15" s="1" customFormat="1" ht="14.25">
      <c r="B4" s="44" t="s">
        <v>3</v>
      </c>
      <c r="C4" s="45" t="s">
        <v>4</v>
      </c>
      <c r="D4" s="606" t="s">
        <v>5</v>
      </c>
      <c r="E4" s="603"/>
      <c r="F4" s="603" t="s">
        <v>6</v>
      </c>
      <c r="G4" s="604"/>
      <c r="H4" s="2"/>
      <c r="I4" s="2"/>
      <c r="J4" s="2"/>
      <c r="L4" s="3"/>
      <c r="M4" s="3"/>
    </row>
    <row r="5" spans="1:15" s="1" customFormat="1" ht="14.25">
      <c r="B5" s="46"/>
      <c r="C5" s="47" t="s">
        <v>7</v>
      </c>
      <c r="D5" s="43" t="e">
        <f>+#REF!</f>
        <v>#REF!</v>
      </c>
      <c r="E5" s="4">
        <f>+'Property, plant and equipment'!D7</f>
        <v>2017</v>
      </c>
      <c r="F5" s="5" t="e">
        <f>+D5</f>
        <v>#REF!</v>
      </c>
      <c r="G5" s="6">
        <f>+E5</f>
        <v>2017</v>
      </c>
      <c r="H5" s="2"/>
      <c r="I5" s="2"/>
      <c r="J5" s="2"/>
      <c r="L5" s="3"/>
      <c r="M5" s="3"/>
    </row>
    <row r="6" spans="1:15" s="1" customFormat="1" ht="6" customHeight="1">
      <c r="B6" s="7"/>
      <c r="C6" s="7"/>
      <c r="D6" s="7"/>
      <c r="E6" s="7"/>
      <c r="F6" s="7"/>
      <c r="G6" s="7"/>
      <c r="H6" s="7"/>
      <c r="I6" s="7"/>
      <c r="J6" s="2"/>
      <c r="L6" s="3"/>
      <c r="M6" s="3"/>
    </row>
    <row r="7" spans="1:15" s="8" customFormat="1" ht="18" customHeight="1">
      <c r="B7" s="9" t="s">
        <v>8</v>
      </c>
      <c r="C7" s="10" t="s">
        <v>9</v>
      </c>
      <c r="D7" s="11">
        <v>18461</v>
      </c>
      <c r="E7" s="12">
        <v>20730.5</v>
      </c>
      <c r="F7" s="13">
        <v>0.40300000000000002</v>
      </c>
      <c r="G7" s="14">
        <v>0.437</v>
      </c>
      <c r="H7" s="2"/>
      <c r="I7" s="15"/>
      <c r="J7" s="15"/>
      <c r="K7" s="15"/>
      <c r="L7" s="3"/>
      <c r="M7" s="3"/>
      <c r="N7" s="16"/>
      <c r="O7" s="16"/>
    </row>
    <row r="8" spans="1:15" s="8" customFormat="1" ht="18" customHeight="1">
      <c r="B8" s="17" t="s">
        <v>10</v>
      </c>
      <c r="C8" s="10" t="s">
        <v>11</v>
      </c>
      <c r="D8" s="11">
        <v>11603.3</v>
      </c>
      <c r="E8" s="18">
        <v>12578.8</v>
      </c>
      <c r="F8" s="13">
        <v>0.14000000000000001</v>
      </c>
      <c r="G8" s="19">
        <v>0.14299999999999999</v>
      </c>
      <c r="H8" s="2"/>
      <c r="I8" s="15"/>
      <c r="J8" s="15"/>
      <c r="L8" s="3"/>
      <c r="M8" s="3"/>
      <c r="N8" s="16"/>
      <c r="O8" s="16"/>
    </row>
    <row r="9" spans="1:15" s="8" customFormat="1" ht="18" customHeight="1">
      <c r="B9" s="17" t="s">
        <v>12</v>
      </c>
      <c r="C9" s="10" t="s">
        <v>13</v>
      </c>
      <c r="D9" s="11">
        <v>4327.6000000000004</v>
      </c>
      <c r="E9" s="18">
        <v>4599.8999999999996</v>
      </c>
      <c r="F9" s="13">
        <v>0.23300000000000001</v>
      </c>
      <c r="G9" s="19">
        <v>0.23599999999999999</v>
      </c>
      <c r="H9" s="2"/>
      <c r="I9" s="15"/>
      <c r="J9" s="15"/>
      <c r="L9" s="3"/>
      <c r="M9" s="3"/>
      <c r="N9" s="16"/>
      <c r="O9" s="16"/>
    </row>
    <row r="10" spans="1:15" s="8" customFormat="1" ht="18" customHeight="1">
      <c r="B10" s="17" t="s">
        <v>14</v>
      </c>
      <c r="C10" s="10" t="s">
        <v>11</v>
      </c>
      <c r="D10" s="11">
        <f>2533.7+12614.1</f>
        <v>15147.8</v>
      </c>
      <c r="E10" s="18">
        <f>2737.2+12358.2-18</f>
        <v>15077.400000000001</v>
      </c>
      <c r="F10" s="13">
        <v>0.23300000000000001</v>
      </c>
      <c r="G10" s="19">
        <f>0.04+17.9%</f>
        <v>0.219</v>
      </c>
      <c r="H10" s="2"/>
      <c r="I10" s="15"/>
      <c r="J10" s="15"/>
      <c r="L10" s="3"/>
      <c r="M10" s="3"/>
      <c r="N10" s="16"/>
      <c r="O10" s="16"/>
    </row>
    <row r="11" spans="1:15" s="8" customFormat="1" ht="18" customHeight="1">
      <c r="B11" s="17" t="s">
        <v>27</v>
      </c>
      <c r="C11" s="10" t="s">
        <v>13</v>
      </c>
      <c r="D11" s="11">
        <v>3902</v>
      </c>
      <c r="E11" s="20">
        <f>4545+1467</f>
        <v>6012</v>
      </c>
      <c r="F11" s="13">
        <v>1.2E-2</v>
      </c>
      <c r="G11" s="21">
        <v>1.4E-2</v>
      </c>
      <c r="H11" s="2"/>
      <c r="I11" s="15"/>
      <c r="J11" s="15"/>
      <c r="L11" s="3"/>
      <c r="M11" s="3"/>
      <c r="N11" s="16"/>
      <c r="O11" s="16"/>
    </row>
    <row r="12" spans="1:15" s="8" customFormat="1" ht="6" customHeight="1">
      <c r="A12"/>
      <c r="B12"/>
      <c r="C12"/>
      <c r="D12"/>
      <c r="E12"/>
      <c r="F12"/>
      <c r="G12"/>
      <c r="H12"/>
      <c r="I12"/>
      <c r="J12"/>
      <c r="L12" s="3"/>
      <c r="M12" s="3"/>
      <c r="N12" s="16"/>
      <c r="O12" s="16"/>
    </row>
    <row r="13" spans="1:15" s="8" customFormat="1" ht="20.25" customHeight="1">
      <c r="B13" s="599" t="s">
        <v>15</v>
      </c>
      <c r="C13" s="600"/>
      <c r="D13" s="41">
        <f>SUM(D7:D11)</f>
        <v>53441.7</v>
      </c>
      <c r="E13" s="22">
        <f>SUM(E7:E11)</f>
        <v>58998.600000000006</v>
      </c>
      <c r="F13"/>
      <c r="G13"/>
      <c r="H13" s="2"/>
      <c r="I13" s="15"/>
      <c r="J13" s="15"/>
      <c r="L13" s="3"/>
      <c r="M13" s="3"/>
    </row>
    <row r="14" spans="1:15" ht="6" customHeight="1">
      <c r="B14" s="24"/>
      <c r="C14" s="24"/>
      <c r="D14" s="24"/>
      <c r="E14" s="24"/>
      <c r="F14" s="24"/>
      <c r="G14" s="24"/>
      <c r="H14" s="2"/>
      <c r="I14" s="2"/>
      <c r="J14" s="2"/>
    </row>
    <row r="15" spans="1:15" ht="15.75" customHeight="1">
      <c r="B15" s="23" t="s">
        <v>28</v>
      </c>
      <c r="C15" s="29"/>
      <c r="D15" s="30"/>
      <c r="E15" s="30"/>
    </row>
    <row r="16" spans="1:15" ht="12.75">
      <c r="C16" s="29"/>
      <c r="D16" s="30"/>
      <c r="E16" s="30"/>
    </row>
    <row r="17" spans="1:10" ht="10.5" customHeight="1">
      <c r="B17" s="24"/>
      <c r="C17" s="24"/>
      <c r="D17" s="24"/>
      <c r="E17" s="24"/>
      <c r="F17" s="24"/>
      <c r="G17" s="24"/>
      <c r="H17" s="2"/>
      <c r="I17" s="2"/>
      <c r="J17" s="2"/>
    </row>
    <row r="18" spans="1:10" ht="23.25" customHeight="1">
      <c r="A18" s="25"/>
      <c r="D18" s="50">
        <f>+E13-D13</f>
        <v>5556.9000000000087</v>
      </c>
      <c r="E18" s="51">
        <f>+D18/D13</f>
        <v>0.10398059941955456</v>
      </c>
      <c r="F18" s="27"/>
      <c r="G18" s="27"/>
      <c r="H18" s="2"/>
      <c r="I18" s="2"/>
      <c r="J18" s="2"/>
    </row>
    <row r="19" spans="1:10" ht="14.25">
      <c r="B19" s="28"/>
      <c r="D19" s="26"/>
      <c r="E19" s="26"/>
      <c r="H19" s="2"/>
      <c r="I19" s="2"/>
      <c r="J19" s="2"/>
    </row>
    <row r="20" spans="1:10" ht="14.25">
      <c r="C20" s="29"/>
      <c r="D20" s="29"/>
      <c r="E20" s="30"/>
      <c r="H20" s="2"/>
      <c r="I20" s="2"/>
      <c r="J20" s="2"/>
    </row>
    <row r="21" spans="1:10" ht="12.75">
      <c r="C21" s="29"/>
      <c r="D21" s="30"/>
      <c r="E21" s="30"/>
    </row>
    <row r="22" spans="1:10" ht="12.75">
      <c r="C22" s="29"/>
      <c r="D22" s="30"/>
      <c r="E22" s="30"/>
    </row>
    <row r="23" spans="1:10" ht="12.75">
      <c r="C23" s="29"/>
      <c r="D23" s="30"/>
      <c r="E23" s="30"/>
    </row>
    <row r="24" spans="1:10" ht="12.75">
      <c r="C24" s="29"/>
      <c r="D24" s="30"/>
      <c r="E24" s="30"/>
    </row>
    <row r="25" spans="1:10" ht="12.75">
      <c r="C25" s="29"/>
      <c r="D25" s="30"/>
      <c r="E25" s="30"/>
    </row>
    <row r="26" spans="1:10" ht="12.75">
      <c r="C26" s="29"/>
      <c r="D26" s="30"/>
      <c r="E26" s="30"/>
    </row>
    <row r="27" spans="1:10" ht="12.75">
      <c r="C27" s="29"/>
      <c r="D27" s="30"/>
      <c r="E27" s="30"/>
      <c r="F27" s="31"/>
      <c r="G27" s="31"/>
    </row>
    <row r="28" spans="1:10" ht="12.75">
      <c r="C28" s="29"/>
      <c r="D28" s="30"/>
      <c r="E28" s="30"/>
      <c r="F28" s="30"/>
      <c r="G28" s="29"/>
    </row>
    <row r="29" spans="1:10" ht="12.75">
      <c r="C29" s="29"/>
      <c r="D29" s="29"/>
      <c r="E29" s="30"/>
      <c r="F29" s="30"/>
      <c r="G29" s="29"/>
    </row>
    <row r="30" spans="1:10">
      <c r="C30" s="29"/>
      <c r="D30" s="32"/>
      <c r="E30" s="32"/>
      <c r="F30" s="29"/>
      <c r="G30" s="29"/>
    </row>
    <row r="31" spans="1:10">
      <c r="C31" s="29"/>
      <c r="D31" s="29"/>
      <c r="E31" s="29"/>
      <c r="F31" s="29"/>
      <c r="G31" s="29"/>
    </row>
  </sheetData>
  <mergeCells count="5">
    <mergeCell ref="B13:C13"/>
    <mergeCell ref="F3:G3"/>
    <mergeCell ref="F4:G4"/>
    <mergeCell ref="D3:E3"/>
    <mergeCell ref="D4:E4"/>
  </mergeCells>
  <phoneticPr fontId="12" type="noConversion"/>
  <printOptions horizontalCentered="1" verticalCentered="1"/>
  <pageMargins left="0.75" right="0.75" top="1" bottom="1" header="0" footer="0"/>
  <pageSetup paperSize="9" orientation="landscape" horizontalDpi="4294967292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27"/>
  <sheetViews>
    <sheetView topLeftCell="A4" workbookViewId="0">
      <selection activeCell="E25" sqref="E25"/>
    </sheetView>
  </sheetViews>
  <sheetFormatPr baseColWidth="10" defaultRowHeight="12.75"/>
  <cols>
    <col min="1" max="2" width="11.42578125" style="58"/>
    <col min="3" max="3" width="33" style="58" customWidth="1"/>
    <col min="4" max="6" width="16.28515625" style="58" customWidth="1"/>
    <col min="7" max="16384" width="11.42578125" style="58"/>
  </cols>
  <sheetData>
    <row r="4" spans="3:6" ht="15">
      <c r="C4" s="607" t="s">
        <v>44</v>
      </c>
      <c r="D4" s="607"/>
      <c r="E4" s="607"/>
      <c r="F4" s="607"/>
    </row>
    <row r="5" spans="3:6">
      <c r="C5" s="59"/>
      <c r="D5" s="59"/>
      <c r="E5" s="59"/>
    </row>
    <row r="6" spans="3:6" ht="25.5" customHeight="1">
      <c r="C6" s="42" t="s">
        <v>30</v>
      </c>
      <c r="D6" s="52" t="e">
        <f>+#REF!</f>
        <v>#REF!</v>
      </c>
      <c r="E6" s="35" t="e">
        <f>+#REF!</f>
        <v>#REF!</v>
      </c>
      <c r="F6" s="35" t="s">
        <v>24</v>
      </c>
    </row>
    <row r="7" spans="3:6" ht="6.75" customHeight="1">
      <c r="C7" s="60"/>
      <c r="D7" s="61"/>
      <c r="E7" s="61"/>
      <c r="F7" s="61"/>
    </row>
    <row r="8" spans="3:6" ht="14.25">
      <c r="C8" s="62" t="s">
        <v>25</v>
      </c>
      <c r="D8" s="66">
        <v>-224930</v>
      </c>
      <c r="E8" s="67">
        <v>-352977</v>
      </c>
      <c r="F8" s="67">
        <f>+E8-D8</f>
        <v>-128047</v>
      </c>
    </row>
    <row r="9" spans="3:6" ht="14.25">
      <c r="C9" s="62" t="s">
        <v>26</v>
      </c>
      <c r="D9" s="66">
        <v>-50747</v>
      </c>
      <c r="E9" s="67">
        <v>-97997</v>
      </c>
      <c r="F9" s="67">
        <f>+E9-D9</f>
        <v>-47250</v>
      </c>
    </row>
    <row r="10" spans="3:6" ht="6" customHeight="1">
      <c r="C10" s="63"/>
      <c r="D10" s="64"/>
      <c r="E10" s="64"/>
      <c r="F10" s="64"/>
    </row>
    <row r="11" spans="3:6" ht="15.75" customHeight="1">
      <c r="C11" s="65" t="s">
        <v>20</v>
      </c>
      <c r="D11" s="68">
        <f>SUM(D8:D10)</f>
        <v>-275677</v>
      </c>
      <c r="E11" s="69">
        <f>SUM(E8:E9)</f>
        <v>-450974</v>
      </c>
      <c r="F11" s="69">
        <f>SUM(F8:F9)</f>
        <v>-175297</v>
      </c>
    </row>
    <row r="13" spans="3:6">
      <c r="D13" s="93">
        <f>+D11-'Income Statement'!C30</f>
        <v>-275239.06800000003</v>
      </c>
      <c r="E13" s="93">
        <f>+E11-'Income Statement'!D30</f>
        <v>-450454.86599999998</v>
      </c>
    </row>
    <row r="26" spans="3:4">
      <c r="C26" s="58">
        <v>213074908</v>
      </c>
      <c r="D26" s="58">
        <v>151017830</v>
      </c>
    </row>
    <row r="27" spans="3:4">
      <c r="C27" s="58">
        <v>60101797</v>
      </c>
      <c r="D27" s="58">
        <v>44687778</v>
      </c>
    </row>
  </sheetData>
  <mergeCells count="1">
    <mergeCell ref="C4:F4"/>
  </mergeCells>
  <phoneticPr fontId="12" type="noConversion"/>
  <printOptions horizontalCentered="1" verticalCentered="1"/>
  <pageMargins left="0.2" right="0.2" top="0.3" bottom="0.35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29"/>
  <sheetViews>
    <sheetView showGridLines="0" zoomScale="90" workbookViewId="0">
      <selection activeCell="B1" sqref="B1"/>
    </sheetView>
  </sheetViews>
  <sheetFormatPr baseColWidth="10" defaultColWidth="4" defaultRowHeight="14.25"/>
  <cols>
    <col min="1" max="1" width="2.7109375" style="24" customWidth="1"/>
    <col min="2" max="2" width="51" style="24" customWidth="1"/>
    <col min="3" max="3" width="8.7109375" style="24" bestFit="1" customWidth="1"/>
    <col min="4" max="4" width="8.85546875" style="24" customWidth="1"/>
    <col min="5" max="5" width="8.42578125" style="24" customWidth="1"/>
    <col min="6" max="6" width="8.5703125" style="24" customWidth="1"/>
    <col min="7" max="8" width="8" style="24" customWidth="1"/>
    <col min="9" max="9" width="9.28515625" style="24" customWidth="1"/>
    <col min="10" max="10" width="9.7109375" style="24" customWidth="1"/>
    <col min="11" max="11" width="14.140625" style="302" customWidth="1"/>
    <col min="12" max="12" width="19.85546875" style="302" customWidth="1"/>
    <col min="13" max="14" width="4" style="24"/>
    <col min="15" max="15" width="7.140625" style="24" customWidth="1"/>
    <col min="16" max="16" width="9.7109375" style="24" bestFit="1" customWidth="1"/>
    <col min="17" max="16384" width="4" style="24"/>
  </cols>
  <sheetData>
    <row r="3" spans="2:15">
      <c r="B3" s="326"/>
      <c r="C3" s="531" t="s">
        <v>61</v>
      </c>
      <c r="D3" s="531"/>
      <c r="E3" s="531" t="s">
        <v>72</v>
      </c>
      <c r="F3" s="531"/>
      <c r="G3" s="531" t="s">
        <v>73</v>
      </c>
      <c r="H3" s="531"/>
      <c r="I3" s="531" t="s">
        <v>74</v>
      </c>
      <c r="J3" s="531"/>
      <c r="K3" s="298"/>
    </row>
    <row r="4" spans="2:15">
      <c r="B4" s="326" t="s">
        <v>57</v>
      </c>
      <c r="C4" s="531" t="s">
        <v>16</v>
      </c>
      <c r="D4" s="531"/>
      <c r="E4" s="531" t="s">
        <v>47</v>
      </c>
      <c r="F4" s="531"/>
      <c r="G4" s="531" t="s">
        <v>76</v>
      </c>
      <c r="H4" s="531"/>
      <c r="I4" s="531"/>
      <c r="J4" s="531"/>
      <c r="K4" s="298"/>
      <c r="M4" s="2"/>
      <c r="N4" s="2"/>
      <c r="O4" s="2"/>
    </row>
    <row r="5" spans="2:15">
      <c r="B5" s="326"/>
      <c r="C5" s="144">
        <v>2018</v>
      </c>
      <c r="D5" s="144">
        <v>2017</v>
      </c>
      <c r="E5" s="144">
        <v>2018</v>
      </c>
      <c r="F5" s="144">
        <v>2017</v>
      </c>
      <c r="G5" s="144">
        <v>2018</v>
      </c>
      <c r="H5" s="144">
        <v>2017</v>
      </c>
      <c r="I5" s="144">
        <v>2018</v>
      </c>
      <c r="J5" s="144">
        <v>2017</v>
      </c>
      <c r="K5" s="298"/>
      <c r="M5" s="2"/>
      <c r="N5" s="2"/>
      <c r="O5" s="2"/>
    </row>
    <row r="6" spans="2:15" customFormat="1" ht="6" customHeight="1">
      <c r="B6" s="145"/>
      <c r="C6" s="145"/>
      <c r="D6" s="145"/>
      <c r="E6" s="145"/>
      <c r="F6" s="145"/>
      <c r="G6" s="145"/>
      <c r="H6" s="145"/>
      <c r="I6" s="145"/>
      <c r="J6" s="145"/>
      <c r="K6" s="296"/>
      <c r="L6" s="296"/>
    </row>
    <row r="7" spans="2:15" s="34" customFormat="1" ht="18" customHeight="1">
      <c r="B7" s="147" t="s">
        <v>287</v>
      </c>
      <c r="C7" s="327">
        <v>17548</v>
      </c>
      <c r="D7" s="327">
        <v>17736</v>
      </c>
      <c r="E7" s="328">
        <v>0.14199999999999999</v>
      </c>
      <c r="F7" s="328">
        <v>0.12</v>
      </c>
      <c r="G7" s="327">
        <v>2529.953</v>
      </c>
      <c r="H7" s="327">
        <v>2529.3069999999998</v>
      </c>
      <c r="I7" s="327">
        <v>672.86</v>
      </c>
      <c r="J7" s="327">
        <v>596.96</v>
      </c>
      <c r="K7" s="446"/>
      <c r="L7" s="446"/>
      <c r="M7" s="2"/>
      <c r="N7" s="2"/>
      <c r="O7" s="2"/>
    </row>
    <row r="8" spans="2:15" s="34" customFormat="1" ht="18" customHeight="1">
      <c r="B8" s="147" t="s">
        <v>288</v>
      </c>
      <c r="C8" s="327">
        <v>8045</v>
      </c>
      <c r="D8" s="327">
        <v>7934</v>
      </c>
      <c r="E8" s="328">
        <v>8.1000000000000003E-2</v>
      </c>
      <c r="F8" s="328">
        <v>8.2000000000000003E-2</v>
      </c>
      <c r="G8" s="327">
        <v>1422.6079999999999</v>
      </c>
      <c r="H8" s="327">
        <v>1396.9659999999999</v>
      </c>
      <c r="I8" s="327">
        <v>2423.5230000000001</v>
      </c>
      <c r="J8" s="327">
        <v>2387.98</v>
      </c>
      <c r="K8" s="298"/>
      <c r="L8" s="447"/>
      <c r="M8" s="2"/>
      <c r="N8" s="2"/>
      <c r="O8" s="2"/>
    </row>
    <row r="9" spans="2:15" s="34" customFormat="1" ht="18" customHeight="1">
      <c r="B9" s="147" t="s">
        <v>289</v>
      </c>
      <c r="C9" s="327">
        <v>11019</v>
      </c>
      <c r="D9" s="327">
        <v>11091</v>
      </c>
      <c r="E9" s="328">
        <v>0.21</v>
      </c>
      <c r="F9" s="328">
        <v>0.20399999999999999</v>
      </c>
      <c r="G9" s="327">
        <v>2959.22</v>
      </c>
      <c r="H9" s="327">
        <v>3029.7510000000002</v>
      </c>
      <c r="I9" s="327">
        <v>3050.74</v>
      </c>
      <c r="J9" s="327">
        <v>3123.45</v>
      </c>
      <c r="K9" s="298"/>
      <c r="L9" s="447"/>
      <c r="M9" s="2"/>
      <c r="N9" s="2"/>
      <c r="O9" s="2"/>
    </row>
    <row r="10" spans="2:15" s="34" customFormat="1" ht="18" customHeight="1">
      <c r="B10" s="147" t="s">
        <v>224</v>
      </c>
      <c r="C10" s="327">
        <v>11843</v>
      </c>
      <c r="D10" s="327">
        <v>11522</v>
      </c>
      <c r="E10" s="328">
        <v>0.13900000000000001</v>
      </c>
      <c r="F10" s="328">
        <v>0.13600000000000001</v>
      </c>
      <c r="G10" s="327">
        <v>3933.2809999999999</v>
      </c>
      <c r="H10" s="327">
        <v>4016.5459999999998</v>
      </c>
      <c r="I10" s="327">
        <v>3471.56</v>
      </c>
      <c r="J10" s="327">
        <v>3454</v>
      </c>
      <c r="K10" s="298"/>
      <c r="L10" s="447"/>
      <c r="M10" s="2"/>
      <c r="N10" s="2"/>
      <c r="O10" s="2"/>
    </row>
    <row r="11" spans="2:15" s="34" customFormat="1" ht="18" customHeight="1">
      <c r="B11" s="147" t="s">
        <v>290</v>
      </c>
      <c r="C11" s="327">
        <v>13755</v>
      </c>
      <c r="D11" s="327">
        <v>12264</v>
      </c>
      <c r="E11" s="328">
        <v>0.11600000000000001</v>
      </c>
      <c r="F11" s="328">
        <v>0.11700000000000001</v>
      </c>
      <c r="G11" s="327">
        <v>3026.991</v>
      </c>
      <c r="H11" s="327">
        <v>2928.1759999999999</v>
      </c>
      <c r="I11" s="327">
        <v>2756.82</v>
      </c>
      <c r="J11" s="327">
        <v>2666.83</v>
      </c>
      <c r="K11" s="298"/>
      <c r="L11" s="447"/>
      <c r="M11" s="2"/>
      <c r="N11" s="2"/>
      <c r="O11" s="2"/>
    </row>
    <row r="12" spans="2:15" s="34" customFormat="1" ht="18" customHeight="1">
      <c r="B12" s="147" t="s">
        <v>429</v>
      </c>
      <c r="C12" s="327">
        <v>24693</v>
      </c>
      <c r="D12" s="327">
        <v>0</v>
      </c>
      <c r="E12" s="329">
        <v>9.5000000000000001E-2</v>
      </c>
      <c r="F12" s="327">
        <v>0</v>
      </c>
      <c r="G12" s="327">
        <v>7224.4870000000001</v>
      </c>
      <c r="H12" s="327">
        <v>0</v>
      </c>
      <c r="I12" s="327">
        <v>992.78</v>
      </c>
      <c r="J12" s="327">
        <v>0</v>
      </c>
      <c r="K12" s="298"/>
      <c r="L12" s="447"/>
      <c r="M12" s="2"/>
      <c r="N12" s="2"/>
      <c r="O12" s="2"/>
    </row>
    <row r="13" spans="2:15" s="34" customFormat="1" ht="18" customHeight="1">
      <c r="B13" s="147" t="s">
        <v>284</v>
      </c>
      <c r="C13" s="327">
        <v>14024</v>
      </c>
      <c r="D13" s="327">
        <v>13790</v>
      </c>
      <c r="E13" s="329">
        <v>7.6999999999999999E-2</v>
      </c>
      <c r="F13" s="329">
        <v>7.8E-2</v>
      </c>
      <c r="G13" s="327">
        <v>3438.62</v>
      </c>
      <c r="H13" s="327">
        <v>3340.4569999999999</v>
      </c>
      <c r="I13" s="327">
        <v>2243.06</v>
      </c>
      <c r="J13" s="327">
        <v>2429.42</v>
      </c>
      <c r="K13" s="298"/>
      <c r="L13" s="447"/>
      <c r="M13" s="2"/>
      <c r="N13" s="2"/>
      <c r="O13" s="2"/>
    </row>
    <row r="14" spans="2:15" s="34" customFormat="1" ht="18" customHeight="1">
      <c r="B14" s="167" t="s">
        <v>20</v>
      </c>
      <c r="C14" s="182">
        <v>100927</v>
      </c>
      <c r="D14" s="182">
        <v>74337</v>
      </c>
      <c r="E14" s="208">
        <v>0.12285714285714285</v>
      </c>
      <c r="F14" s="208">
        <v>0.12328571428571429</v>
      </c>
      <c r="G14" s="182">
        <v>24535.159999999996</v>
      </c>
      <c r="H14" s="182">
        <v>17241.202999999998</v>
      </c>
      <c r="I14" s="182">
        <v>1499.8875</v>
      </c>
      <c r="J14" s="182">
        <v>1828.72</v>
      </c>
      <c r="K14" s="298"/>
      <c r="L14" s="447"/>
      <c r="M14" s="2"/>
      <c r="N14" s="2"/>
      <c r="O14" s="2"/>
    </row>
    <row r="15" spans="2:15" ht="6" customHeight="1">
      <c r="B15" s="148"/>
      <c r="C15" s="148"/>
      <c r="D15" s="148"/>
      <c r="E15" s="148"/>
      <c r="F15" s="148"/>
      <c r="G15" s="148"/>
      <c r="H15" s="149"/>
      <c r="I15" s="148"/>
      <c r="J15" s="148"/>
    </row>
    <row r="16" spans="2:15" ht="15.75" customHeight="1">
      <c r="B16" s="150" t="s">
        <v>75</v>
      </c>
      <c r="C16" s="150"/>
      <c r="D16" s="150"/>
      <c r="E16" s="150"/>
      <c r="F16" s="150"/>
      <c r="G16" s="150"/>
      <c r="H16" s="150"/>
      <c r="I16" s="150"/>
      <c r="J16" s="150"/>
      <c r="K16" s="298"/>
      <c r="M16" s="2"/>
      <c r="N16" s="2"/>
      <c r="O16" s="2"/>
    </row>
    <row r="17" spans="3:16" ht="15.75" customHeight="1">
      <c r="C17" s="53"/>
      <c r="D17" s="54"/>
      <c r="G17" s="53"/>
      <c r="H17" s="54"/>
      <c r="K17" s="298"/>
      <c r="M17" s="2"/>
      <c r="N17" s="2"/>
      <c r="O17" s="2"/>
    </row>
    <row r="18" spans="3:16" ht="6" customHeight="1">
      <c r="K18" s="298"/>
    </row>
    <row r="19" spans="3:16">
      <c r="H19" s="53"/>
    </row>
    <row r="20" spans="3:16">
      <c r="C20" s="84"/>
      <c r="D20" s="54"/>
      <c r="E20"/>
      <c r="F20"/>
      <c r="G20" s="54"/>
      <c r="H20" s="84"/>
    </row>
    <row r="21" spans="3:16">
      <c r="E21" s="107"/>
      <c r="F21" s="107"/>
      <c r="H21" s="53"/>
    </row>
    <row r="22" spans="3:16">
      <c r="C22" s="54"/>
      <c r="D22" s="103"/>
      <c r="H22" s="53"/>
    </row>
    <row r="23" spans="3:16">
      <c r="C23" s="103"/>
      <c r="D23" s="103"/>
      <c r="H23" s="54"/>
    </row>
    <row r="24" spans="3:16">
      <c r="C24" s="103"/>
      <c r="D24" s="103"/>
      <c r="P24" s="102"/>
    </row>
    <row r="25" spans="3:16">
      <c r="C25" s="103"/>
      <c r="D25" s="103"/>
    </row>
    <row r="26" spans="3:16">
      <c r="C26" s="103"/>
      <c r="D26" s="103"/>
    </row>
    <row r="27" spans="3:16">
      <c r="C27" s="103"/>
      <c r="D27" s="103"/>
    </row>
    <row r="28" spans="3:16">
      <c r="C28" s="103"/>
      <c r="D28" s="103"/>
    </row>
    <row r="29" spans="3:16">
      <c r="C29" s="103"/>
      <c r="D29" s="103"/>
    </row>
  </sheetData>
  <mergeCells count="8">
    <mergeCell ref="I3:J3"/>
    <mergeCell ref="I4:J4"/>
    <mergeCell ref="G3:H3"/>
    <mergeCell ref="G4:H4"/>
    <mergeCell ref="C3:D3"/>
    <mergeCell ref="C4:D4"/>
    <mergeCell ref="E3:F3"/>
    <mergeCell ref="E4:F4"/>
  </mergeCells>
  <phoneticPr fontId="12" type="noConversion"/>
  <printOptions horizontalCentered="1" verticalCentered="1"/>
  <pageMargins left="0.2" right="0.25" top="0.64" bottom="1" header="0" footer="0"/>
  <pageSetup paperSize="9" scale="83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zoomScale="86" zoomScaleNormal="86" workbookViewId="0">
      <selection activeCell="B2" sqref="B2"/>
    </sheetView>
  </sheetViews>
  <sheetFormatPr baseColWidth="10" defaultRowHeight="12.75"/>
  <cols>
    <col min="1" max="1" width="7" style="473" customWidth="1"/>
    <col min="2" max="2" width="33.28515625" style="473" customWidth="1"/>
    <col min="3" max="6" width="7.7109375" style="473" customWidth="1"/>
    <col min="7" max="7" width="9.42578125" style="473" customWidth="1"/>
    <col min="8" max="8" width="9.140625" style="473" customWidth="1"/>
    <col min="9" max="9" width="9.5703125" style="473" customWidth="1"/>
    <col min="10" max="10" width="10.28515625" style="473" customWidth="1"/>
    <col min="11" max="11" width="8.5703125" style="473" customWidth="1"/>
    <col min="12" max="12" width="7.7109375" style="473" customWidth="1"/>
    <col min="13" max="13" width="9.28515625" style="473" customWidth="1"/>
    <col min="14" max="14" width="10" style="473" customWidth="1"/>
    <col min="15" max="15" width="9.42578125" style="473" customWidth="1"/>
    <col min="16" max="16" width="9.140625" style="473" customWidth="1"/>
    <col min="17" max="17" width="8.7109375" style="473" customWidth="1"/>
    <col min="18" max="18" width="9.140625" style="473" customWidth="1"/>
    <col min="19" max="19" width="10.28515625" style="473" customWidth="1"/>
    <col min="20" max="20" width="8.140625" style="473" customWidth="1"/>
    <col min="21" max="16384" width="11.42578125" style="473"/>
  </cols>
  <sheetData>
    <row r="3" spans="2:19" ht="16.5" customHeight="1">
      <c r="Q3" s="474"/>
      <c r="R3" s="474"/>
      <c r="S3" s="474"/>
    </row>
    <row r="4" spans="2:19" ht="12.75" customHeight="1">
      <c r="B4" s="533" t="s">
        <v>225</v>
      </c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474"/>
      <c r="R4" s="474"/>
      <c r="S4" s="474"/>
    </row>
    <row r="5" spans="2:19" ht="15" customHeight="1">
      <c r="B5" s="534" t="s">
        <v>112</v>
      </c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472"/>
      <c r="R5" s="472"/>
      <c r="S5" s="472"/>
    </row>
    <row r="6" spans="2:19">
      <c r="B6" s="535" t="s">
        <v>212</v>
      </c>
      <c r="C6" s="535"/>
      <c r="D6" s="535"/>
      <c r="E6" s="535"/>
      <c r="F6" s="535"/>
      <c r="G6" s="535"/>
      <c r="H6" s="535"/>
      <c r="I6" s="535"/>
      <c r="J6" s="535"/>
      <c r="K6" s="535"/>
      <c r="L6" s="535"/>
      <c r="M6" s="535"/>
      <c r="N6" s="535"/>
      <c r="O6" s="535"/>
      <c r="P6" s="535"/>
      <c r="Q6" s="475"/>
      <c r="R6" s="475"/>
      <c r="S6" s="475"/>
    </row>
    <row r="7" spans="2:19" ht="14.25" customHeight="1">
      <c r="B7" s="476"/>
      <c r="C7" s="476"/>
      <c r="D7" s="476"/>
      <c r="E7" s="476"/>
      <c r="F7" s="476"/>
      <c r="G7" s="476"/>
      <c r="H7" s="476"/>
      <c r="I7" s="476"/>
      <c r="J7" s="476"/>
      <c r="K7" s="476"/>
      <c r="L7" s="476"/>
      <c r="M7" s="311"/>
      <c r="N7" s="311"/>
      <c r="O7" s="311"/>
      <c r="P7" s="311"/>
      <c r="Q7" s="311"/>
      <c r="R7" s="311"/>
      <c r="S7" s="311"/>
    </row>
    <row r="8" spans="2:19" ht="25.5" customHeight="1">
      <c r="B8" s="532" t="s">
        <v>102</v>
      </c>
      <c r="C8" s="532" t="s">
        <v>10</v>
      </c>
      <c r="D8" s="532"/>
      <c r="E8" s="536" t="s">
        <v>55</v>
      </c>
      <c r="F8" s="536"/>
      <c r="G8" s="532" t="s">
        <v>14</v>
      </c>
      <c r="H8" s="532"/>
      <c r="I8" s="532" t="s">
        <v>56</v>
      </c>
      <c r="J8" s="532"/>
      <c r="K8" s="532" t="s">
        <v>114</v>
      </c>
      <c r="L8" s="532"/>
      <c r="M8" s="536" t="s">
        <v>115</v>
      </c>
      <c r="N8" s="536"/>
      <c r="O8" s="532" t="s">
        <v>20</v>
      </c>
      <c r="P8" s="532"/>
    </row>
    <row r="9" spans="2:19">
      <c r="B9" s="532"/>
      <c r="C9" s="144">
        <v>2018</v>
      </c>
      <c r="D9" s="144">
        <v>2017</v>
      </c>
      <c r="E9" s="144">
        <v>2018</v>
      </c>
      <c r="F9" s="144">
        <v>2017</v>
      </c>
      <c r="G9" s="144">
        <v>2018</v>
      </c>
      <c r="H9" s="144">
        <v>2017</v>
      </c>
      <c r="I9" s="144">
        <v>2018</v>
      </c>
      <c r="J9" s="144">
        <v>2017</v>
      </c>
      <c r="K9" s="144">
        <v>2018</v>
      </c>
      <c r="L9" s="144">
        <v>2017</v>
      </c>
      <c r="M9" s="144">
        <v>2018</v>
      </c>
      <c r="N9" s="144">
        <v>2017</v>
      </c>
      <c r="O9" s="144">
        <v>2018</v>
      </c>
      <c r="P9" s="144">
        <v>2017</v>
      </c>
    </row>
    <row r="10" spans="2:19">
      <c r="B10" s="477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</row>
    <row r="11" spans="2:19">
      <c r="B11" s="478" t="s">
        <v>101</v>
      </c>
      <c r="C11" s="330">
        <v>314</v>
      </c>
      <c r="D11" s="330">
        <v>289</v>
      </c>
      <c r="E11" s="330">
        <v>760</v>
      </c>
      <c r="F11" s="330">
        <v>709</v>
      </c>
      <c r="G11" s="330">
        <v>1220</v>
      </c>
      <c r="H11" s="330">
        <v>1132</v>
      </c>
      <c r="I11" s="330">
        <v>521</v>
      </c>
      <c r="J11" s="330">
        <v>506</v>
      </c>
      <c r="K11" s="330">
        <v>2815</v>
      </c>
      <c r="L11" s="330">
        <v>2636</v>
      </c>
      <c r="M11" s="330">
        <v>-692</v>
      </c>
      <c r="N11" s="330">
        <v>-740</v>
      </c>
      <c r="O11" s="330">
        <v>2123</v>
      </c>
      <c r="P11" s="330">
        <v>1896</v>
      </c>
    </row>
    <row r="12" spans="2:19">
      <c r="B12" s="479" t="s">
        <v>105</v>
      </c>
      <c r="C12" s="331">
        <v>12</v>
      </c>
      <c r="D12" s="331">
        <v>1</v>
      </c>
      <c r="E12" s="331">
        <v>345</v>
      </c>
      <c r="F12" s="331">
        <v>238</v>
      </c>
      <c r="G12" s="331">
        <v>705</v>
      </c>
      <c r="H12" s="331">
        <v>697</v>
      </c>
      <c r="I12" s="331">
        <v>280</v>
      </c>
      <c r="J12" s="331">
        <v>313</v>
      </c>
      <c r="K12" s="331">
        <v>1342</v>
      </c>
      <c r="L12" s="331">
        <v>1249</v>
      </c>
      <c r="M12" s="331">
        <v>-692</v>
      </c>
      <c r="N12" s="331">
        <v>-740</v>
      </c>
      <c r="O12" s="331">
        <v>650</v>
      </c>
      <c r="P12" s="331">
        <v>509</v>
      </c>
    </row>
    <row r="13" spans="2:19">
      <c r="B13" s="479" t="s">
        <v>104</v>
      </c>
      <c r="C13" s="331">
        <v>0</v>
      </c>
      <c r="D13" s="331">
        <v>0</v>
      </c>
      <c r="E13" s="331">
        <v>332</v>
      </c>
      <c r="F13" s="331">
        <v>467</v>
      </c>
      <c r="G13" s="331">
        <v>443</v>
      </c>
      <c r="H13" s="331">
        <v>380</v>
      </c>
      <c r="I13" s="331">
        <v>214</v>
      </c>
      <c r="J13" s="331">
        <v>170</v>
      </c>
      <c r="K13" s="331">
        <v>989</v>
      </c>
      <c r="L13" s="331">
        <v>1017</v>
      </c>
      <c r="M13" s="331">
        <v>0</v>
      </c>
      <c r="N13" s="331">
        <v>0</v>
      </c>
      <c r="O13" s="331">
        <v>989</v>
      </c>
      <c r="P13" s="331">
        <v>1017</v>
      </c>
    </row>
    <row r="14" spans="2:19">
      <c r="B14" s="479" t="s">
        <v>107</v>
      </c>
      <c r="C14" s="331">
        <v>302</v>
      </c>
      <c r="D14" s="331">
        <v>288</v>
      </c>
      <c r="E14" s="331">
        <v>83</v>
      </c>
      <c r="F14" s="331">
        <v>1</v>
      </c>
      <c r="G14" s="331">
        <v>72</v>
      </c>
      <c r="H14" s="331">
        <v>55</v>
      </c>
      <c r="I14" s="331">
        <v>7</v>
      </c>
      <c r="J14" s="331">
        <v>4</v>
      </c>
      <c r="K14" s="331">
        <v>464</v>
      </c>
      <c r="L14" s="331">
        <v>348</v>
      </c>
      <c r="M14" s="331">
        <v>0</v>
      </c>
      <c r="N14" s="331">
        <v>0</v>
      </c>
      <c r="O14" s="331">
        <v>464</v>
      </c>
      <c r="P14" s="331">
        <v>348</v>
      </c>
    </row>
    <row r="15" spans="2:19">
      <c r="B15" s="479" t="s">
        <v>106</v>
      </c>
      <c r="C15" s="331">
        <v>0</v>
      </c>
      <c r="D15" s="331">
        <v>0</v>
      </c>
      <c r="E15" s="331">
        <v>0</v>
      </c>
      <c r="F15" s="331">
        <v>3</v>
      </c>
      <c r="G15" s="331">
        <v>0</v>
      </c>
      <c r="H15" s="331">
        <v>0</v>
      </c>
      <c r="I15" s="331">
        <v>20</v>
      </c>
      <c r="J15" s="331">
        <v>19</v>
      </c>
      <c r="K15" s="331">
        <v>20</v>
      </c>
      <c r="L15" s="331">
        <v>22</v>
      </c>
      <c r="M15" s="331">
        <v>0</v>
      </c>
      <c r="N15" s="331">
        <v>0</v>
      </c>
      <c r="O15" s="331">
        <v>20</v>
      </c>
      <c r="P15" s="331">
        <v>22</v>
      </c>
    </row>
    <row r="16" spans="2:19">
      <c r="B16" s="479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</row>
    <row r="17" spans="2:19">
      <c r="B17" s="478" t="s">
        <v>54</v>
      </c>
      <c r="C17" s="330">
        <v>1130</v>
      </c>
      <c r="D17" s="330">
        <v>1138</v>
      </c>
      <c r="E17" s="330">
        <v>5397</v>
      </c>
      <c r="F17" s="330">
        <v>3447</v>
      </c>
      <c r="G17" s="330">
        <v>1424</v>
      </c>
      <c r="H17" s="330">
        <v>1265</v>
      </c>
      <c r="I17" s="330">
        <v>856</v>
      </c>
      <c r="J17" s="330">
        <v>813</v>
      </c>
      <c r="K17" s="330">
        <v>8807</v>
      </c>
      <c r="L17" s="330">
        <v>6663</v>
      </c>
      <c r="M17" s="330">
        <v>0</v>
      </c>
      <c r="N17" s="330">
        <v>0</v>
      </c>
      <c r="O17" s="330">
        <v>8807</v>
      </c>
      <c r="P17" s="330">
        <v>6663</v>
      </c>
    </row>
    <row r="18" spans="2:19">
      <c r="B18" s="479" t="s">
        <v>108</v>
      </c>
      <c r="C18" s="331">
        <v>474</v>
      </c>
      <c r="D18" s="331">
        <v>380</v>
      </c>
      <c r="E18" s="331">
        <v>2816</v>
      </c>
      <c r="F18" s="331">
        <v>1489</v>
      </c>
      <c r="G18" s="331">
        <v>750</v>
      </c>
      <c r="H18" s="331">
        <v>668</v>
      </c>
      <c r="I18" s="331">
        <v>447</v>
      </c>
      <c r="J18" s="331">
        <v>408</v>
      </c>
      <c r="K18" s="331">
        <v>4487</v>
      </c>
      <c r="L18" s="331">
        <v>2945</v>
      </c>
      <c r="M18" s="331">
        <v>0</v>
      </c>
      <c r="N18" s="331">
        <v>0</v>
      </c>
      <c r="O18" s="331">
        <v>4487</v>
      </c>
      <c r="P18" s="331">
        <v>2945</v>
      </c>
    </row>
    <row r="19" spans="2:19">
      <c r="B19" s="479" t="s">
        <v>109</v>
      </c>
      <c r="C19" s="331">
        <v>338</v>
      </c>
      <c r="D19" s="331">
        <v>419</v>
      </c>
      <c r="E19" s="331">
        <v>1433</v>
      </c>
      <c r="F19" s="331">
        <v>820</v>
      </c>
      <c r="G19" s="331">
        <v>358</v>
      </c>
      <c r="H19" s="331">
        <v>318</v>
      </c>
      <c r="I19" s="331">
        <v>109</v>
      </c>
      <c r="J19" s="331">
        <v>112</v>
      </c>
      <c r="K19" s="331">
        <v>2238</v>
      </c>
      <c r="L19" s="331">
        <v>1669</v>
      </c>
      <c r="M19" s="331">
        <v>0</v>
      </c>
      <c r="N19" s="331">
        <v>0</v>
      </c>
      <c r="O19" s="331">
        <v>2238</v>
      </c>
      <c r="P19" s="331">
        <v>1669</v>
      </c>
    </row>
    <row r="20" spans="2:19">
      <c r="B20" s="479" t="s">
        <v>110</v>
      </c>
      <c r="C20" s="331">
        <v>173</v>
      </c>
      <c r="D20" s="331">
        <v>146</v>
      </c>
      <c r="E20" s="331">
        <v>430</v>
      </c>
      <c r="F20" s="331">
        <v>272</v>
      </c>
      <c r="G20" s="331">
        <v>147</v>
      </c>
      <c r="H20" s="331">
        <v>131</v>
      </c>
      <c r="I20" s="331">
        <v>164</v>
      </c>
      <c r="J20" s="331">
        <v>157</v>
      </c>
      <c r="K20" s="331">
        <v>914</v>
      </c>
      <c r="L20" s="331">
        <v>706</v>
      </c>
      <c r="M20" s="331">
        <v>0</v>
      </c>
      <c r="N20" s="331">
        <v>0</v>
      </c>
      <c r="O20" s="331">
        <v>914</v>
      </c>
      <c r="P20" s="331">
        <v>706</v>
      </c>
    </row>
    <row r="21" spans="2:19">
      <c r="B21" s="479" t="s">
        <v>111</v>
      </c>
      <c r="C21" s="331">
        <v>145</v>
      </c>
      <c r="D21" s="331">
        <v>193</v>
      </c>
      <c r="E21" s="331">
        <v>718</v>
      </c>
      <c r="F21" s="331">
        <v>866</v>
      </c>
      <c r="G21" s="331">
        <v>169</v>
      </c>
      <c r="H21" s="331">
        <v>148</v>
      </c>
      <c r="I21" s="331">
        <v>136</v>
      </c>
      <c r="J21" s="331">
        <v>136</v>
      </c>
      <c r="K21" s="331">
        <v>1168</v>
      </c>
      <c r="L21" s="331">
        <v>1343</v>
      </c>
      <c r="M21" s="331">
        <v>0</v>
      </c>
      <c r="N21" s="331">
        <v>0</v>
      </c>
      <c r="O21" s="331">
        <v>1168</v>
      </c>
      <c r="P21" s="331">
        <v>1343</v>
      </c>
    </row>
    <row r="22" spans="2:19">
      <c r="B22" s="478" t="s">
        <v>113</v>
      </c>
      <c r="C22" s="330">
        <v>0</v>
      </c>
      <c r="D22" s="330">
        <v>0</v>
      </c>
      <c r="E22" s="330">
        <v>-291</v>
      </c>
      <c r="F22" s="330">
        <v>-315</v>
      </c>
      <c r="G22" s="330">
        <v>-255</v>
      </c>
      <c r="H22" s="330">
        <v>-268</v>
      </c>
      <c r="I22" s="330">
        <v>-146</v>
      </c>
      <c r="J22" s="330">
        <v>-157</v>
      </c>
      <c r="K22" s="330">
        <v>-692</v>
      </c>
      <c r="L22" s="330">
        <v>-740</v>
      </c>
      <c r="M22" s="330">
        <v>692</v>
      </c>
      <c r="N22" s="330">
        <v>740</v>
      </c>
      <c r="O22" s="330">
        <v>0</v>
      </c>
      <c r="P22" s="330">
        <v>0</v>
      </c>
    </row>
    <row r="23" spans="2:19">
      <c r="B23" s="480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480"/>
    </row>
    <row r="24" spans="2:19" s="482" customFormat="1">
      <c r="B24" s="481" t="s">
        <v>103</v>
      </c>
      <c r="C24" s="196">
        <v>1444</v>
      </c>
      <c r="D24" s="196">
        <v>1427</v>
      </c>
      <c r="E24" s="196">
        <v>5866</v>
      </c>
      <c r="F24" s="196">
        <v>3841</v>
      </c>
      <c r="G24" s="196">
        <v>2389</v>
      </c>
      <c r="H24" s="196">
        <v>2129</v>
      </c>
      <c r="I24" s="196">
        <v>1231</v>
      </c>
      <c r="J24" s="196">
        <v>1162</v>
      </c>
      <c r="K24" s="196">
        <v>10930</v>
      </c>
      <c r="L24" s="196">
        <v>8559</v>
      </c>
      <c r="M24" s="196">
        <v>0</v>
      </c>
      <c r="N24" s="196">
        <v>0</v>
      </c>
      <c r="O24" s="196">
        <v>10930</v>
      </c>
      <c r="P24" s="196">
        <v>8559</v>
      </c>
    </row>
    <row r="25" spans="2:19">
      <c r="B25" s="482"/>
      <c r="C25" s="482"/>
      <c r="D25" s="482"/>
      <c r="E25" s="482"/>
      <c r="F25" s="482"/>
      <c r="G25" s="482"/>
      <c r="H25" s="482"/>
      <c r="I25" s="482"/>
      <c r="J25" s="482"/>
      <c r="K25" s="482"/>
      <c r="L25" s="482"/>
      <c r="M25" s="482"/>
      <c r="N25" s="482"/>
      <c r="O25" s="482"/>
      <c r="P25" s="482"/>
    </row>
    <row r="26" spans="2:19">
      <c r="B26" s="482"/>
      <c r="C26" s="482"/>
      <c r="D26" s="482"/>
      <c r="E26" s="482"/>
      <c r="F26" s="482"/>
      <c r="G26" s="482"/>
      <c r="H26" s="482"/>
      <c r="I26" s="482"/>
      <c r="J26" s="482"/>
      <c r="K26" s="482"/>
      <c r="L26" s="482"/>
      <c r="M26" s="482"/>
      <c r="N26" s="482"/>
      <c r="O26" s="482"/>
      <c r="P26" s="482"/>
    </row>
    <row r="27" spans="2:19" s="484" customFormat="1">
      <c r="B27" s="483" t="s">
        <v>221</v>
      </c>
      <c r="C27" s="471">
        <v>17</v>
      </c>
      <c r="D27" s="168">
        <v>-1.1913104414856343E-2</v>
      </c>
      <c r="E27" s="196">
        <v>2025</v>
      </c>
      <c r="F27" s="208">
        <v>0.52720645665191357</v>
      </c>
      <c r="G27" s="196">
        <v>260</v>
      </c>
      <c r="H27" s="208">
        <v>0.1221230624706435</v>
      </c>
      <c r="I27" s="346">
        <v>69</v>
      </c>
      <c r="J27" s="208">
        <v>5.938037865748709E-2</v>
      </c>
      <c r="K27" s="196">
        <v>2371</v>
      </c>
      <c r="L27" s="208">
        <v>0.27701834326440006</v>
      </c>
      <c r="M27" s="196">
        <v>0</v>
      </c>
      <c r="N27" s="196">
        <v>0</v>
      </c>
      <c r="O27" s="196">
        <v>2371</v>
      </c>
      <c r="P27" s="208">
        <v>0.27701834326440006</v>
      </c>
    </row>
    <row r="28" spans="2:19" ht="12" customHeight="1">
      <c r="B28" s="475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</row>
    <row r="29" spans="2:19" ht="12.75" customHeight="1">
      <c r="B29" s="485"/>
    </row>
  </sheetData>
  <mergeCells count="11">
    <mergeCell ref="B8:B9"/>
    <mergeCell ref="B4:P4"/>
    <mergeCell ref="B5:P5"/>
    <mergeCell ref="B6:P6"/>
    <mergeCell ref="M8:N8"/>
    <mergeCell ref="O8:P8"/>
    <mergeCell ref="C8:D8"/>
    <mergeCell ref="E8:F8"/>
    <mergeCell ref="G8:H8"/>
    <mergeCell ref="I8:J8"/>
    <mergeCell ref="K8:L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showGridLines="0" tabSelected="1" topLeftCell="A16" workbookViewId="0">
      <selection activeCell="L24" sqref="L24"/>
    </sheetView>
  </sheetViews>
  <sheetFormatPr baseColWidth="10" defaultColWidth="7.28515625" defaultRowHeight="12.75"/>
  <cols>
    <col min="1" max="1" width="7.85546875" style="3" customWidth="1"/>
    <col min="2" max="2" width="69.140625" style="3" customWidth="1"/>
    <col min="3" max="4" width="15.5703125" style="38" bestFit="1" customWidth="1"/>
    <col min="5" max="5" width="14.42578125" style="38" customWidth="1"/>
    <col min="6" max="6" width="14" style="3" customWidth="1"/>
    <col min="7" max="7" width="8.28515625" style="3" customWidth="1"/>
    <col min="8" max="8" width="8.5703125" style="3" customWidth="1"/>
    <col min="9" max="9" width="3.5703125" style="3" customWidth="1"/>
    <col min="10" max="10" width="11.28515625" style="3" customWidth="1"/>
    <col min="11" max="11" width="14" style="3" customWidth="1"/>
    <col min="12" max="16384" width="7.28515625" style="3"/>
  </cols>
  <sheetData>
    <row r="1" spans="1:11">
      <c r="A1" s="37"/>
      <c r="J1" s="56"/>
    </row>
    <row r="2" spans="1:11">
      <c r="A2" s="37"/>
      <c r="B2" s="37"/>
      <c r="C2" s="37"/>
      <c r="D2" s="37"/>
      <c r="E2" s="37"/>
      <c r="F2" s="37"/>
      <c r="G2" s="37"/>
      <c r="H2" s="37"/>
    </row>
    <row r="3" spans="1:11" s="2" customFormat="1" ht="28.5" customHeight="1">
      <c r="A3" s="151"/>
      <c r="B3" s="152" t="s">
        <v>219</v>
      </c>
      <c r="C3" s="144" t="s">
        <v>417</v>
      </c>
      <c r="D3" s="144" t="s">
        <v>400</v>
      </c>
      <c r="E3" s="153" t="s">
        <v>98</v>
      </c>
      <c r="F3" s="153" t="s">
        <v>99</v>
      </c>
      <c r="G3" s="154"/>
      <c r="H3" s="151"/>
    </row>
    <row r="4" spans="1:11" customFormat="1" ht="3" customHeight="1">
      <c r="A4" s="37"/>
      <c r="B4" s="155"/>
      <c r="C4" s="156"/>
      <c r="D4" s="157"/>
      <c r="E4" s="157"/>
      <c r="F4" s="158"/>
      <c r="G4" s="37"/>
      <c r="H4" s="37"/>
    </row>
    <row r="5" spans="1:11" ht="16.5" customHeight="1">
      <c r="A5" s="37"/>
      <c r="B5" s="159" t="s">
        <v>128</v>
      </c>
      <c r="C5" s="160">
        <v>13184.063</v>
      </c>
      <c r="D5" s="160">
        <v>10438.002999999999</v>
      </c>
      <c r="E5" s="160">
        <v>2746.0600000000013</v>
      </c>
      <c r="F5" s="161">
        <v>0.2631</v>
      </c>
      <c r="G5" s="37"/>
      <c r="H5" s="262"/>
      <c r="I5" s="49"/>
      <c r="K5"/>
    </row>
    <row r="6" spans="1:11" ht="16.5" customHeight="1">
      <c r="A6" s="37"/>
      <c r="B6" s="162" t="s">
        <v>129</v>
      </c>
      <c r="C6" s="146">
        <v>12119.134</v>
      </c>
      <c r="D6" s="163">
        <v>9489.2659999999996</v>
      </c>
      <c r="E6" s="163">
        <v>2629.8680000000004</v>
      </c>
      <c r="F6" s="164">
        <v>0.27710000000000001</v>
      </c>
      <c r="G6" s="37"/>
      <c r="H6" s="262"/>
      <c r="K6"/>
    </row>
    <row r="7" spans="1:11" ht="16.5" customHeight="1">
      <c r="A7" s="37"/>
      <c r="B7" s="162" t="s">
        <v>130</v>
      </c>
      <c r="C7" s="146">
        <v>1064.9290000000001</v>
      </c>
      <c r="D7" s="163">
        <v>948.73699999999997</v>
      </c>
      <c r="E7" s="163">
        <v>116.19200000000012</v>
      </c>
      <c r="F7" s="164">
        <v>0.1225</v>
      </c>
      <c r="G7" s="37"/>
      <c r="H7" s="262"/>
      <c r="K7"/>
    </row>
    <row r="8" spans="1:11" ht="16.5" customHeight="1">
      <c r="A8" s="37"/>
      <c r="B8" s="159" t="s">
        <v>131</v>
      </c>
      <c r="C8" s="160">
        <v>-8142.773000000001</v>
      </c>
      <c r="D8" s="160">
        <v>-5882.7879999999996</v>
      </c>
      <c r="E8" s="160">
        <v>-2259.9850000000015</v>
      </c>
      <c r="F8" s="161">
        <v>-0.38419999999999999</v>
      </c>
      <c r="G8" s="37"/>
      <c r="H8" s="262"/>
      <c r="I8" s="49"/>
      <c r="K8"/>
    </row>
    <row r="9" spans="1:11" ht="16.5" customHeight="1">
      <c r="A9" s="37"/>
      <c r="B9" s="162" t="s">
        <v>132</v>
      </c>
      <c r="C9" s="146">
        <v>-5737.6040000000003</v>
      </c>
      <c r="D9" s="163">
        <v>-3941.4659999999999</v>
      </c>
      <c r="E9" s="163">
        <v>-1797.1380000000004</v>
      </c>
      <c r="F9" s="164">
        <v>-0.45569999999999999</v>
      </c>
      <c r="G9" s="37"/>
      <c r="H9" s="262"/>
      <c r="K9"/>
    </row>
    <row r="10" spans="1:11" ht="16.5" customHeight="1">
      <c r="A10" s="37"/>
      <c r="B10" s="162" t="s">
        <v>133</v>
      </c>
      <c r="C10" s="146">
        <v>-226.84299999999999</v>
      </c>
      <c r="D10" s="163">
        <v>-229.30799999999999</v>
      </c>
      <c r="E10" s="163">
        <v>2.4650000000000034</v>
      </c>
      <c r="F10" s="164">
        <v>1.0699999999999999E-2</v>
      </c>
      <c r="G10" s="37"/>
      <c r="H10" s="262"/>
      <c r="K10"/>
    </row>
    <row r="11" spans="1:11" ht="16.5" customHeight="1">
      <c r="A11" s="37"/>
      <c r="B11" s="162" t="s">
        <v>134</v>
      </c>
      <c r="C11" s="146">
        <v>-1055.431</v>
      </c>
      <c r="D11" s="163">
        <v>-634.11800000000005</v>
      </c>
      <c r="E11" s="163">
        <v>-421.31299999999999</v>
      </c>
      <c r="F11" s="164">
        <v>-0.66439999999999999</v>
      </c>
      <c r="G11" s="37"/>
      <c r="H11" s="262"/>
      <c r="K11"/>
    </row>
    <row r="12" spans="1:11" ht="16.5" customHeight="1">
      <c r="A12" s="37"/>
      <c r="B12" s="162" t="s">
        <v>135</v>
      </c>
      <c r="C12" s="146">
        <v>-1122.895</v>
      </c>
      <c r="D12" s="163">
        <v>-1078.896</v>
      </c>
      <c r="E12" s="163">
        <v>-43.999000000000024</v>
      </c>
      <c r="F12" s="164">
        <v>-4.0800000000000003E-2</v>
      </c>
      <c r="G12" s="37"/>
      <c r="H12" s="262"/>
      <c r="K12"/>
    </row>
    <row r="13" spans="1:11" ht="16.5" customHeight="1">
      <c r="A13" s="37"/>
      <c r="B13" s="159" t="s">
        <v>136</v>
      </c>
      <c r="C13" s="160">
        <v>5041.2899999999991</v>
      </c>
      <c r="D13" s="160">
        <v>4555.2149999999992</v>
      </c>
      <c r="E13" s="160">
        <v>486.07499999999982</v>
      </c>
      <c r="F13" s="161">
        <v>0.1067</v>
      </c>
      <c r="G13" s="37"/>
      <c r="H13" s="262"/>
      <c r="I13" s="49"/>
      <c r="K13"/>
    </row>
    <row r="14" spans="1:11" ht="18.75" hidden="1" customHeight="1">
      <c r="A14" s="37"/>
      <c r="B14" s="162" t="s">
        <v>45</v>
      </c>
      <c r="C14" s="146">
        <v>0</v>
      </c>
      <c r="D14" s="163">
        <v>0</v>
      </c>
      <c r="E14" s="163">
        <v>0</v>
      </c>
      <c r="F14" s="164" t="e">
        <v>#DIV/0!</v>
      </c>
      <c r="G14" s="37"/>
      <c r="H14" s="262"/>
      <c r="K14"/>
    </row>
    <row r="15" spans="1:11" ht="18.75" customHeight="1">
      <c r="A15" s="37"/>
      <c r="B15" s="162" t="s">
        <v>68</v>
      </c>
      <c r="C15" s="146">
        <v>-662.49599999999998</v>
      </c>
      <c r="D15" s="163">
        <v>-664.798</v>
      </c>
      <c r="E15" s="163">
        <v>3.3020000000000209</v>
      </c>
      <c r="F15" s="164">
        <v>3.5000000000000001E-3</v>
      </c>
      <c r="G15" s="37"/>
      <c r="H15" s="262"/>
      <c r="K15"/>
    </row>
    <row r="16" spans="1:11" ht="16.5" customHeight="1">
      <c r="A16" s="37"/>
      <c r="B16" s="162" t="s">
        <v>137</v>
      </c>
      <c r="C16" s="146">
        <v>-1021.085</v>
      </c>
      <c r="D16" s="163">
        <v>-943.15599999999995</v>
      </c>
      <c r="E16" s="163">
        <v>-77.929000000000087</v>
      </c>
      <c r="F16" s="164">
        <v>-8.2600000000000007E-2</v>
      </c>
      <c r="G16" s="37"/>
      <c r="H16" s="262"/>
      <c r="K16"/>
    </row>
    <row r="17" spans="1:11" ht="16.5" customHeight="1">
      <c r="A17" s="37"/>
      <c r="B17" s="159" t="s">
        <v>138</v>
      </c>
      <c r="C17" s="160">
        <v>3357.7089999999989</v>
      </c>
      <c r="D17" s="160">
        <v>2947.2609999999995</v>
      </c>
      <c r="E17" s="160">
        <v>411.44799999999941</v>
      </c>
      <c r="F17" s="161">
        <v>0.13930000000000001</v>
      </c>
      <c r="G17" s="37"/>
      <c r="H17" s="262"/>
      <c r="I17" s="49"/>
      <c r="K17"/>
    </row>
    <row r="18" spans="1:11" ht="16.5" customHeight="1">
      <c r="A18" s="37"/>
      <c r="B18" s="162" t="s">
        <v>139</v>
      </c>
      <c r="C18" s="146">
        <v>-862.44</v>
      </c>
      <c r="D18" s="163">
        <v>-648.11400000000003</v>
      </c>
      <c r="E18" s="163">
        <v>-214.32600000000002</v>
      </c>
      <c r="F18" s="164">
        <v>-0.33069999999999999</v>
      </c>
      <c r="G18" s="37"/>
      <c r="H18" s="262"/>
      <c r="K18"/>
    </row>
    <row r="19" spans="1:11" ht="16.5" customHeight="1">
      <c r="A19" s="37"/>
      <c r="B19" s="162" t="s">
        <v>140</v>
      </c>
      <c r="C19" s="146">
        <v>-60.747999999999998</v>
      </c>
      <c r="D19" s="163">
        <v>-79.748000000000005</v>
      </c>
      <c r="E19" s="163">
        <v>19.000000000000007</v>
      </c>
      <c r="F19" s="164">
        <v>0.23830000000000001</v>
      </c>
      <c r="G19" s="37"/>
      <c r="H19" s="262"/>
      <c r="K19"/>
    </row>
    <row r="20" spans="1:11" ht="16.5" customHeight="1">
      <c r="A20" s="37"/>
      <c r="B20" s="159" t="s">
        <v>53</v>
      </c>
      <c r="C20" s="160">
        <v>2434.5209999999988</v>
      </c>
      <c r="D20" s="160">
        <v>2219.3989999999994</v>
      </c>
      <c r="E20" s="160">
        <v>216.12199999999939</v>
      </c>
      <c r="F20" s="161">
        <v>9.69E-2</v>
      </c>
      <c r="G20" s="37"/>
      <c r="H20" s="262"/>
      <c r="I20" s="49"/>
      <c r="K20"/>
    </row>
    <row r="21" spans="1:11" ht="16.5" customHeight="1">
      <c r="A21" s="37"/>
      <c r="B21" s="159" t="s">
        <v>141</v>
      </c>
      <c r="C21" s="160">
        <v>-332.66399999999999</v>
      </c>
      <c r="D21" s="160">
        <v>-582.40600000000006</v>
      </c>
      <c r="E21" s="160">
        <v>248.74200000000008</v>
      </c>
      <c r="F21" s="161">
        <v>0.42880000000000001</v>
      </c>
      <c r="G21" s="37"/>
      <c r="H21" s="262"/>
      <c r="I21" s="49"/>
      <c r="K21"/>
    </row>
    <row r="22" spans="1:11">
      <c r="A22" s="37"/>
      <c r="B22" s="162" t="s">
        <v>142</v>
      </c>
      <c r="C22" s="146">
        <v>358.08100000000002</v>
      </c>
      <c r="D22" s="163">
        <v>293.84300000000002</v>
      </c>
      <c r="E22" s="163">
        <v>64.238</v>
      </c>
      <c r="F22" s="164">
        <v>0.21859999999999999</v>
      </c>
      <c r="G22" s="37"/>
      <c r="H22" s="262"/>
      <c r="K22"/>
    </row>
    <row r="23" spans="1:11" ht="16.5" customHeight="1">
      <c r="A23" s="37"/>
      <c r="B23" s="165" t="s">
        <v>143</v>
      </c>
      <c r="C23" s="146">
        <v>-1071.759</v>
      </c>
      <c r="D23" s="163">
        <v>-868.53499999999997</v>
      </c>
      <c r="E23" s="163">
        <v>-203.22400000000005</v>
      </c>
      <c r="F23" s="164">
        <v>-0.23400000000000001</v>
      </c>
      <c r="G23" s="37"/>
      <c r="H23" s="262"/>
      <c r="K23"/>
    </row>
    <row r="24" spans="1:11">
      <c r="A24" s="37"/>
      <c r="B24" s="165" t="s">
        <v>121</v>
      </c>
      <c r="C24" s="146">
        <v>270.38</v>
      </c>
      <c r="D24" s="510">
        <v>0</v>
      </c>
      <c r="E24" s="163">
        <v>270.38</v>
      </c>
      <c r="F24" s="164">
        <v>1</v>
      </c>
      <c r="G24" s="37"/>
      <c r="H24" s="262"/>
      <c r="K24"/>
    </row>
    <row r="25" spans="1:11" ht="16.5" customHeight="1">
      <c r="A25" s="37"/>
      <c r="B25" s="165" t="s">
        <v>122</v>
      </c>
      <c r="C25" s="146">
        <v>110.634</v>
      </c>
      <c r="D25" s="163">
        <v>-6.7140000000000004</v>
      </c>
      <c r="E25" s="163">
        <v>118.348</v>
      </c>
      <c r="F25" s="335">
        <v>17.478100000000001</v>
      </c>
      <c r="G25" s="37"/>
      <c r="H25" s="262"/>
      <c r="K25"/>
    </row>
    <row r="26" spans="1:11" ht="16.5" customHeight="1">
      <c r="A26" s="37"/>
      <c r="B26" s="159" t="s">
        <v>69</v>
      </c>
      <c r="C26" s="160">
        <v>3.133</v>
      </c>
      <c r="D26" s="160">
        <v>8.6549999999999994</v>
      </c>
      <c r="E26" s="160">
        <v>-5.5219999999999994</v>
      </c>
      <c r="F26" s="161">
        <v>-0.63800000000000001</v>
      </c>
      <c r="G26" s="37"/>
      <c r="H26" s="262"/>
      <c r="I26" s="49"/>
      <c r="K26"/>
    </row>
    <row r="27" spans="1:11" ht="18" customHeight="1">
      <c r="A27" s="37"/>
      <c r="B27" s="162" t="s">
        <v>123</v>
      </c>
      <c r="C27" s="146">
        <v>0.68100000000000005</v>
      </c>
      <c r="D27" s="163">
        <v>6.3449999999999998</v>
      </c>
      <c r="E27" s="163">
        <v>-4.6639999999999997</v>
      </c>
      <c r="F27" s="164">
        <v>-0.89270000000000005</v>
      </c>
      <c r="G27" s="37"/>
      <c r="H27" s="262"/>
      <c r="K27"/>
    </row>
    <row r="28" spans="1:11">
      <c r="A28" s="37"/>
      <c r="B28" s="162" t="s">
        <v>124</v>
      </c>
      <c r="C28" s="146">
        <v>2.452</v>
      </c>
      <c r="D28" s="163">
        <v>3.31</v>
      </c>
      <c r="E28" s="163">
        <v>-0.8580000000000001</v>
      </c>
      <c r="F28" s="164">
        <v>-0.25919999999999999</v>
      </c>
      <c r="G28" s="37"/>
      <c r="H28" s="262"/>
      <c r="K28"/>
    </row>
    <row r="29" spans="1:11" ht="16.5" customHeight="1">
      <c r="A29" s="37"/>
      <c r="B29" s="159" t="s">
        <v>125</v>
      </c>
      <c r="C29" s="160">
        <v>2104.9899999999989</v>
      </c>
      <c r="D29" s="160">
        <v>1645.6479999999995</v>
      </c>
      <c r="E29" s="160">
        <v>459.34199999999947</v>
      </c>
      <c r="F29" s="161">
        <v>0.27910000000000001</v>
      </c>
      <c r="G29" s="37"/>
      <c r="H29" s="262"/>
      <c r="I29" s="49"/>
      <c r="K29"/>
    </row>
    <row r="30" spans="1:11">
      <c r="A30" s="37"/>
      <c r="B30" s="162" t="s">
        <v>126</v>
      </c>
      <c r="C30" s="146">
        <v>-437.93200000000002</v>
      </c>
      <c r="D30" s="163">
        <v>-519.13400000000001</v>
      </c>
      <c r="E30" s="163">
        <v>81.201999999999998</v>
      </c>
      <c r="F30" s="164">
        <v>0.15640000000000001</v>
      </c>
      <c r="G30" s="37"/>
      <c r="H30" s="262"/>
      <c r="K30"/>
    </row>
    <row r="31" spans="1:11" ht="16.5" customHeight="1">
      <c r="A31" s="37"/>
      <c r="B31" s="159" t="s">
        <v>117</v>
      </c>
      <c r="C31" s="160">
        <v>1667.0579999999989</v>
      </c>
      <c r="D31" s="160">
        <v>1126.5139999999994</v>
      </c>
      <c r="E31" s="160">
        <v>539.54399999999941</v>
      </c>
      <c r="F31" s="161">
        <v>0.4798</v>
      </c>
      <c r="G31" s="37"/>
      <c r="H31" s="262"/>
      <c r="I31" s="49"/>
      <c r="K31"/>
    </row>
    <row r="32" spans="1:11" ht="16.5" customHeight="1">
      <c r="A32" s="37"/>
      <c r="B32" s="162"/>
      <c r="C32" s="509"/>
      <c r="D32" s="510"/>
      <c r="E32" s="510"/>
      <c r="F32" s="510"/>
      <c r="G32" s="37"/>
      <c r="H32" s="262"/>
      <c r="K32"/>
    </row>
    <row r="33" spans="1:11" ht="16.5" customHeight="1">
      <c r="A33" s="37"/>
      <c r="B33" s="159" t="s">
        <v>118</v>
      </c>
      <c r="C33" s="160">
        <v>1667.0579999999989</v>
      </c>
      <c r="D33" s="160">
        <v>1126.5139999999994</v>
      </c>
      <c r="E33" s="160">
        <v>539.54399999999941</v>
      </c>
      <c r="F33" s="161">
        <v>0.4798</v>
      </c>
      <c r="G33" s="37"/>
      <c r="H33" s="262"/>
      <c r="I33" s="49"/>
      <c r="K33"/>
    </row>
    <row r="34" spans="1:11" ht="16.5" customHeight="1">
      <c r="A34" s="37"/>
      <c r="B34" s="209" t="s">
        <v>70</v>
      </c>
      <c r="C34" s="156">
        <v>1201.3810000000001</v>
      </c>
      <c r="D34" s="157">
        <v>709.04300000000001</v>
      </c>
      <c r="E34" s="157">
        <v>492.33800000000008</v>
      </c>
      <c r="F34" s="210">
        <v>0.69440000000000002</v>
      </c>
      <c r="G34" s="37"/>
      <c r="H34" s="262"/>
      <c r="K34"/>
    </row>
    <row r="35" spans="1:11" ht="16.5" customHeight="1">
      <c r="A35" s="37"/>
      <c r="B35" s="162" t="s">
        <v>71</v>
      </c>
      <c r="C35" s="146">
        <v>465.67700000000002</v>
      </c>
      <c r="D35" s="163">
        <v>418.471</v>
      </c>
      <c r="E35" s="163">
        <v>48.206000000000017</v>
      </c>
      <c r="F35" s="164">
        <v>0.1128</v>
      </c>
      <c r="G35" s="37"/>
      <c r="H35" s="262"/>
      <c r="K35"/>
    </row>
    <row r="36" spans="1:11" ht="14.25" customHeight="1">
      <c r="A36" s="37"/>
      <c r="B36" s="165"/>
      <c r="C36" s="146"/>
      <c r="D36" s="163"/>
      <c r="E36" s="163"/>
      <c r="F36" s="164"/>
      <c r="G36" s="37"/>
      <c r="H36" s="262"/>
      <c r="K36"/>
    </row>
    <row r="37" spans="1:11" s="94" customFormat="1" ht="18" customHeight="1">
      <c r="A37" s="166"/>
      <c r="B37" s="167" t="s">
        <v>222</v>
      </c>
      <c r="C37" s="197">
        <v>2.0910805287611137E-2</v>
      </c>
      <c r="D37" s="197">
        <v>1.2341347260813732E-2</v>
      </c>
      <c r="E37" s="197">
        <v>8.5694580267974049E-3</v>
      </c>
      <c r="F37" s="168">
        <v>0.69440000000000002</v>
      </c>
      <c r="G37" s="166"/>
      <c r="H37" s="262"/>
    </row>
    <row r="38" spans="1:11" s="94" customFormat="1" ht="7.5" customHeight="1">
      <c r="A38" s="166"/>
      <c r="B38" s="169"/>
      <c r="C38" s="170"/>
      <c r="D38" s="169"/>
      <c r="E38" s="170"/>
      <c r="F38" s="166"/>
      <c r="G38" s="166"/>
      <c r="H38" s="262"/>
    </row>
    <row r="39" spans="1:11" s="94" customFormat="1" ht="15.75" customHeight="1">
      <c r="A39" s="166"/>
      <c r="B39" s="537" t="s">
        <v>430</v>
      </c>
      <c r="C39" s="537"/>
      <c r="D39" s="537"/>
      <c r="E39" s="537"/>
      <c r="F39" s="537"/>
      <c r="G39" s="166"/>
      <c r="H39" s="262"/>
    </row>
    <row r="40" spans="1:11" s="94" customFormat="1" ht="18" customHeight="1">
      <c r="B40" s="95"/>
      <c r="C40" s="96"/>
      <c r="D40" s="101"/>
      <c r="E40" s="97"/>
      <c r="F40" s="98"/>
      <c r="H40" s="262"/>
    </row>
    <row r="41" spans="1:11" s="94" customFormat="1" ht="18" customHeight="1">
      <c r="B41" s="95"/>
      <c r="C41" s="96"/>
      <c r="D41" s="97"/>
      <c r="E41" s="97"/>
      <c r="F41" s="98"/>
      <c r="H41" s="262"/>
    </row>
    <row r="42" spans="1:11" s="94" customFormat="1" ht="18" customHeight="1">
      <c r="B42" s="95"/>
      <c r="C42" s="96"/>
      <c r="D42" s="97"/>
      <c r="E42" s="97"/>
      <c r="F42" s="98"/>
      <c r="H42" s="262"/>
    </row>
    <row r="43" spans="1:11" s="94" customFormat="1" ht="18" customHeight="1">
      <c r="B43" s="95"/>
      <c r="C43" s="96"/>
      <c r="D43" s="97"/>
      <c r="E43" s="97"/>
      <c r="F43" s="98"/>
      <c r="H43" s="262"/>
    </row>
    <row r="44" spans="1:11" s="94" customFormat="1" ht="18" customHeight="1">
      <c r="B44" s="95"/>
      <c r="C44" s="96"/>
      <c r="D44" s="97"/>
      <c r="E44" s="97"/>
      <c r="F44" s="98"/>
      <c r="H44" s="262"/>
      <c r="J44" s="96"/>
    </row>
    <row r="45" spans="1:11" customFormat="1" ht="6" customHeight="1">
      <c r="C45" s="96"/>
      <c r="D45" s="97"/>
      <c r="E45" s="97"/>
      <c r="F45" s="98"/>
      <c r="G45" s="94"/>
      <c r="H45" s="262"/>
      <c r="I45" s="94"/>
    </row>
    <row r="46" spans="1:11" customFormat="1" ht="18" hidden="1" customHeight="1">
      <c r="B46" s="36" t="s">
        <v>42</v>
      </c>
      <c r="C46" s="96"/>
      <c r="D46" s="97"/>
      <c r="E46" s="97"/>
      <c r="F46" s="98"/>
      <c r="G46" s="94"/>
      <c r="H46" s="262"/>
      <c r="I46" s="94"/>
    </row>
    <row r="47" spans="1:11" ht="6" customHeight="1">
      <c r="C47" s="96"/>
      <c r="D47" s="97"/>
      <c r="E47" s="97"/>
      <c r="F47" s="98"/>
      <c r="G47" s="94"/>
      <c r="H47" s="262"/>
      <c r="I47" s="94"/>
    </row>
    <row r="48" spans="1:11" ht="14.25">
      <c r="C48" s="96"/>
      <c r="D48" s="97"/>
      <c r="E48" s="97"/>
      <c r="F48" s="98"/>
      <c r="G48" s="94"/>
      <c r="H48" s="262"/>
      <c r="I48" s="94"/>
    </row>
    <row r="49" spans="3:9" ht="14.25">
      <c r="C49" s="96"/>
      <c r="D49" s="97"/>
      <c r="E49" s="97"/>
      <c r="F49" s="98"/>
      <c r="G49" s="94"/>
      <c r="H49" s="262"/>
      <c r="I49" s="94"/>
    </row>
    <row r="50" spans="3:9" ht="14.25">
      <c r="C50" s="96"/>
      <c r="D50" s="97"/>
      <c r="E50" s="97"/>
      <c r="F50" s="98"/>
      <c r="G50" s="94"/>
      <c r="H50" s="262"/>
      <c r="I50" s="94"/>
    </row>
    <row r="51" spans="3:9" ht="14.25">
      <c r="C51" s="96"/>
      <c r="D51" s="97"/>
      <c r="E51" s="97"/>
      <c r="F51" s="98"/>
      <c r="G51" s="94"/>
      <c r="H51" s="262"/>
      <c r="I51" s="94"/>
    </row>
    <row r="52" spans="3:9" ht="14.25">
      <c r="C52" s="96"/>
      <c r="D52" s="97"/>
      <c r="E52" s="97"/>
      <c r="F52" s="98"/>
      <c r="G52" s="94"/>
      <c r="H52" s="262"/>
      <c r="I52" s="94"/>
    </row>
    <row r="53" spans="3:9" ht="14.25">
      <c r="C53" s="96"/>
      <c r="D53" s="97"/>
      <c r="E53" s="97"/>
      <c r="F53" s="98"/>
      <c r="G53" s="94"/>
      <c r="H53" s="262"/>
      <c r="I53" s="94"/>
    </row>
    <row r="54" spans="3:9" ht="14.25">
      <c r="C54" s="96"/>
      <c r="D54" s="97"/>
      <c r="E54" s="97"/>
      <c r="F54" s="98"/>
      <c r="G54" s="94"/>
      <c r="H54" s="262"/>
      <c r="I54" s="94"/>
    </row>
    <row r="55" spans="3:9" ht="14.25">
      <c r="C55" s="96"/>
      <c r="D55" s="97"/>
      <c r="E55" s="97"/>
      <c r="F55" s="98"/>
      <c r="G55" s="94"/>
      <c r="H55" s="262"/>
      <c r="I55" s="94"/>
    </row>
    <row r="56" spans="3:9" ht="14.25">
      <c r="C56" s="96"/>
      <c r="D56" s="97"/>
      <c r="E56" s="97"/>
      <c r="F56" s="98"/>
      <c r="G56" s="94"/>
      <c r="H56" s="262"/>
      <c r="I56" s="94"/>
    </row>
    <row r="57" spans="3:9" ht="14.25">
      <c r="C57" s="96"/>
      <c r="D57" s="97"/>
      <c r="E57" s="97"/>
      <c r="F57" s="98"/>
      <c r="G57" s="94"/>
      <c r="H57" s="262"/>
      <c r="I57" s="94"/>
    </row>
    <row r="58" spans="3:9">
      <c r="C58" s="3"/>
      <c r="D58" s="3"/>
      <c r="E58" s="3"/>
      <c r="H58" s="262"/>
    </row>
    <row r="59" spans="3:9">
      <c r="C59" s="3"/>
      <c r="D59" s="3"/>
      <c r="E59" s="3"/>
      <c r="H59" s="262"/>
    </row>
    <row r="60" spans="3:9">
      <c r="C60" s="3"/>
      <c r="D60" s="3"/>
      <c r="E60" s="3"/>
      <c r="H60" s="262"/>
    </row>
    <row r="61" spans="3:9">
      <c r="C61" s="3"/>
      <c r="D61" s="3"/>
      <c r="E61" s="3"/>
      <c r="H61" s="262"/>
    </row>
    <row r="62" spans="3:9">
      <c r="C62" s="3"/>
      <c r="D62" s="3"/>
      <c r="E62" s="3"/>
      <c r="H62" s="262"/>
    </row>
    <row r="63" spans="3:9">
      <c r="C63" s="3"/>
      <c r="D63" s="3"/>
      <c r="E63" s="3"/>
      <c r="H63" s="262"/>
    </row>
    <row r="64" spans="3:9">
      <c r="C64" s="3"/>
      <c r="D64" s="3"/>
      <c r="E64" s="3"/>
      <c r="H64" s="262"/>
    </row>
    <row r="65" spans="3:8">
      <c r="C65" s="3"/>
      <c r="D65" s="3"/>
      <c r="E65" s="3"/>
      <c r="H65" s="262"/>
    </row>
    <row r="66" spans="3:8">
      <c r="C66" s="3"/>
      <c r="D66" s="3"/>
      <c r="E66" s="3"/>
      <c r="H66" s="262"/>
    </row>
    <row r="67" spans="3:8">
      <c r="C67" s="3"/>
      <c r="D67" s="3"/>
      <c r="E67" s="3"/>
      <c r="H67" s="262"/>
    </row>
    <row r="68" spans="3:8">
      <c r="C68" s="3"/>
      <c r="D68" s="3"/>
      <c r="E68" s="3"/>
      <c r="H68" s="262"/>
    </row>
    <row r="69" spans="3:8">
      <c r="C69" s="3"/>
      <c r="D69" s="3"/>
      <c r="E69" s="3"/>
    </row>
    <row r="70" spans="3:8">
      <c r="C70" s="3"/>
      <c r="D70" s="3"/>
      <c r="E70" s="3"/>
    </row>
    <row r="71" spans="3:8">
      <c r="C71" s="3"/>
      <c r="D71" s="3"/>
      <c r="E71" s="3"/>
    </row>
    <row r="72" spans="3:8">
      <c r="C72" s="3"/>
      <c r="D72" s="3"/>
      <c r="E72" s="3"/>
    </row>
    <row r="73" spans="3:8">
      <c r="C73" s="3"/>
      <c r="D73" s="3"/>
      <c r="E73" s="3"/>
    </row>
    <row r="74" spans="3:8">
      <c r="C74" s="3"/>
      <c r="D74" s="3"/>
      <c r="E74" s="3"/>
    </row>
    <row r="75" spans="3:8">
      <c r="C75" s="3"/>
      <c r="D75" s="3"/>
      <c r="E75" s="3"/>
    </row>
    <row r="76" spans="3:8">
      <c r="C76" s="3"/>
      <c r="D76" s="3"/>
      <c r="E76" s="3"/>
    </row>
  </sheetData>
  <mergeCells count="1">
    <mergeCell ref="B39:F39"/>
  </mergeCells>
  <phoneticPr fontId="12" type="noConversion"/>
  <printOptions horizontalCentered="1" verticalCentered="1"/>
  <pageMargins left="0.31496062992125984" right="0.39370078740157483" top="0.4" bottom="0.32" header="0.3" footer="0.28000000000000003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9"/>
  <sheetViews>
    <sheetView workbookViewId="0"/>
  </sheetViews>
  <sheetFormatPr baseColWidth="10" defaultRowHeight="12.75"/>
  <cols>
    <col min="1" max="1" width="11.42578125" style="457"/>
    <col min="2" max="2" width="18.42578125" style="457" customWidth="1"/>
    <col min="3" max="3" width="15.140625" style="457" customWidth="1"/>
    <col min="4" max="4" width="14.85546875" style="457" customWidth="1"/>
    <col min="5" max="5" width="21.28515625" style="457" customWidth="1"/>
    <col min="6" max="6" width="19.5703125" style="457" customWidth="1"/>
    <col min="7" max="7" width="14.5703125" style="457" customWidth="1"/>
    <col min="8" max="8" width="12.140625" style="457" customWidth="1"/>
    <col min="9" max="9" width="17.85546875" style="457" customWidth="1"/>
    <col min="10" max="16384" width="11.42578125" style="457"/>
  </cols>
  <sheetData>
    <row r="3" spans="2:9" s="449" customFormat="1">
      <c r="B3" s="448"/>
      <c r="C3" s="448"/>
      <c r="D3" s="448"/>
    </row>
    <row r="4" spans="2:9" s="449" customFormat="1" ht="63.75">
      <c r="B4" s="538" t="s">
        <v>393</v>
      </c>
      <c r="C4" s="538"/>
      <c r="D4" s="538"/>
      <c r="E4" s="450" t="s">
        <v>441</v>
      </c>
      <c r="F4" s="450" t="s">
        <v>403</v>
      </c>
      <c r="G4" s="450" t="s">
        <v>404</v>
      </c>
      <c r="H4" s="450" t="s">
        <v>394</v>
      </c>
      <c r="I4" s="450" t="s">
        <v>442</v>
      </c>
    </row>
    <row r="5" spans="2:9" s="449" customFormat="1" ht="3.75" customHeight="1">
      <c r="B5" s="452"/>
      <c r="C5" s="452"/>
      <c r="D5" s="452"/>
      <c r="E5" s="453"/>
      <c r="F5" s="451"/>
      <c r="G5" s="451"/>
      <c r="H5" s="452"/>
      <c r="I5" s="453"/>
    </row>
    <row r="6" spans="2:9">
      <c r="B6" s="454"/>
      <c r="C6" s="454"/>
      <c r="D6" s="454"/>
      <c r="E6" s="455" t="s">
        <v>395</v>
      </c>
      <c r="F6" s="456" t="s">
        <v>396</v>
      </c>
      <c r="G6" s="456" t="s">
        <v>397</v>
      </c>
      <c r="H6" s="456" t="s">
        <v>398</v>
      </c>
      <c r="I6" s="455" t="s">
        <v>399</v>
      </c>
    </row>
    <row r="7" spans="2:9">
      <c r="B7" s="458" t="s">
        <v>128</v>
      </c>
      <c r="E7" s="486">
        <v>12265.646000000001</v>
      </c>
      <c r="F7" s="487">
        <v>279.12799999999999</v>
      </c>
      <c r="G7" s="175">
        <v>-425.64</v>
      </c>
      <c r="H7" s="175">
        <v>-146.512</v>
      </c>
      <c r="I7" s="488">
        <v>12119.134</v>
      </c>
    </row>
    <row r="8" spans="2:9">
      <c r="B8" s="458" t="s">
        <v>405</v>
      </c>
      <c r="E8" s="486">
        <v>1069.982</v>
      </c>
      <c r="F8" s="489">
        <v>3.4359999999999999</v>
      </c>
      <c r="G8" s="175">
        <v>-8.4890000000000008</v>
      </c>
      <c r="H8" s="175">
        <v>-5.0529999999999999</v>
      </c>
      <c r="I8" s="488">
        <v>1064.9290000000001</v>
      </c>
    </row>
    <row r="9" spans="2:9">
      <c r="B9" s="459" t="s">
        <v>406</v>
      </c>
      <c r="C9" s="460"/>
      <c r="D9" s="460"/>
      <c r="E9" s="490">
        <v>13335.628000000001</v>
      </c>
      <c r="F9" s="490">
        <v>282.56400000000002</v>
      </c>
      <c r="G9" s="491">
        <v>-434.12900000000002</v>
      </c>
      <c r="H9" s="491">
        <v>-151.565</v>
      </c>
      <c r="I9" s="491">
        <v>13184.063</v>
      </c>
    </row>
    <row r="10" spans="2:9">
      <c r="E10" s="492"/>
      <c r="F10" s="493"/>
      <c r="G10" s="493"/>
      <c r="H10" s="493"/>
      <c r="I10" s="492"/>
    </row>
    <row r="11" spans="2:9">
      <c r="B11" s="458" t="s">
        <v>407</v>
      </c>
      <c r="E11" s="488">
        <v>-8228.6640000000007</v>
      </c>
      <c r="F11" s="175">
        <v>-136.703</v>
      </c>
      <c r="G11" s="175">
        <v>222.59399999999999</v>
      </c>
      <c r="H11" s="175">
        <v>85.891000000000005</v>
      </c>
      <c r="I11" s="488">
        <v>-8142.7730000000001</v>
      </c>
    </row>
    <row r="12" spans="2:9">
      <c r="B12" s="459" t="s">
        <v>136</v>
      </c>
      <c r="C12" s="460"/>
      <c r="D12" s="460"/>
      <c r="E12" s="490">
        <v>5106.9639999999999</v>
      </c>
      <c r="F12" s="490">
        <v>145.86099999999999</v>
      </c>
      <c r="G12" s="491">
        <v>-211.535</v>
      </c>
      <c r="H12" s="491">
        <v>-65.674000000000007</v>
      </c>
      <c r="I12" s="491">
        <v>5041.29</v>
      </c>
    </row>
    <row r="13" spans="2:9">
      <c r="E13" s="486"/>
      <c r="F13" s="175"/>
      <c r="G13" s="493"/>
      <c r="H13" s="493"/>
      <c r="I13" s="492"/>
    </row>
    <row r="14" spans="2:9">
      <c r="B14" s="457" t="s">
        <v>342</v>
      </c>
      <c r="E14" s="488">
        <v>184.81399999999999</v>
      </c>
      <c r="F14" s="175">
        <v>9.0920000000000005</v>
      </c>
      <c r="G14" s="175">
        <v>-15.909000000000001</v>
      </c>
      <c r="H14" s="175">
        <v>-6.8170000000000002</v>
      </c>
      <c r="I14" s="488">
        <v>177.99700000000001</v>
      </c>
    </row>
    <row r="15" spans="2:9">
      <c r="B15" s="457" t="s">
        <v>343</v>
      </c>
      <c r="E15" s="488">
        <v>-868.07100000000003</v>
      </c>
      <c r="F15" s="175">
        <v>-48.709000000000003</v>
      </c>
      <c r="G15" s="175">
        <v>76.287000000000006</v>
      </c>
      <c r="H15" s="175">
        <v>27.577999999999999</v>
      </c>
      <c r="I15" s="488">
        <v>-840.49300000000005</v>
      </c>
    </row>
    <row r="16" spans="2:9">
      <c r="B16" s="457" t="s">
        <v>408</v>
      </c>
      <c r="E16" s="488">
        <v>-742.68700000000001</v>
      </c>
      <c r="F16" s="175">
        <v>-133.81299999999999</v>
      </c>
      <c r="G16" s="175">
        <v>14.06</v>
      </c>
      <c r="H16" s="175">
        <v>-119.753</v>
      </c>
      <c r="I16" s="488">
        <v>-862.44</v>
      </c>
    </row>
    <row r="17" spans="2:9">
      <c r="B17" s="457" t="s">
        <v>346</v>
      </c>
      <c r="E17" s="488">
        <v>-142.625</v>
      </c>
      <c r="F17" s="175">
        <v>63.256</v>
      </c>
      <c r="G17" s="175">
        <v>18.620999999999999</v>
      </c>
      <c r="H17" s="175">
        <v>81.876999999999995</v>
      </c>
      <c r="I17" s="488">
        <v>-60.747999999999998</v>
      </c>
    </row>
    <row r="18" spans="2:9">
      <c r="B18" s="458" t="s">
        <v>344</v>
      </c>
      <c r="E18" s="488">
        <v>-1033.51</v>
      </c>
      <c r="F18" s="175">
        <v>-27.213000000000001</v>
      </c>
      <c r="G18" s="175">
        <v>39.637999999999998</v>
      </c>
      <c r="H18" s="175">
        <v>12.425000000000001</v>
      </c>
      <c r="I18" s="488">
        <v>-1021.085</v>
      </c>
    </row>
    <row r="19" spans="2:9">
      <c r="B19" s="461" t="s">
        <v>53</v>
      </c>
      <c r="C19" s="462"/>
      <c r="D19" s="462"/>
      <c r="E19" s="490">
        <v>2504.8850000000002</v>
      </c>
      <c r="F19" s="494">
        <v>8.4740000000000002</v>
      </c>
      <c r="G19" s="494">
        <v>-78.837999999999994</v>
      </c>
      <c r="H19" s="494">
        <v>-70.364000000000004</v>
      </c>
      <c r="I19" s="490">
        <v>2434.5210000000002</v>
      </c>
    </row>
    <row r="20" spans="2:9">
      <c r="E20" s="504"/>
      <c r="F20" s="493"/>
      <c r="G20" s="495"/>
      <c r="H20" s="493"/>
      <c r="I20" s="505"/>
    </row>
    <row r="21" spans="2:9">
      <c r="B21" s="461" t="s">
        <v>33</v>
      </c>
      <c r="C21" s="462"/>
      <c r="D21" s="462"/>
      <c r="E21" s="490">
        <v>3390.1970000000001</v>
      </c>
      <c r="F21" s="494">
        <v>79.031000000000006</v>
      </c>
      <c r="G21" s="494">
        <v>-111.51900000000001</v>
      </c>
      <c r="H21" s="494">
        <v>-32.488</v>
      </c>
      <c r="I21" s="490">
        <v>3357.7089999999998</v>
      </c>
    </row>
    <row r="22" spans="2:9">
      <c r="E22" s="504"/>
      <c r="F22" s="493"/>
      <c r="G22" s="495"/>
      <c r="H22" s="493"/>
      <c r="I22" s="505"/>
    </row>
    <row r="23" spans="2:9">
      <c r="B23" s="458" t="s">
        <v>409</v>
      </c>
      <c r="E23" s="486">
        <v>0.7</v>
      </c>
      <c r="F23" s="175">
        <v>5.0000000000000001E-3</v>
      </c>
      <c r="G23" s="464">
        <v>-2.4E-2</v>
      </c>
      <c r="H23" s="464">
        <v>-1.9E-2</v>
      </c>
      <c r="I23" s="486">
        <v>0.68100000000000005</v>
      </c>
    </row>
    <row r="24" spans="2:9" ht="24" customHeight="1">
      <c r="B24" s="458" t="s">
        <v>119</v>
      </c>
      <c r="E24" s="486">
        <v>378.04500000000002</v>
      </c>
      <c r="F24" s="175">
        <v>13.292</v>
      </c>
      <c r="G24" s="175">
        <v>-33.256</v>
      </c>
      <c r="H24" s="175">
        <v>-19.963999999999999</v>
      </c>
      <c r="I24" s="486">
        <v>358.08100000000002</v>
      </c>
    </row>
    <row r="25" spans="2:9">
      <c r="B25" s="458" t="s">
        <v>410</v>
      </c>
      <c r="E25" s="488">
        <v>-1106.258</v>
      </c>
      <c r="F25" s="175">
        <v>-33.526000000000003</v>
      </c>
      <c r="G25" s="175">
        <v>68.025000000000006</v>
      </c>
      <c r="H25" s="175">
        <v>34.499000000000002</v>
      </c>
      <c r="I25" s="488">
        <v>-1071.759</v>
      </c>
    </row>
    <row r="26" spans="2:9">
      <c r="B26" s="539" t="s">
        <v>354</v>
      </c>
      <c r="C26" s="539"/>
      <c r="D26" s="539"/>
      <c r="E26" s="486">
        <v>2.8090000000000002</v>
      </c>
      <c r="F26" s="175">
        <v>0.25900000000000001</v>
      </c>
      <c r="G26" s="175">
        <v>-0.61599999999999999</v>
      </c>
      <c r="H26" s="175">
        <v>-0.35699999999999998</v>
      </c>
      <c r="I26" s="486">
        <v>2.452</v>
      </c>
    </row>
    <row r="27" spans="2:9">
      <c r="B27" s="457" t="s">
        <v>351</v>
      </c>
      <c r="E27" s="486">
        <v>148.40700000000001</v>
      </c>
      <c r="F27" s="175">
        <v>-0.2</v>
      </c>
      <c r="G27" s="175">
        <v>-37.573</v>
      </c>
      <c r="H27" s="175">
        <v>-37.773000000000003</v>
      </c>
      <c r="I27" s="486">
        <v>110.634</v>
      </c>
    </row>
    <row r="28" spans="2:9">
      <c r="B28" s="457" t="s">
        <v>350</v>
      </c>
      <c r="E28" s="496" t="s">
        <v>270</v>
      </c>
      <c r="F28" s="175">
        <v>270.38</v>
      </c>
      <c r="G28" s="497" t="s">
        <v>270</v>
      </c>
      <c r="H28" s="489">
        <v>270.38</v>
      </c>
      <c r="I28" s="496">
        <v>270.38</v>
      </c>
    </row>
    <row r="29" spans="2:9">
      <c r="E29" s="486"/>
      <c r="F29" s="493"/>
      <c r="G29" s="493"/>
      <c r="H29" s="493"/>
      <c r="I29" s="492"/>
    </row>
    <row r="30" spans="2:9">
      <c r="B30" s="459" t="s">
        <v>382</v>
      </c>
      <c r="C30" s="460"/>
      <c r="D30" s="460"/>
      <c r="E30" s="490">
        <v>1928.588</v>
      </c>
      <c r="F30" s="494">
        <v>258.68400000000003</v>
      </c>
      <c r="G30" s="491">
        <v>-82.281999999999996</v>
      </c>
      <c r="H30" s="491">
        <v>176.40199999999999</v>
      </c>
      <c r="I30" s="491">
        <v>2104.9899999999998</v>
      </c>
    </row>
    <row r="31" spans="2:9">
      <c r="B31" s="458" t="s">
        <v>411</v>
      </c>
      <c r="E31" s="488">
        <v>-351.017</v>
      </c>
      <c r="F31" s="175">
        <v>-117.301</v>
      </c>
      <c r="G31" s="498">
        <v>30.385999999999999</v>
      </c>
      <c r="H31" s="175">
        <v>-86.915000000000006</v>
      </c>
      <c r="I31" s="488">
        <v>-437.93200000000002</v>
      </c>
    </row>
    <row r="32" spans="2:9">
      <c r="B32" s="459" t="s">
        <v>383</v>
      </c>
      <c r="C32" s="460"/>
      <c r="D32" s="460"/>
      <c r="E32" s="490">
        <v>1577.5709999999999</v>
      </c>
      <c r="F32" s="494">
        <v>141.38300000000001</v>
      </c>
      <c r="G32" s="491">
        <v>-51.896000000000001</v>
      </c>
      <c r="H32" s="491">
        <v>89.486999999999995</v>
      </c>
      <c r="I32" s="491">
        <v>1667.058</v>
      </c>
    </row>
    <row r="33" spans="2:9">
      <c r="B33" s="457" t="s">
        <v>359</v>
      </c>
      <c r="E33" s="496" t="s">
        <v>270</v>
      </c>
      <c r="F33" s="497" t="s">
        <v>270</v>
      </c>
      <c r="G33" s="497" t="s">
        <v>270</v>
      </c>
      <c r="H33" s="497" t="s">
        <v>270</v>
      </c>
      <c r="I33" s="499" t="s">
        <v>270</v>
      </c>
    </row>
    <row r="34" spans="2:9">
      <c r="B34" s="461" t="s">
        <v>118</v>
      </c>
      <c r="C34" s="462"/>
      <c r="D34" s="462"/>
      <c r="E34" s="500">
        <v>1577.5709999999999</v>
      </c>
      <c r="F34" s="494">
        <v>141.38300000000001</v>
      </c>
      <c r="G34" s="494">
        <v>-51.896000000000001</v>
      </c>
      <c r="H34" s="494">
        <v>89.486999999999995</v>
      </c>
      <c r="I34" s="491">
        <v>1667.058</v>
      </c>
    </row>
    <row r="35" spans="2:9">
      <c r="E35" s="486"/>
      <c r="F35" s="493"/>
      <c r="G35" s="493"/>
      <c r="H35" s="493"/>
      <c r="I35" s="492"/>
    </row>
    <row r="36" spans="2:9">
      <c r="B36" s="454" t="s">
        <v>360</v>
      </c>
      <c r="E36" s="492"/>
      <c r="F36" s="493"/>
      <c r="G36" s="493"/>
      <c r="H36" s="493"/>
      <c r="I36" s="492"/>
    </row>
    <row r="37" spans="2:9">
      <c r="B37" s="457" t="s">
        <v>412</v>
      </c>
      <c r="E37" s="486">
        <v>1105.3430000000001</v>
      </c>
      <c r="F37" s="498">
        <v>119.402</v>
      </c>
      <c r="G37" s="175">
        <v>-23.364000000000001</v>
      </c>
      <c r="H37" s="175">
        <v>96.037999999999997</v>
      </c>
      <c r="I37" s="488">
        <v>1201.3810000000001</v>
      </c>
    </row>
    <row r="38" spans="2:9">
      <c r="B38" s="457" t="s">
        <v>413</v>
      </c>
      <c r="E38" s="486">
        <v>472.22800000000001</v>
      </c>
      <c r="F38" s="175">
        <v>21.981000000000002</v>
      </c>
      <c r="G38" s="175">
        <v>-28.532</v>
      </c>
      <c r="H38" s="175">
        <v>-6.5510000000000002</v>
      </c>
      <c r="I38" s="488">
        <v>465.67700000000002</v>
      </c>
    </row>
    <row r="39" spans="2:9">
      <c r="B39" s="461" t="s">
        <v>118</v>
      </c>
      <c r="C39" s="462"/>
      <c r="D39" s="462"/>
      <c r="E39" s="490">
        <v>1577.5709999999999</v>
      </c>
      <c r="F39" s="494">
        <v>141.38300000000001</v>
      </c>
      <c r="G39" s="494">
        <v>-51.896000000000001</v>
      </c>
      <c r="H39" s="494">
        <v>89.486999999999995</v>
      </c>
      <c r="I39" s="491">
        <v>1667.058</v>
      </c>
    </row>
  </sheetData>
  <mergeCells count="2">
    <mergeCell ref="B4:D4"/>
    <mergeCell ref="B26:D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showGridLines="0" workbookViewId="0"/>
  </sheetViews>
  <sheetFormatPr baseColWidth="10" defaultRowHeight="12.75"/>
  <cols>
    <col min="2" max="2" width="56.42578125" bestFit="1" customWidth="1"/>
    <col min="3" max="3" width="3.42578125" customWidth="1"/>
    <col min="5" max="5" width="2.7109375" customWidth="1"/>
    <col min="7" max="7" width="4.140625" customWidth="1"/>
    <col min="9" max="9" width="4.28515625" customWidth="1"/>
  </cols>
  <sheetData>
    <row r="1" spans="1:1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>
      <c r="A3" s="37"/>
      <c r="B3" s="541" t="s">
        <v>170</v>
      </c>
      <c r="C3" s="541"/>
      <c r="D3" s="541"/>
      <c r="E3" s="541"/>
      <c r="F3" s="541"/>
      <c r="G3" s="541"/>
      <c r="H3" s="541"/>
      <c r="I3" s="541"/>
      <c r="J3" s="541"/>
      <c r="K3" s="37"/>
      <c r="L3" s="37"/>
    </row>
    <row r="4" spans="1:12">
      <c r="A4" s="37"/>
      <c r="B4" s="541" t="s">
        <v>168</v>
      </c>
      <c r="C4" s="541"/>
      <c r="D4" s="541"/>
      <c r="E4" s="541"/>
      <c r="F4" s="541"/>
      <c r="G4" s="541"/>
      <c r="H4" s="541"/>
      <c r="I4" s="541"/>
      <c r="J4" s="541"/>
      <c r="K4" s="37"/>
      <c r="L4" s="37"/>
    </row>
    <row r="5" spans="1:12">
      <c r="A5" s="37"/>
      <c r="B5" s="542"/>
      <c r="C5" s="542"/>
      <c r="D5" s="542"/>
      <c r="E5" s="542"/>
      <c r="F5" s="542"/>
      <c r="G5" s="542"/>
      <c r="H5" s="542"/>
      <c r="I5" s="542"/>
      <c r="J5" s="542"/>
      <c r="K5" s="37"/>
      <c r="L5" s="37"/>
    </row>
    <row r="6" spans="1:12">
      <c r="A6" s="37"/>
      <c r="B6" s="171"/>
      <c r="C6" s="171"/>
      <c r="D6" s="543" t="s">
        <v>418</v>
      </c>
      <c r="E6" s="543"/>
      <c r="F6" s="543"/>
      <c r="G6" s="543"/>
      <c r="H6" s="543"/>
      <c r="I6" s="543"/>
      <c r="J6" s="543"/>
      <c r="K6" s="37"/>
      <c r="L6" s="37"/>
    </row>
    <row r="7" spans="1:12">
      <c r="A7" s="37"/>
      <c r="B7" s="171"/>
      <c r="C7" s="171"/>
      <c r="D7" s="172">
        <v>2018</v>
      </c>
      <c r="E7" s="172"/>
      <c r="F7" s="172">
        <v>2017</v>
      </c>
      <c r="G7" s="172"/>
      <c r="H7" s="172" t="s">
        <v>52</v>
      </c>
      <c r="I7" s="173"/>
      <c r="J7" s="172" t="s">
        <v>52</v>
      </c>
      <c r="K7" s="37"/>
      <c r="L7" s="37"/>
    </row>
    <row r="8" spans="1:12">
      <c r="A8" s="37"/>
      <c r="B8" s="171"/>
      <c r="C8" s="171"/>
      <c r="D8" s="540" t="s">
        <v>213</v>
      </c>
      <c r="E8" s="540"/>
      <c r="F8" s="540"/>
      <c r="G8" s="540"/>
      <c r="H8" s="540"/>
      <c r="I8" s="173"/>
      <c r="J8" s="173" t="s">
        <v>21</v>
      </c>
      <c r="K8" s="37"/>
      <c r="L8" s="37"/>
    </row>
    <row r="9" spans="1:12">
      <c r="A9" s="37"/>
      <c r="B9" s="174" t="s">
        <v>174</v>
      </c>
      <c r="C9" s="171"/>
      <c r="D9" s="171"/>
      <c r="E9" s="171"/>
      <c r="F9" s="171"/>
      <c r="G9" s="171"/>
      <c r="H9" s="171"/>
      <c r="I9" s="171"/>
      <c r="J9" s="171"/>
      <c r="K9" s="37"/>
      <c r="L9" s="37"/>
    </row>
    <row r="10" spans="1:12">
      <c r="A10" s="37"/>
      <c r="B10" s="171" t="s">
        <v>10</v>
      </c>
      <c r="C10" s="171"/>
      <c r="D10" s="175">
        <v>328</v>
      </c>
      <c r="E10" s="171"/>
      <c r="F10" s="175">
        <v>300</v>
      </c>
      <c r="G10" s="175"/>
      <c r="H10" s="175">
        <v>28</v>
      </c>
      <c r="I10" s="171"/>
      <c r="J10" s="176">
        <v>9.3333333333333268</v>
      </c>
      <c r="K10" s="37"/>
      <c r="L10" s="37"/>
    </row>
    <row r="11" spans="1:12">
      <c r="A11" s="37"/>
      <c r="B11" s="171" t="s">
        <v>55</v>
      </c>
      <c r="C11" s="171"/>
      <c r="D11" s="175">
        <v>854</v>
      </c>
      <c r="E11" s="171"/>
      <c r="F11" s="175">
        <v>829</v>
      </c>
      <c r="G11" s="175"/>
      <c r="H11" s="175">
        <v>25</v>
      </c>
      <c r="I11" s="171"/>
      <c r="J11" s="176">
        <v>3.0156815440289586</v>
      </c>
      <c r="K11" s="37"/>
      <c r="L11" s="37"/>
    </row>
    <row r="12" spans="1:12">
      <c r="A12" s="37"/>
      <c r="B12" s="171" t="s">
        <v>14</v>
      </c>
      <c r="C12" s="171"/>
      <c r="D12" s="175">
        <v>1259</v>
      </c>
      <c r="E12" s="171"/>
      <c r="F12" s="175">
        <v>1160</v>
      </c>
      <c r="G12" s="175"/>
      <c r="H12" s="175">
        <v>99</v>
      </c>
      <c r="I12" s="171"/>
      <c r="J12" s="176">
        <v>8.5344827586206975</v>
      </c>
      <c r="K12" s="37"/>
      <c r="L12" s="37"/>
    </row>
    <row r="13" spans="1:12">
      <c r="A13" s="37"/>
      <c r="B13" s="171" t="s">
        <v>56</v>
      </c>
      <c r="C13" s="171"/>
      <c r="D13" s="175">
        <v>790</v>
      </c>
      <c r="E13" s="171"/>
      <c r="F13" s="175">
        <v>730</v>
      </c>
      <c r="G13" s="175"/>
      <c r="H13" s="175">
        <v>60</v>
      </c>
      <c r="I13" s="171"/>
      <c r="J13" s="176">
        <v>8.2191780821917924</v>
      </c>
      <c r="K13" s="37"/>
      <c r="L13" s="37"/>
    </row>
    <row r="14" spans="1:12">
      <c r="A14" s="37"/>
      <c r="B14" s="177" t="s">
        <v>179</v>
      </c>
      <c r="C14" s="181"/>
      <c r="D14" s="160">
        <v>3231</v>
      </c>
      <c r="E14" s="177"/>
      <c r="F14" s="160">
        <v>3019</v>
      </c>
      <c r="G14" s="160"/>
      <c r="H14" s="160">
        <v>212</v>
      </c>
      <c r="I14" s="177"/>
      <c r="J14" s="178">
        <v>7.0221927790659056</v>
      </c>
      <c r="K14" s="37"/>
      <c r="L14" s="37"/>
    </row>
    <row r="15" spans="1:12">
      <c r="A15" s="37"/>
      <c r="B15" s="174" t="s">
        <v>169</v>
      </c>
      <c r="C15" s="171"/>
      <c r="D15" s="175"/>
      <c r="E15" s="171"/>
      <c r="F15" s="175"/>
      <c r="G15" s="175"/>
      <c r="H15" s="175"/>
      <c r="I15" s="171"/>
      <c r="J15" s="176"/>
      <c r="K15" s="37"/>
      <c r="L15" s="37"/>
    </row>
    <row r="16" spans="1:12">
      <c r="A16" s="37"/>
      <c r="B16" s="171" t="s">
        <v>10</v>
      </c>
      <c r="C16" s="171"/>
      <c r="D16" s="175">
        <v>1190</v>
      </c>
      <c r="E16" s="171"/>
      <c r="F16" s="175">
        <v>1223</v>
      </c>
      <c r="G16" s="175"/>
      <c r="H16" s="175">
        <v>-33</v>
      </c>
      <c r="I16" s="171"/>
      <c r="J16" s="176">
        <v>-2.698282910874894</v>
      </c>
      <c r="K16" s="37"/>
      <c r="L16" s="37"/>
    </row>
    <row r="17" spans="1:12">
      <c r="A17" s="37"/>
      <c r="B17" s="171" t="s">
        <v>55</v>
      </c>
      <c r="C17" s="171"/>
      <c r="D17" s="175">
        <v>6922</v>
      </c>
      <c r="E17" s="171"/>
      <c r="F17" s="175">
        <v>4613</v>
      </c>
      <c r="G17" s="175"/>
      <c r="H17" s="175">
        <v>2309</v>
      </c>
      <c r="I17" s="171"/>
      <c r="J17" s="176">
        <v>50.054194667244744</v>
      </c>
      <c r="K17" s="37"/>
      <c r="L17" s="37"/>
    </row>
    <row r="18" spans="1:12">
      <c r="A18" s="37"/>
      <c r="B18" s="171" t="s">
        <v>14</v>
      </c>
      <c r="C18" s="171"/>
      <c r="D18" s="175">
        <v>1714</v>
      </c>
      <c r="E18" s="171"/>
      <c r="F18" s="175">
        <v>1538</v>
      </c>
      <c r="G18" s="175"/>
      <c r="H18" s="175">
        <v>176</v>
      </c>
      <c r="I18" s="171"/>
      <c r="J18" s="176">
        <v>11.443433029908977</v>
      </c>
      <c r="K18" s="37"/>
      <c r="L18" s="37"/>
    </row>
    <row r="19" spans="1:12">
      <c r="A19" s="37"/>
      <c r="B19" s="171" t="s">
        <v>56</v>
      </c>
      <c r="C19" s="171"/>
      <c r="D19" s="175">
        <v>913</v>
      </c>
      <c r="E19" s="171"/>
      <c r="F19" s="175">
        <v>879</v>
      </c>
      <c r="G19" s="175"/>
      <c r="H19" s="175">
        <v>34</v>
      </c>
      <c r="I19" s="171"/>
      <c r="J19" s="176">
        <v>3.868031854379983</v>
      </c>
      <c r="K19" s="37"/>
      <c r="L19" s="37"/>
    </row>
    <row r="20" spans="1:12">
      <c r="A20" s="37"/>
      <c r="B20" s="177" t="s">
        <v>180</v>
      </c>
      <c r="C20" s="181"/>
      <c r="D20" s="160">
        <v>10739</v>
      </c>
      <c r="E20" s="177"/>
      <c r="F20" s="160">
        <v>8253</v>
      </c>
      <c r="G20" s="160"/>
      <c r="H20" s="160">
        <v>2486</v>
      </c>
      <c r="I20" s="177"/>
      <c r="J20" s="178">
        <v>30.122379740700357</v>
      </c>
      <c r="K20" s="37"/>
      <c r="L20" s="37"/>
    </row>
    <row r="21" spans="1:12">
      <c r="A21" s="37"/>
      <c r="B21" s="171" t="s">
        <v>171</v>
      </c>
      <c r="C21" s="171"/>
      <c r="D21" s="175">
        <v>-786</v>
      </c>
      <c r="E21" s="171"/>
      <c r="F21" s="175">
        <v>-834</v>
      </c>
      <c r="G21" s="175"/>
      <c r="H21" s="175">
        <v>48</v>
      </c>
      <c r="I21" s="171"/>
      <c r="J21" s="176">
        <v>-5.7553956834532354</v>
      </c>
      <c r="K21" s="37"/>
      <c r="L21" s="37"/>
    </row>
    <row r="22" spans="1:12">
      <c r="A22" s="37"/>
      <c r="B22" s="179" t="s">
        <v>172</v>
      </c>
      <c r="C22" s="180"/>
      <c r="D22" s="182">
        <v>13184</v>
      </c>
      <c r="E22" s="179"/>
      <c r="F22" s="182">
        <v>10438</v>
      </c>
      <c r="G22" s="182"/>
      <c r="H22" s="182">
        <v>2746</v>
      </c>
      <c r="I22" s="179"/>
      <c r="J22" s="183">
        <v>26.307721785782711</v>
      </c>
      <c r="K22" s="37"/>
      <c r="L22" s="37"/>
    </row>
    <row r="23" spans="1:12">
      <c r="A23" s="37"/>
      <c r="B23" s="171"/>
      <c r="C23" s="171"/>
      <c r="D23" s="175"/>
      <c r="E23" s="171"/>
      <c r="F23" s="175"/>
      <c r="G23" s="175"/>
      <c r="H23" s="175"/>
      <c r="I23" s="171"/>
      <c r="J23" s="176"/>
      <c r="K23" s="37"/>
      <c r="L23" s="37"/>
    </row>
    <row r="24" spans="1:12">
      <c r="A24" s="37"/>
      <c r="B24" s="174" t="s">
        <v>174</v>
      </c>
      <c r="C24" s="171"/>
      <c r="D24" s="175"/>
      <c r="E24" s="171"/>
      <c r="F24" s="175"/>
      <c r="G24" s="175"/>
      <c r="H24" s="175"/>
      <c r="I24" s="171"/>
      <c r="J24" s="176"/>
      <c r="K24" s="37"/>
      <c r="L24" s="37"/>
    </row>
    <row r="25" spans="1:12">
      <c r="A25" s="37"/>
      <c r="B25" s="171" t="s">
        <v>10</v>
      </c>
      <c r="C25" s="171"/>
      <c r="D25" s="175">
        <v>-40</v>
      </c>
      <c r="E25" s="171"/>
      <c r="F25" s="175">
        <v>-25</v>
      </c>
      <c r="G25" s="175"/>
      <c r="H25" s="175">
        <v>-15</v>
      </c>
      <c r="I25" s="171"/>
      <c r="J25" s="176">
        <v>-60.000000000000007</v>
      </c>
      <c r="K25" s="37"/>
      <c r="L25" s="37"/>
    </row>
    <row r="26" spans="1:12">
      <c r="A26" s="37"/>
      <c r="B26" s="171" t="s">
        <v>55</v>
      </c>
      <c r="C26" s="171"/>
      <c r="D26" s="175">
        <v>-574</v>
      </c>
      <c r="E26" s="171"/>
      <c r="F26" s="175">
        <v>-490</v>
      </c>
      <c r="G26" s="175"/>
      <c r="H26" s="175">
        <v>-84</v>
      </c>
      <c r="I26" s="171"/>
      <c r="J26" s="176">
        <v>-17.142857142857149</v>
      </c>
      <c r="K26" s="37"/>
      <c r="L26" s="37"/>
    </row>
    <row r="27" spans="1:12">
      <c r="A27" s="37"/>
      <c r="B27" s="171" t="s">
        <v>14</v>
      </c>
      <c r="C27" s="171"/>
      <c r="D27" s="175">
        <v>-478</v>
      </c>
      <c r="E27" s="171"/>
      <c r="F27" s="175">
        <v>-396</v>
      </c>
      <c r="G27" s="175"/>
      <c r="H27" s="175">
        <v>-82</v>
      </c>
      <c r="I27" s="171"/>
      <c r="J27" s="176">
        <v>-20.707070707070695</v>
      </c>
      <c r="K27" s="37"/>
      <c r="L27" s="37"/>
    </row>
    <row r="28" spans="1:12">
      <c r="A28" s="37"/>
      <c r="B28" s="171" t="s">
        <v>56</v>
      </c>
      <c r="C28" s="171"/>
      <c r="D28" s="175">
        <v>-383</v>
      </c>
      <c r="E28" s="171"/>
      <c r="F28" s="175">
        <v>-348</v>
      </c>
      <c r="G28" s="175"/>
      <c r="H28" s="175">
        <v>-35</v>
      </c>
      <c r="I28" s="171"/>
      <c r="J28" s="176">
        <v>-10.057471264367823</v>
      </c>
      <c r="K28" s="37"/>
      <c r="L28" s="37"/>
    </row>
    <row r="29" spans="1:12">
      <c r="A29" s="37"/>
      <c r="B29" s="177" t="s">
        <v>181</v>
      </c>
      <c r="C29" s="181"/>
      <c r="D29" s="160">
        <v>-1475</v>
      </c>
      <c r="E29" s="177"/>
      <c r="F29" s="160">
        <v>-1259</v>
      </c>
      <c r="G29" s="160"/>
      <c r="H29" s="160">
        <v>-216</v>
      </c>
      <c r="I29" s="177"/>
      <c r="J29" s="178">
        <v>-17.156473391580619</v>
      </c>
      <c r="K29" s="37"/>
      <c r="L29" s="37"/>
    </row>
    <row r="30" spans="1:12">
      <c r="A30" s="37"/>
      <c r="B30" s="174" t="s">
        <v>169</v>
      </c>
      <c r="C30" s="171"/>
      <c r="D30" s="175"/>
      <c r="E30" s="171"/>
      <c r="F30" s="175"/>
      <c r="G30" s="175"/>
      <c r="H30" s="175"/>
      <c r="I30" s="171"/>
      <c r="J30" s="176"/>
      <c r="K30" s="37"/>
      <c r="L30" s="37"/>
    </row>
    <row r="31" spans="1:12">
      <c r="A31" s="37"/>
      <c r="B31" s="171" t="s">
        <v>10</v>
      </c>
      <c r="C31" s="171"/>
      <c r="D31" s="175">
        <v>-729</v>
      </c>
      <c r="E31" s="171"/>
      <c r="F31" s="175">
        <v>-687</v>
      </c>
      <c r="G31" s="175"/>
      <c r="H31" s="175">
        <v>-42</v>
      </c>
      <c r="I31" s="171"/>
      <c r="J31" s="176">
        <v>-6.1135371179039222</v>
      </c>
      <c r="K31" s="37"/>
      <c r="L31" s="37"/>
    </row>
    <row r="32" spans="1:12">
      <c r="A32" s="37"/>
      <c r="B32" s="171" t="s">
        <v>55</v>
      </c>
      <c r="C32" s="171"/>
      <c r="D32" s="175">
        <v>-5084</v>
      </c>
      <c r="E32" s="171"/>
      <c r="F32" s="175">
        <v>-3323</v>
      </c>
      <c r="G32" s="175"/>
      <c r="H32" s="175">
        <v>-1761</v>
      </c>
      <c r="I32" s="171"/>
      <c r="J32" s="176">
        <v>-52.994282275052676</v>
      </c>
      <c r="K32" s="37"/>
      <c r="L32" s="37"/>
    </row>
    <row r="33" spans="1:12">
      <c r="A33" s="37"/>
      <c r="B33" s="171" t="s">
        <v>14</v>
      </c>
      <c r="C33" s="171"/>
      <c r="D33" s="175">
        <v>-1033</v>
      </c>
      <c r="E33" s="171"/>
      <c r="F33" s="175">
        <v>-867</v>
      </c>
      <c r="G33" s="175"/>
      <c r="H33" s="175">
        <v>-166</v>
      </c>
      <c r="I33" s="171"/>
      <c r="J33" s="176">
        <v>-19.146482122260664</v>
      </c>
      <c r="K33" s="37"/>
      <c r="L33" s="37"/>
    </row>
    <row r="34" spans="1:12">
      <c r="A34" s="37"/>
      <c r="B34" s="171" t="s">
        <v>56</v>
      </c>
      <c r="C34" s="171"/>
      <c r="D34" s="175">
        <v>-611</v>
      </c>
      <c r="E34" s="171"/>
      <c r="F34" s="175">
        <v>-579</v>
      </c>
      <c r="G34" s="175"/>
      <c r="H34" s="175">
        <v>-32</v>
      </c>
      <c r="I34" s="171"/>
      <c r="J34" s="176">
        <v>-5.5267702936096619</v>
      </c>
      <c r="K34" s="37"/>
      <c r="L34" s="37"/>
    </row>
    <row r="35" spans="1:12">
      <c r="A35" s="37"/>
      <c r="B35" s="177" t="s">
        <v>182</v>
      </c>
      <c r="C35" s="181"/>
      <c r="D35" s="160">
        <v>-7457</v>
      </c>
      <c r="E35" s="177"/>
      <c r="F35" s="160">
        <v>-5456</v>
      </c>
      <c r="G35" s="160"/>
      <c r="H35" s="160">
        <v>-2001</v>
      </c>
      <c r="I35" s="177"/>
      <c r="J35" s="178">
        <v>-36.675219941348971</v>
      </c>
      <c r="K35" s="37"/>
      <c r="L35" s="37"/>
    </row>
    <row r="36" spans="1:12">
      <c r="A36" s="37"/>
      <c r="B36" s="171" t="s">
        <v>171</v>
      </c>
      <c r="C36" s="171"/>
      <c r="D36" s="175">
        <v>788.8</v>
      </c>
      <c r="E36" s="171"/>
      <c r="F36" s="175">
        <v>832</v>
      </c>
      <c r="G36" s="175"/>
      <c r="H36" s="175">
        <v>-43.200000000000045</v>
      </c>
      <c r="I36" s="171"/>
      <c r="J36" s="176">
        <v>5.1923076923076961</v>
      </c>
      <c r="K36" s="37"/>
      <c r="L36" s="37"/>
    </row>
    <row r="37" spans="1:12">
      <c r="A37" s="37"/>
      <c r="B37" s="179" t="s">
        <v>173</v>
      </c>
      <c r="C37" s="180"/>
      <c r="D37" s="182">
        <v>-8143.2</v>
      </c>
      <c r="E37" s="179"/>
      <c r="F37" s="182">
        <v>-5883</v>
      </c>
      <c r="G37" s="182"/>
      <c r="H37" s="182">
        <v>-2260.1999999999998</v>
      </c>
      <c r="I37" s="179"/>
      <c r="J37" s="183">
        <v>-38.419173890871996</v>
      </c>
      <c r="K37" s="37"/>
      <c r="L37" s="37"/>
    </row>
    <row r="38" spans="1:12">
      <c r="A38" s="37"/>
      <c r="B38" s="171"/>
      <c r="C38" s="171"/>
      <c r="D38" s="175"/>
      <c r="E38" s="171"/>
      <c r="F38" s="175"/>
      <c r="G38" s="175"/>
      <c r="H38" s="175"/>
      <c r="I38" s="171"/>
      <c r="J38" s="176"/>
      <c r="K38" s="37"/>
      <c r="L38" s="37"/>
    </row>
    <row r="39" spans="1:12">
      <c r="A39" s="37"/>
      <c r="B39" s="174" t="s">
        <v>174</v>
      </c>
      <c r="C39" s="171"/>
      <c r="D39" s="175"/>
      <c r="E39" s="171"/>
      <c r="F39" s="175"/>
      <c r="G39" s="175"/>
      <c r="H39" s="175"/>
      <c r="I39" s="171"/>
      <c r="J39" s="176"/>
      <c r="K39" s="37"/>
      <c r="L39" s="37"/>
    </row>
    <row r="40" spans="1:12">
      <c r="A40" s="37"/>
      <c r="B40" s="171" t="s">
        <v>10</v>
      </c>
      <c r="C40" s="171"/>
      <c r="D40" s="175">
        <v>-41</v>
      </c>
      <c r="E40" s="171"/>
      <c r="F40" s="175">
        <v>-67</v>
      </c>
      <c r="G40" s="175"/>
      <c r="H40" s="175">
        <v>26</v>
      </c>
      <c r="I40" s="171"/>
      <c r="J40" s="176">
        <v>38.805970149253731</v>
      </c>
      <c r="K40" s="37"/>
      <c r="L40" s="37"/>
    </row>
    <row r="41" spans="1:12">
      <c r="A41" s="37"/>
      <c r="B41" s="171" t="s">
        <v>55</v>
      </c>
      <c r="C41" s="171"/>
      <c r="D41" s="175">
        <v>-16</v>
      </c>
      <c r="E41" s="171"/>
      <c r="F41" s="175">
        <v>-18</v>
      </c>
      <c r="G41" s="175"/>
      <c r="H41" s="175">
        <v>2</v>
      </c>
      <c r="I41" s="171"/>
      <c r="J41" s="176">
        <v>11.111111111111116</v>
      </c>
      <c r="K41" s="37"/>
      <c r="L41" s="37"/>
    </row>
    <row r="42" spans="1:12">
      <c r="A42" s="37"/>
      <c r="B42" s="171" t="s">
        <v>14</v>
      </c>
      <c r="C42" s="171"/>
      <c r="D42" s="175">
        <v>-28</v>
      </c>
      <c r="E42" s="171"/>
      <c r="F42" s="175">
        <v>-26</v>
      </c>
      <c r="G42" s="175"/>
      <c r="H42" s="175">
        <v>-2</v>
      </c>
      <c r="I42" s="171"/>
      <c r="J42" s="176">
        <v>-7.6923076923076872</v>
      </c>
      <c r="K42" s="37"/>
      <c r="L42" s="37"/>
    </row>
    <row r="43" spans="1:12">
      <c r="A43" s="37"/>
      <c r="B43" s="171" t="s">
        <v>56</v>
      </c>
      <c r="C43" s="171"/>
      <c r="D43" s="175">
        <v>-28</v>
      </c>
      <c r="E43" s="171"/>
      <c r="F43" s="175">
        <v>-28</v>
      </c>
      <c r="G43" s="175"/>
      <c r="H43" s="464">
        <v>0</v>
      </c>
      <c r="I43" s="171"/>
      <c r="J43" s="463">
        <v>0</v>
      </c>
      <c r="K43" s="37"/>
      <c r="L43" s="37"/>
    </row>
    <row r="44" spans="1:12">
      <c r="A44" s="37"/>
      <c r="B44" s="177" t="s">
        <v>183</v>
      </c>
      <c r="C44" s="181"/>
      <c r="D44" s="160">
        <v>-113</v>
      </c>
      <c r="E44" s="177"/>
      <c r="F44" s="160">
        <v>-139</v>
      </c>
      <c r="G44" s="160"/>
      <c r="H44" s="160">
        <v>26</v>
      </c>
      <c r="I44" s="177"/>
      <c r="J44" s="178">
        <v>18.705035971223015</v>
      </c>
      <c r="K44" s="37"/>
      <c r="L44" s="37"/>
    </row>
    <row r="45" spans="1:12">
      <c r="A45" s="37"/>
      <c r="B45" s="174" t="s">
        <v>169</v>
      </c>
      <c r="C45" s="171"/>
      <c r="D45" s="175"/>
      <c r="E45" s="171"/>
      <c r="F45" s="175"/>
      <c r="G45" s="175"/>
      <c r="H45" s="175"/>
      <c r="I45" s="171"/>
      <c r="J45" s="176"/>
      <c r="K45" s="37"/>
      <c r="L45" s="37"/>
    </row>
    <row r="46" spans="1:12">
      <c r="A46" s="37"/>
      <c r="B46" s="171" t="s">
        <v>10</v>
      </c>
      <c r="C46" s="171"/>
      <c r="D46" s="175">
        <v>-171</v>
      </c>
      <c r="E46" s="171"/>
      <c r="F46" s="175">
        <v>-228</v>
      </c>
      <c r="G46" s="175"/>
      <c r="H46" s="175">
        <v>57</v>
      </c>
      <c r="I46" s="171"/>
      <c r="J46" s="176">
        <v>25</v>
      </c>
      <c r="K46" s="37"/>
      <c r="L46" s="37"/>
    </row>
    <row r="47" spans="1:12">
      <c r="A47" s="37"/>
      <c r="B47" s="171" t="s">
        <v>55</v>
      </c>
      <c r="C47" s="171"/>
      <c r="D47" s="175">
        <v>-287</v>
      </c>
      <c r="E47" s="171"/>
      <c r="F47" s="175">
        <v>-201</v>
      </c>
      <c r="G47" s="175"/>
      <c r="H47" s="175">
        <v>-86</v>
      </c>
      <c r="I47" s="171"/>
      <c r="J47" s="176">
        <v>-42.7860696517413</v>
      </c>
      <c r="K47" s="37"/>
      <c r="L47" s="37"/>
    </row>
    <row r="48" spans="1:12">
      <c r="A48" s="37"/>
      <c r="B48" s="171" t="s">
        <v>14</v>
      </c>
      <c r="C48" s="171"/>
      <c r="D48" s="175">
        <v>-42</v>
      </c>
      <c r="E48" s="171"/>
      <c r="F48" s="175">
        <v>-44</v>
      </c>
      <c r="G48" s="175"/>
      <c r="H48" s="175">
        <v>2</v>
      </c>
      <c r="I48" s="171"/>
      <c r="J48" s="176">
        <v>4.5454545454545414</v>
      </c>
      <c r="K48" s="37"/>
      <c r="L48" s="37"/>
    </row>
    <row r="49" spans="1:12">
      <c r="A49" s="37"/>
      <c r="B49" s="171" t="s">
        <v>56</v>
      </c>
      <c r="C49" s="171"/>
      <c r="D49" s="175">
        <v>-26</v>
      </c>
      <c r="E49" s="171"/>
      <c r="F49" s="175">
        <v>-26</v>
      </c>
      <c r="G49" s="175"/>
      <c r="H49" s="175">
        <v>0</v>
      </c>
      <c r="I49" s="171"/>
      <c r="J49" s="176">
        <v>0</v>
      </c>
      <c r="K49" s="37"/>
      <c r="L49" s="37"/>
    </row>
    <row r="50" spans="1:12">
      <c r="A50" s="37"/>
      <c r="B50" s="177" t="s">
        <v>184</v>
      </c>
      <c r="C50" s="181"/>
      <c r="D50" s="160">
        <v>-526</v>
      </c>
      <c r="E50" s="177"/>
      <c r="F50" s="160">
        <v>-499</v>
      </c>
      <c r="G50" s="160"/>
      <c r="H50" s="160">
        <v>-27</v>
      </c>
      <c r="I50" s="177"/>
      <c r="J50" s="178">
        <v>-5.4108216432865675</v>
      </c>
      <c r="K50" s="37"/>
      <c r="L50" s="37"/>
    </row>
    <row r="51" spans="1:12">
      <c r="A51" s="37"/>
      <c r="B51" s="171" t="s">
        <v>171</v>
      </c>
      <c r="C51" s="171"/>
      <c r="D51" s="175">
        <v>-23</v>
      </c>
      <c r="E51" s="171"/>
      <c r="F51" s="175">
        <v>-27</v>
      </c>
      <c r="G51" s="175"/>
      <c r="H51" s="175">
        <v>4</v>
      </c>
      <c r="I51" s="171"/>
      <c r="J51" s="176">
        <v>14.814814814814813</v>
      </c>
      <c r="K51" s="37"/>
      <c r="L51" s="37"/>
    </row>
    <row r="52" spans="1:12">
      <c r="A52" s="37"/>
      <c r="B52" s="179" t="s">
        <v>175</v>
      </c>
      <c r="C52" s="179"/>
      <c r="D52" s="182">
        <v>-662</v>
      </c>
      <c r="E52" s="179"/>
      <c r="F52" s="182">
        <v>-665</v>
      </c>
      <c r="G52" s="182"/>
      <c r="H52" s="182">
        <v>3</v>
      </c>
      <c r="I52" s="179"/>
      <c r="J52" s="183">
        <v>-0.4488721804511312</v>
      </c>
      <c r="K52" s="37"/>
      <c r="L52" s="37"/>
    </row>
    <row r="53" spans="1:12">
      <c r="A53" s="37"/>
      <c r="B53" s="184"/>
      <c r="C53" s="185"/>
      <c r="D53" s="184"/>
      <c r="E53" s="184"/>
      <c r="F53" s="184"/>
      <c r="G53" s="184"/>
      <c r="H53" s="184"/>
      <c r="I53" s="184"/>
      <c r="J53" s="184"/>
      <c r="K53" s="37"/>
      <c r="L53" s="37"/>
    </row>
    <row r="54" spans="1:12">
      <c r="A54" s="37"/>
      <c r="B54" s="184"/>
      <c r="C54" s="185"/>
      <c r="D54" s="184"/>
      <c r="E54" s="184"/>
      <c r="F54" s="184"/>
      <c r="G54" s="184"/>
      <c r="H54" s="184"/>
      <c r="I54" s="184"/>
      <c r="J54" s="184"/>
      <c r="K54" s="37"/>
      <c r="L54" s="37"/>
    </row>
    <row r="55" spans="1:12" ht="12.75" customHeight="1">
      <c r="A55" s="37"/>
      <c r="B55" s="171"/>
      <c r="C55" s="171"/>
      <c r="D55" s="543" t="s">
        <v>418</v>
      </c>
      <c r="E55" s="543"/>
      <c r="F55" s="543"/>
      <c r="G55" s="543"/>
      <c r="H55" s="543"/>
      <c r="I55" s="543"/>
      <c r="J55" s="543"/>
      <c r="K55" s="37"/>
      <c r="L55" s="37"/>
    </row>
    <row r="56" spans="1:12">
      <c r="A56" s="37"/>
      <c r="B56" s="171"/>
      <c r="C56" s="171"/>
      <c r="D56" s="172">
        <v>2018</v>
      </c>
      <c r="E56" s="172"/>
      <c r="F56" s="172">
        <v>2017</v>
      </c>
      <c r="G56" s="172"/>
      <c r="H56" s="172" t="s">
        <v>52</v>
      </c>
      <c r="I56" s="173"/>
      <c r="J56" s="172" t="s">
        <v>52</v>
      </c>
      <c r="K56" s="37"/>
      <c r="L56" s="37"/>
    </row>
    <row r="57" spans="1:12">
      <c r="A57" s="37"/>
      <c r="B57" s="171"/>
      <c r="C57" s="171"/>
      <c r="D57" s="540" t="s">
        <v>213</v>
      </c>
      <c r="E57" s="540"/>
      <c r="F57" s="540"/>
      <c r="G57" s="540"/>
      <c r="H57" s="540"/>
      <c r="I57" s="173"/>
      <c r="J57" s="173" t="s">
        <v>21</v>
      </c>
      <c r="K57" s="37"/>
      <c r="L57" s="37"/>
    </row>
    <row r="58" spans="1:12">
      <c r="A58" s="37"/>
      <c r="B58" s="174" t="s">
        <v>174</v>
      </c>
      <c r="C58" s="171"/>
      <c r="D58" s="171"/>
      <c r="E58" s="171"/>
      <c r="F58" s="171"/>
      <c r="G58" s="171"/>
      <c r="H58" s="171"/>
      <c r="I58" s="171"/>
      <c r="J58" s="171"/>
      <c r="K58" s="37"/>
      <c r="L58" s="37"/>
    </row>
    <row r="59" spans="1:12">
      <c r="A59" s="37"/>
      <c r="B59" s="171" t="s">
        <v>10</v>
      </c>
      <c r="C59" s="171"/>
      <c r="D59" s="175">
        <v>-29</v>
      </c>
      <c r="E59" s="171"/>
      <c r="F59" s="175">
        <v>-37</v>
      </c>
      <c r="G59" s="175"/>
      <c r="H59" s="175">
        <v>8</v>
      </c>
      <c r="I59" s="171"/>
      <c r="J59" s="176">
        <v>21.621621621621621</v>
      </c>
      <c r="K59" s="37"/>
      <c r="L59" s="37"/>
    </row>
    <row r="60" spans="1:12">
      <c r="A60" s="37"/>
      <c r="B60" s="171" t="s">
        <v>55</v>
      </c>
      <c r="C60" s="171"/>
      <c r="D60" s="175">
        <v>-20</v>
      </c>
      <c r="E60" s="171"/>
      <c r="F60" s="175">
        <v>-20</v>
      </c>
      <c r="G60" s="175"/>
      <c r="H60" s="175">
        <v>0</v>
      </c>
      <c r="I60" s="171"/>
      <c r="J60" s="176">
        <v>0</v>
      </c>
      <c r="K60" s="37"/>
      <c r="L60" s="37"/>
    </row>
    <row r="61" spans="1:12">
      <c r="A61" s="37"/>
      <c r="B61" s="171" t="s">
        <v>14</v>
      </c>
      <c r="C61" s="171"/>
      <c r="D61" s="175">
        <v>-46</v>
      </c>
      <c r="E61" s="171"/>
      <c r="F61" s="175">
        <v>-55</v>
      </c>
      <c r="G61" s="175"/>
      <c r="H61" s="175">
        <v>9</v>
      </c>
      <c r="I61" s="171"/>
      <c r="J61" s="176">
        <v>16.36363636363637</v>
      </c>
      <c r="K61" s="37"/>
      <c r="L61" s="37"/>
    </row>
    <row r="62" spans="1:12">
      <c r="A62" s="37"/>
      <c r="B62" s="171" t="s">
        <v>56</v>
      </c>
      <c r="C62" s="171"/>
      <c r="D62" s="175">
        <v>-45</v>
      </c>
      <c r="E62" s="171"/>
      <c r="F62" s="175">
        <v>-43</v>
      </c>
      <c r="G62" s="175"/>
      <c r="H62" s="175">
        <v>-2</v>
      </c>
      <c r="I62" s="171"/>
      <c r="J62" s="176">
        <v>-4.6511627906976827</v>
      </c>
      <c r="K62" s="37"/>
      <c r="L62" s="37"/>
    </row>
    <row r="63" spans="1:12">
      <c r="A63" s="37"/>
      <c r="B63" s="186" t="s">
        <v>226</v>
      </c>
      <c r="C63" s="187"/>
      <c r="D63" s="160">
        <v>-140</v>
      </c>
      <c r="E63" s="177"/>
      <c r="F63" s="160">
        <v>-155</v>
      </c>
      <c r="G63" s="160"/>
      <c r="H63" s="160">
        <v>15</v>
      </c>
      <c r="I63" s="177"/>
      <c r="J63" s="178">
        <v>9.6774193548387117</v>
      </c>
      <c r="K63" s="37"/>
      <c r="L63" s="37"/>
    </row>
    <row r="64" spans="1:12">
      <c r="A64" s="37"/>
      <c r="B64" s="174" t="s">
        <v>169</v>
      </c>
      <c r="C64" s="171"/>
      <c r="D64" s="175"/>
      <c r="E64" s="171"/>
      <c r="F64" s="175"/>
      <c r="G64" s="175"/>
      <c r="H64" s="175"/>
      <c r="I64" s="171"/>
      <c r="J64" s="176"/>
      <c r="K64" s="37"/>
      <c r="L64" s="37"/>
    </row>
    <row r="65" spans="1:12">
      <c r="A65" s="37"/>
      <c r="B65" s="171" t="s">
        <v>10</v>
      </c>
      <c r="C65" s="171"/>
      <c r="D65" s="175">
        <v>-111</v>
      </c>
      <c r="E65" s="171"/>
      <c r="F65" s="175">
        <v>-151</v>
      </c>
      <c r="G65" s="175"/>
      <c r="H65" s="175">
        <v>40</v>
      </c>
      <c r="I65" s="171"/>
      <c r="J65" s="176">
        <v>26.490066225165563</v>
      </c>
      <c r="K65" s="37"/>
      <c r="L65" s="37"/>
    </row>
    <row r="66" spans="1:12">
      <c r="A66" s="37"/>
      <c r="B66" s="171" t="s">
        <v>55</v>
      </c>
      <c r="C66" s="171"/>
      <c r="D66" s="175">
        <v>-545</v>
      </c>
      <c r="E66" s="171"/>
      <c r="F66" s="175">
        <v>-440</v>
      </c>
      <c r="G66" s="175"/>
      <c r="H66" s="175">
        <v>-105</v>
      </c>
      <c r="I66" s="171"/>
      <c r="J66" s="176">
        <v>-23.863636363636353</v>
      </c>
      <c r="K66" s="37"/>
      <c r="L66" s="37"/>
    </row>
    <row r="67" spans="1:12">
      <c r="A67" s="37"/>
      <c r="B67" s="171" t="s">
        <v>14</v>
      </c>
      <c r="C67" s="171"/>
      <c r="D67" s="175">
        <v>-116</v>
      </c>
      <c r="E67" s="171"/>
      <c r="F67" s="175">
        <v>-106</v>
      </c>
      <c r="G67" s="175"/>
      <c r="H67" s="175">
        <v>-10</v>
      </c>
      <c r="I67" s="171"/>
      <c r="J67" s="176">
        <v>-9.4339622641509422</v>
      </c>
      <c r="K67" s="37"/>
      <c r="L67" s="37"/>
    </row>
    <row r="68" spans="1:12">
      <c r="A68" s="37"/>
      <c r="B68" s="171" t="s">
        <v>56</v>
      </c>
      <c r="C68" s="171"/>
      <c r="D68" s="175">
        <v>-44</v>
      </c>
      <c r="E68" s="171"/>
      <c r="F68" s="175">
        <v>-44</v>
      </c>
      <c r="G68" s="175"/>
      <c r="H68" s="175">
        <v>0</v>
      </c>
      <c r="I68" s="171"/>
      <c r="J68" s="176">
        <v>0</v>
      </c>
      <c r="K68" s="37"/>
      <c r="L68" s="37"/>
    </row>
    <row r="69" spans="1:12">
      <c r="A69" s="37"/>
      <c r="B69" s="186" t="s">
        <v>228</v>
      </c>
      <c r="C69" s="187"/>
      <c r="D69" s="160">
        <v>-816</v>
      </c>
      <c r="E69" s="177"/>
      <c r="F69" s="160">
        <v>-741</v>
      </c>
      <c r="G69" s="160"/>
      <c r="H69" s="160">
        <v>-75</v>
      </c>
      <c r="I69" s="177"/>
      <c r="J69" s="178">
        <v>-10.121457489878537</v>
      </c>
      <c r="K69" s="37"/>
      <c r="L69" s="37"/>
    </row>
    <row r="70" spans="1:12">
      <c r="A70" s="37"/>
      <c r="B70" s="171" t="s">
        <v>171</v>
      </c>
      <c r="C70" s="171"/>
      <c r="D70" s="175">
        <v>-65</v>
      </c>
      <c r="E70" s="171"/>
      <c r="F70" s="175">
        <v>-47</v>
      </c>
      <c r="G70" s="175"/>
      <c r="H70" s="175">
        <v>-18</v>
      </c>
      <c r="I70" s="171"/>
      <c r="J70" s="176">
        <v>-38.297872340425542</v>
      </c>
      <c r="K70" s="37"/>
      <c r="L70" s="37"/>
    </row>
    <row r="71" spans="1:12">
      <c r="A71" s="37"/>
      <c r="B71" s="179" t="s">
        <v>227</v>
      </c>
      <c r="C71" s="179"/>
      <c r="D71" s="182">
        <v>-1021</v>
      </c>
      <c r="E71" s="179"/>
      <c r="F71" s="182">
        <v>-943</v>
      </c>
      <c r="G71" s="182"/>
      <c r="H71" s="182">
        <v>-78</v>
      </c>
      <c r="I71" s="179"/>
      <c r="J71" s="183">
        <v>-8.2714740190880107</v>
      </c>
      <c r="K71" s="37"/>
      <c r="L71" s="37"/>
    </row>
    <row r="72" spans="1:12">
      <c r="A72" s="37"/>
      <c r="B72" s="171"/>
      <c r="C72" s="171"/>
      <c r="D72" s="171"/>
      <c r="E72" s="171"/>
      <c r="F72" s="171"/>
      <c r="G72" s="171"/>
      <c r="H72" s="171"/>
      <c r="I72" s="171"/>
      <c r="J72" s="171"/>
      <c r="K72" s="37"/>
      <c r="L72" s="37"/>
    </row>
    <row r="73" spans="1:12">
      <c r="A73" s="37"/>
      <c r="B73" s="179" t="s">
        <v>33</v>
      </c>
      <c r="C73" s="179"/>
      <c r="D73" s="182"/>
      <c r="E73" s="179"/>
      <c r="F73" s="182"/>
      <c r="G73" s="182"/>
      <c r="H73" s="182"/>
      <c r="I73" s="179"/>
      <c r="J73" s="183"/>
      <c r="K73" s="37"/>
      <c r="L73" s="37"/>
    </row>
    <row r="74" spans="1:12">
      <c r="A74" s="37"/>
      <c r="B74" s="174" t="s">
        <v>174</v>
      </c>
      <c r="C74" s="171"/>
      <c r="D74" s="171"/>
      <c r="E74" s="171"/>
      <c r="F74" s="171"/>
      <c r="G74" s="171"/>
      <c r="H74" s="171"/>
      <c r="I74" s="171"/>
      <c r="J74" s="171"/>
      <c r="K74" s="37"/>
      <c r="L74" s="37"/>
    </row>
    <row r="75" spans="1:12">
      <c r="A75" s="37"/>
      <c r="B75" s="171" t="s">
        <v>10</v>
      </c>
      <c r="C75" s="171"/>
      <c r="D75" s="175">
        <v>218</v>
      </c>
      <c r="E75" s="171"/>
      <c r="F75" s="175">
        <v>171</v>
      </c>
      <c r="G75" s="175"/>
      <c r="H75" s="175">
        <v>47</v>
      </c>
      <c r="I75" s="171"/>
      <c r="J75" s="176">
        <v>27.485380116959067</v>
      </c>
      <c r="K75" s="37"/>
      <c r="L75" s="37"/>
    </row>
    <row r="76" spans="1:12">
      <c r="A76" s="37"/>
      <c r="B76" s="171" t="s">
        <v>55</v>
      </c>
      <c r="C76" s="171"/>
      <c r="D76" s="175">
        <v>244</v>
      </c>
      <c r="E76" s="171"/>
      <c r="F76" s="175">
        <v>301</v>
      </c>
      <c r="G76" s="175"/>
      <c r="H76" s="175">
        <v>-57</v>
      </c>
      <c r="I76" s="171"/>
      <c r="J76" s="176">
        <v>-18.93687707641196</v>
      </c>
      <c r="K76" s="37"/>
      <c r="L76" s="37"/>
    </row>
    <row r="77" spans="1:12">
      <c r="A77" s="37"/>
      <c r="B77" s="171" t="s">
        <v>14</v>
      </c>
      <c r="C77" s="171"/>
      <c r="D77" s="175">
        <v>707</v>
      </c>
      <c r="E77" s="171"/>
      <c r="F77" s="175">
        <v>683</v>
      </c>
      <c r="G77" s="175"/>
      <c r="H77" s="175">
        <v>24</v>
      </c>
      <c r="I77" s="171"/>
      <c r="J77" s="176">
        <v>3.5139092240117131</v>
      </c>
      <c r="K77" s="37"/>
      <c r="L77" s="37"/>
    </row>
    <row r="78" spans="1:12">
      <c r="A78" s="37"/>
      <c r="B78" s="171" t="s">
        <v>56</v>
      </c>
      <c r="C78" s="171"/>
      <c r="D78" s="175">
        <v>334</v>
      </c>
      <c r="E78" s="171"/>
      <c r="F78" s="175">
        <v>311</v>
      </c>
      <c r="G78" s="175"/>
      <c r="H78" s="175">
        <v>23</v>
      </c>
      <c r="I78" s="171"/>
      <c r="J78" s="176">
        <v>7.3954983922829509</v>
      </c>
      <c r="K78" s="37"/>
      <c r="L78" s="37"/>
    </row>
    <row r="79" spans="1:12">
      <c r="A79" s="37"/>
      <c r="B79" s="186" t="s">
        <v>176</v>
      </c>
      <c r="C79" s="188"/>
      <c r="D79" s="160">
        <v>1503</v>
      </c>
      <c r="E79" s="177"/>
      <c r="F79" s="160">
        <v>1466</v>
      </c>
      <c r="G79" s="160"/>
      <c r="H79" s="160">
        <v>37</v>
      </c>
      <c r="I79" s="177"/>
      <c r="J79" s="178">
        <v>2.52387448840381</v>
      </c>
      <c r="K79" s="37"/>
      <c r="L79" s="37"/>
    </row>
    <row r="80" spans="1:12">
      <c r="A80" s="37"/>
      <c r="B80" s="174" t="s">
        <v>169</v>
      </c>
      <c r="C80" s="171"/>
      <c r="D80" s="175"/>
      <c r="E80" s="171"/>
      <c r="F80" s="175"/>
      <c r="G80" s="175"/>
      <c r="H80" s="175"/>
      <c r="I80" s="171"/>
      <c r="J80" s="176"/>
      <c r="K80" s="37"/>
      <c r="L80" s="37"/>
    </row>
    <row r="81" spans="1:12">
      <c r="A81" s="37"/>
      <c r="B81" s="171" t="s">
        <v>10</v>
      </c>
      <c r="C81" s="171"/>
      <c r="D81" s="175">
        <v>179</v>
      </c>
      <c r="E81" s="171"/>
      <c r="F81" s="175">
        <v>157</v>
      </c>
      <c r="G81" s="175"/>
      <c r="H81" s="175">
        <v>22</v>
      </c>
      <c r="I81" s="171"/>
      <c r="J81" s="176">
        <v>14.012738853503182</v>
      </c>
      <c r="K81" s="37"/>
      <c r="L81" s="37"/>
    </row>
    <row r="82" spans="1:12">
      <c r="A82" s="37"/>
      <c r="B82" s="171" t="s">
        <v>55</v>
      </c>
      <c r="C82" s="171"/>
      <c r="D82" s="175">
        <v>1006</v>
      </c>
      <c r="E82" s="171"/>
      <c r="F82" s="175">
        <v>649</v>
      </c>
      <c r="G82" s="175"/>
      <c r="H82" s="175">
        <v>357</v>
      </c>
      <c r="I82" s="171"/>
      <c r="J82" s="176">
        <v>55.00770416024654</v>
      </c>
      <c r="K82" s="37"/>
      <c r="L82" s="37"/>
    </row>
    <row r="83" spans="1:12">
      <c r="A83" s="37"/>
      <c r="B83" s="171" t="s">
        <v>14</v>
      </c>
      <c r="C83" s="171"/>
      <c r="D83" s="175">
        <v>523</v>
      </c>
      <c r="E83" s="171"/>
      <c r="F83" s="175">
        <v>521</v>
      </c>
      <c r="G83" s="175"/>
      <c r="H83" s="175">
        <v>2</v>
      </c>
      <c r="I83" s="171"/>
      <c r="J83" s="176">
        <v>0.38387715930903177</v>
      </c>
      <c r="K83" s="37"/>
      <c r="L83" s="37"/>
    </row>
    <row r="84" spans="1:12">
      <c r="A84" s="37"/>
      <c r="B84" s="171" t="s">
        <v>56</v>
      </c>
      <c r="C84" s="171"/>
      <c r="D84" s="175">
        <v>232</v>
      </c>
      <c r="E84" s="171"/>
      <c r="F84" s="175">
        <v>230</v>
      </c>
      <c r="G84" s="175"/>
      <c r="H84" s="464">
        <v>2</v>
      </c>
      <c r="I84" s="171"/>
      <c r="J84" s="463">
        <v>0.86956521739129933</v>
      </c>
      <c r="K84" s="37"/>
      <c r="L84" s="37"/>
    </row>
    <row r="85" spans="1:12">
      <c r="A85" s="37"/>
      <c r="B85" s="186" t="s">
        <v>177</v>
      </c>
      <c r="C85" s="188"/>
      <c r="D85" s="160">
        <v>1940</v>
      </c>
      <c r="E85" s="177"/>
      <c r="F85" s="160">
        <v>1557</v>
      </c>
      <c r="G85" s="160"/>
      <c r="H85" s="160">
        <v>383</v>
      </c>
      <c r="I85" s="177"/>
      <c r="J85" s="178">
        <v>24.598587026332687</v>
      </c>
      <c r="K85" s="37"/>
      <c r="L85" s="37"/>
    </row>
    <row r="86" spans="1:12">
      <c r="A86" s="37"/>
      <c r="B86" s="171" t="s">
        <v>171</v>
      </c>
      <c r="C86" s="171"/>
      <c r="D86" s="175">
        <v>-85.200000000000045</v>
      </c>
      <c r="E86" s="171"/>
      <c r="F86" s="175">
        <v>-76</v>
      </c>
      <c r="G86" s="175"/>
      <c r="H86" s="175">
        <v>-9.2000000000000455</v>
      </c>
      <c r="I86" s="171"/>
      <c r="J86" s="176">
        <v>-12.105263157894797</v>
      </c>
      <c r="K86" s="37"/>
      <c r="L86" s="37"/>
    </row>
    <row r="87" spans="1:12">
      <c r="A87" s="37"/>
      <c r="B87" s="179" t="s">
        <v>178</v>
      </c>
      <c r="C87" s="179"/>
      <c r="D87" s="182">
        <v>3357.8</v>
      </c>
      <c r="E87" s="179"/>
      <c r="F87" s="182">
        <v>2947</v>
      </c>
      <c r="G87" s="182"/>
      <c r="H87" s="182">
        <v>410.79999999999995</v>
      </c>
      <c r="I87" s="179"/>
      <c r="J87" s="183">
        <v>13.939599592806239</v>
      </c>
      <c r="K87" s="37"/>
      <c r="L87" s="37"/>
    </row>
    <row r="88" spans="1:1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</row>
    <row r="89" spans="1:1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</row>
    <row r="90" spans="1:1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</row>
    <row r="91" spans="1:1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</row>
    <row r="92" spans="1:1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</row>
    <row r="93" spans="1:1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</row>
    <row r="94" spans="1:1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</row>
    <row r="95" spans="1:1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</row>
    <row r="96" spans="1:1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</row>
    <row r="97" spans="1:1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</row>
    <row r="98" spans="1:1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</row>
    <row r="99" spans="1:1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</row>
    <row r="100" spans="1:1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</row>
    <row r="101" spans="1:1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</row>
    <row r="102" spans="1:1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</row>
    <row r="103" spans="1:1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</row>
    <row r="104" spans="1:1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</row>
    <row r="105" spans="1:12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</row>
    <row r="106" spans="1:1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</row>
    <row r="107" spans="1:1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</row>
  </sheetData>
  <mergeCells count="7">
    <mergeCell ref="D57:H57"/>
    <mergeCell ref="B3:J3"/>
    <mergeCell ref="B4:J4"/>
    <mergeCell ref="B5:J5"/>
    <mergeCell ref="D6:J6"/>
    <mergeCell ref="D8:H8"/>
    <mergeCell ref="D55:J5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8"/>
  <sheetViews>
    <sheetView showGridLines="0" workbookViewId="0"/>
  </sheetViews>
  <sheetFormatPr baseColWidth="10" defaultRowHeight="12.75"/>
  <cols>
    <col min="1" max="1" width="11.42578125" style="111"/>
    <col min="2" max="2" width="46.5703125" style="127" bestFit="1" customWidth="1"/>
    <col min="3" max="3" width="1.5703125" style="127" customWidth="1"/>
    <col min="4" max="4" width="9.140625" style="127" customWidth="1"/>
    <col min="5" max="5" width="14.42578125" style="127" customWidth="1"/>
    <col min="6" max="6" width="13.42578125" style="127" customWidth="1"/>
    <col min="7" max="7" width="1.5703125" style="127" customWidth="1"/>
    <col min="8" max="8" width="9.140625" style="127" customWidth="1"/>
    <col min="9" max="9" width="14.42578125" style="127" customWidth="1"/>
    <col min="10" max="10" width="13.7109375" style="127" customWidth="1"/>
    <col min="11" max="16384" width="11.42578125" style="111"/>
  </cols>
  <sheetData>
    <row r="3" spans="2:10">
      <c r="B3" s="128"/>
      <c r="C3" s="128"/>
      <c r="D3" s="544" t="s">
        <v>419</v>
      </c>
      <c r="E3" s="544"/>
      <c r="F3" s="544"/>
      <c r="G3" s="128"/>
      <c r="H3" s="544" t="s">
        <v>420</v>
      </c>
      <c r="I3" s="544"/>
      <c r="J3" s="544"/>
    </row>
    <row r="4" spans="2:10" ht="38.25">
      <c r="B4" s="133" t="s">
        <v>189</v>
      </c>
      <c r="C4" s="128"/>
      <c r="D4" s="134" t="s">
        <v>33</v>
      </c>
      <c r="E4" s="135" t="s">
        <v>188</v>
      </c>
      <c r="F4" s="135" t="s">
        <v>185</v>
      </c>
      <c r="G4" s="128"/>
      <c r="H4" s="136" t="s">
        <v>33</v>
      </c>
      <c r="I4" s="135" t="s">
        <v>188</v>
      </c>
      <c r="J4" s="137" t="s">
        <v>186</v>
      </c>
    </row>
    <row r="5" spans="2:10">
      <c r="B5" s="128"/>
      <c r="C5" s="128"/>
      <c r="D5" s="545" t="s">
        <v>214</v>
      </c>
      <c r="E5" s="545"/>
      <c r="F5" s="545"/>
      <c r="G5" s="545"/>
      <c r="H5" s="545"/>
      <c r="I5" s="545"/>
      <c r="J5" s="545"/>
    </row>
    <row r="7" spans="2:10">
      <c r="B7" s="131" t="s">
        <v>190</v>
      </c>
    </row>
    <row r="8" spans="2:10">
      <c r="B8" s="127" t="s">
        <v>10</v>
      </c>
      <c r="D8" s="129">
        <v>218</v>
      </c>
      <c r="E8" s="129">
        <v>-62</v>
      </c>
      <c r="F8" s="129">
        <v>156</v>
      </c>
      <c r="G8" s="129">
        <v>0</v>
      </c>
      <c r="H8" s="129">
        <v>171</v>
      </c>
      <c r="I8" s="129">
        <v>-56</v>
      </c>
      <c r="J8" s="129">
        <v>115</v>
      </c>
    </row>
    <row r="9" spans="2:10">
      <c r="B9" s="127" t="s">
        <v>55</v>
      </c>
      <c r="D9" s="129">
        <v>244</v>
      </c>
      <c r="E9" s="129">
        <v>-33</v>
      </c>
      <c r="F9" s="129">
        <v>211</v>
      </c>
      <c r="G9" s="129">
        <v>0</v>
      </c>
      <c r="H9" s="129">
        <v>301</v>
      </c>
      <c r="I9" s="129">
        <v>-40</v>
      </c>
      <c r="J9" s="129">
        <v>261</v>
      </c>
    </row>
    <row r="10" spans="2:10">
      <c r="B10" s="127" t="s">
        <v>14</v>
      </c>
      <c r="D10" s="129">
        <v>707</v>
      </c>
      <c r="E10" s="129">
        <v>-74</v>
      </c>
      <c r="F10" s="129">
        <v>633</v>
      </c>
      <c r="G10" s="129"/>
      <c r="H10" s="129">
        <v>683</v>
      </c>
      <c r="I10" s="129">
        <v>-71</v>
      </c>
      <c r="J10" s="129">
        <v>612</v>
      </c>
    </row>
    <row r="11" spans="2:10">
      <c r="B11" s="127" t="s">
        <v>56</v>
      </c>
      <c r="D11" s="129">
        <v>334</v>
      </c>
      <c r="E11" s="129">
        <v>-65</v>
      </c>
      <c r="F11" s="129">
        <v>269</v>
      </c>
      <c r="G11" s="129"/>
      <c r="H11" s="129">
        <v>311</v>
      </c>
      <c r="I11" s="129">
        <v>-83</v>
      </c>
      <c r="J11" s="129">
        <v>228</v>
      </c>
    </row>
    <row r="12" spans="2:10">
      <c r="B12" s="130" t="s">
        <v>191</v>
      </c>
      <c r="C12" s="130"/>
      <c r="D12" s="332">
        <v>1503</v>
      </c>
      <c r="E12" s="123">
        <v>-234</v>
      </c>
      <c r="F12" s="332">
        <v>1269</v>
      </c>
      <c r="G12" s="123"/>
      <c r="H12" s="123">
        <v>1466</v>
      </c>
      <c r="I12" s="123">
        <v>-250</v>
      </c>
      <c r="J12" s="332">
        <v>1216</v>
      </c>
    </row>
    <row r="14" spans="2:10">
      <c r="B14" s="131" t="s">
        <v>54</v>
      </c>
    </row>
    <row r="15" spans="2:10">
      <c r="B15" s="127" t="s">
        <v>10</v>
      </c>
      <c r="D15" s="129">
        <v>179</v>
      </c>
      <c r="E15" s="129">
        <v>-101</v>
      </c>
      <c r="F15" s="129">
        <v>78</v>
      </c>
      <c r="G15" s="129"/>
      <c r="H15" s="129">
        <v>157</v>
      </c>
      <c r="I15" s="129">
        <v>-7</v>
      </c>
      <c r="J15" s="129">
        <v>150</v>
      </c>
    </row>
    <row r="16" spans="2:10">
      <c r="B16" s="127" t="s">
        <v>55</v>
      </c>
      <c r="D16" s="129">
        <v>1006</v>
      </c>
      <c r="E16" s="129">
        <v>-398</v>
      </c>
      <c r="F16" s="129">
        <v>608</v>
      </c>
      <c r="G16" s="129"/>
      <c r="H16" s="129">
        <v>649</v>
      </c>
      <c r="I16" s="129">
        <v>-306</v>
      </c>
      <c r="J16" s="129">
        <v>343</v>
      </c>
    </row>
    <row r="17" spans="2:10">
      <c r="B17" s="127" t="s">
        <v>14</v>
      </c>
      <c r="D17" s="129">
        <v>523</v>
      </c>
      <c r="E17" s="129">
        <v>-134</v>
      </c>
      <c r="F17" s="129">
        <v>389</v>
      </c>
      <c r="G17" s="129"/>
      <c r="H17" s="129">
        <v>521</v>
      </c>
      <c r="I17" s="129">
        <v>-109</v>
      </c>
      <c r="J17" s="129">
        <v>412</v>
      </c>
    </row>
    <row r="18" spans="2:10">
      <c r="B18" s="127" t="s">
        <v>56</v>
      </c>
      <c r="D18" s="129">
        <v>232</v>
      </c>
      <c r="E18" s="129">
        <v>-56</v>
      </c>
      <c r="F18" s="129">
        <v>176</v>
      </c>
      <c r="G18" s="129"/>
      <c r="H18" s="129">
        <v>230</v>
      </c>
      <c r="I18" s="129">
        <v>-56</v>
      </c>
      <c r="J18" s="129">
        <v>174</v>
      </c>
    </row>
    <row r="19" spans="2:10">
      <c r="B19" s="130" t="s">
        <v>192</v>
      </c>
      <c r="C19" s="130"/>
      <c r="D19" s="332">
        <v>1940</v>
      </c>
      <c r="E19" s="332">
        <v>-689</v>
      </c>
      <c r="F19" s="332">
        <v>1251</v>
      </c>
      <c r="G19" s="332"/>
      <c r="H19" s="332">
        <v>1557</v>
      </c>
      <c r="I19" s="332">
        <v>-478</v>
      </c>
      <c r="J19" s="332">
        <v>1079</v>
      </c>
    </row>
    <row r="20" spans="2:10">
      <c r="B20" s="127" t="s">
        <v>171</v>
      </c>
      <c r="D20" s="333">
        <v>-85.200000000000045</v>
      </c>
      <c r="E20" s="333">
        <v>0</v>
      </c>
      <c r="F20" s="333">
        <v>-85.200000000000045</v>
      </c>
      <c r="G20" s="333"/>
      <c r="H20" s="333">
        <v>-76</v>
      </c>
      <c r="I20" s="333">
        <v>0</v>
      </c>
      <c r="J20" s="333">
        <v>-76</v>
      </c>
    </row>
    <row r="21" spans="2:10">
      <c r="B21" s="128" t="s">
        <v>187</v>
      </c>
      <c r="C21" s="128"/>
      <c r="D21" s="211">
        <v>3357.8</v>
      </c>
      <c r="E21" s="211">
        <v>-923</v>
      </c>
      <c r="F21" s="211">
        <v>2434.8000000000002</v>
      </c>
      <c r="G21" s="211"/>
      <c r="H21" s="211">
        <v>2947</v>
      </c>
      <c r="I21" s="211">
        <v>-728</v>
      </c>
      <c r="J21" s="211">
        <v>2218.6</v>
      </c>
    </row>
    <row r="23" spans="2:10">
      <c r="E23" s="129"/>
    </row>
    <row r="24" spans="2:10">
      <c r="E24" s="129"/>
    </row>
    <row r="25" spans="2:10">
      <c r="E25" s="129"/>
    </row>
    <row r="26" spans="2:10">
      <c r="E26" s="129"/>
    </row>
    <row r="27" spans="2:10">
      <c r="E27" s="129"/>
    </row>
    <row r="28" spans="2:10">
      <c r="E28" s="129"/>
    </row>
  </sheetData>
  <mergeCells count="3">
    <mergeCell ref="D3:F3"/>
    <mergeCell ref="H3:J3"/>
    <mergeCell ref="D5:J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7"/>
  <sheetViews>
    <sheetView showGridLines="0" workbookViewId="0"/>
  </sheetViews>
  <sheetFormatPr baseColWidth="10" defaultRowHeight="12.75"/>
  <cols>
    <col min="1" max="1" width="11.42578125" style="142"/>
    <col min="2" max="2" width="67.7109375" style="352" customWidth="1"/>
    <col min="3" max="3" width="2.28515625" style="352" customWidth="1"/>
    <col min="4" max="4" width="11.28515625" style="352" customWidth="1"/>
    <col min="5" max="5" width="2.28515625" style="352" customWidth="1"/>
    <col min="6" max="6" width="10.28515625" style="352" customWidth="1"/>
    <col min="7" max="7" width="1.42578125" style="352" customWidth="1"/>
    <col min="8" max="8" width="10.140625" style="352" customWidth="1"/>
    <col min="9" max="9" width="3.140625" style="352" customWidth="1"/>
    <col min="10" max="10" width="10.85546875" style="352" customWidth="1"/>
    <col min="11" max="16384" width="11.42578125" style="142"/>
  </cols>
  <sheetData>
    <row r="2" spans="1:10">
      <c r="A2" s="311"/>
      <c r="B2" s="336"/>
      <c r="C2" s="336"/>
      <c r="D2" s="336"/>
      <c r="E2" s="336"/>
      <c r="F2" s="336"/>
      <c r="G2" s="336"/>
      <c r="H2" s="336"/>
      <c r="I2" s="336"/>
      <c r="J2" s="336"/>
    </row>
    <row r="3" spans="1:10">
      <c r="A3" s="311"/>
      <c r="B3" s="547" t="s">
        <v>193</v>
      </c>
      <c r="C3" s="547"/>
      <c r="D3" s="547"/>
      <c r="E3" s="547"/>
      <c r="F3" s="547"/>
      <c r="G3" s="547"/>
      <c r="H3" s="547"/>
      <c r="I3" s="547"/>
      <c r="J3" s="547"/>
    </row>
    <row r="4" spans="1:10">
      <c r="A4" s="311"/>
      <c r="B4" s="548"/>
      <c r="C4" s="548"/>
      <c r="D4" s="548"/>
      <c r="E4" s="548"/>
      <c r="F4" s="548"/>
      <c r="G4" s="548"/>
      <c r="H4" s="548"/>
      <c r="I4" s="548"/>
      <c r="J4" s="548"/>
    </row>
    <row r="5" spans="1:10" ht="12.75" customHeight="1">
      <c r="A5" s="311"/>
      <c r="B5" s="336"/>
      <c r="C5" s="336"/>
      <c r="D5" s="549" t="s">
        <v>418</v>
      </c>
      <c r="E5" s="549"/>
      <c r="F5" s="549"/>
      <c r="G5" s="549"/>
      <c r="H5" s="549"/>
      <c r="I5" s="549"/>
      <c r="J5" s="549"/>
    </row>
    <row r="6" spans="1:10">
      <c r="A6" s="311"/>
      <c r="B6" s="336"/>
      <c r="C6" s="336"/>
      <c r="D6" s="337">
        <v>2018</v>
      </c>
      <c r="E6" s="337"/>
      <c r="F6" s="337">
        <v>2017</v>
      </c>
      <c r="G6" s="337"/>
      <c r="H6" s="337" t="s">
        <v>52</v>
      </c>
      <c r="I6" s="338"/>
      <c r="J6" s="337" t="s">
        <v>52</v>
      </c>
    </row>
    <row r="7" spans="1:10">
      <c r="A7" s="311"/>
      <c r="B7" s="336"/>
      <c r="C7" s="336"/>
      <c r="D7" s="546" t="s">
        <v>213</v>
      </c>
      <c r="E7" s="546"/>
      <c r="F7" s="546"/>
      <c r="G7" s="546"/>
      <c r="H7" s="546"/>
      <c r="I7" s="338"/>
      <c r="J7" s="338" t="s">
        <v>21</v>
      </c>
    </row>
    <row r="8" spans="1:10">
      <c r="A8" s="311"/>
      <c r="B8" s="339" t="s">
        <v>119</v>
      </c>
      <c r="C8" s="336"/>
      <c r="D8" s="336"/>
      <c r="E8" s="336"/>
      <c r="F8" s="336"/>
      <c r="G8" s="336"/>
      <c r="H8" s="336"/>
      <c r="I8" s="336"/>
      <c r="J8" s="336"/>
    </row>
    <row r="9" spans="1:10">
      <c r="A9" s="311"/>
      <c r="B9" s="336" t="s">
        <v>10</v>
      </c>
      <c r="C9" s="336"/>
      <c r="D9" s="340">
        <v>108</v>
      </c>
      <c r="E9" s="340"/>
      <c r="F9" s="340">
        <v>88</v>
      </c>
      <c r="G9" s="340">
        <v>0</v>
      </c>
      <c r="H9" s="340">
        <v>20</v>
      </c>
      <c r="I9" s="340"/>
      <c r="J9" s="341">
        <v>22.72727272727273</v>
      </c>
    </row>
    <row r="10" spans="1:10">
      <c r="A10" s="311"/>
      <c r="B10" s="336" t="s">
        <v>55</v>
      </c>
      <c r="C10" s="336"/>
      <c r="D10" s="340">
        <v>215</v>
      </c>
      <c r="E10" s="340"/>
      <c r="F10" s="340">
        <v>179</v>
      </c>
      <c r="G10" s="340">
        <v>0</v>
      </c>
      <c r="H10" s="340">
        <v>36</v>
      </c>
      <c r="I10" s="340"/>
      <c r="J10" s="341">
        <v>20.11173184357542</v>
      </c>
    </row>
    <row r="11" spans="1:10">
      <c r="A11" s="311"/>
      <c r="B11" s="336" t="s">
        <v>14</v>
      </c>
      <c r="C11" s="336"/>
      <c r="D11" s="340">
        <v>20</v>
      </c>
      <c r="E11" s="340"/>
      <c r="F11" s="340">
        <v>19</v>
      </c>
      <c r="G11" s="340">
        <v>0</v>
      </c>
      <c r="H11" s="340">
        <v>1</v>
      </c>
      <c r="I11" s="340"/>
      <c r="J11" s="341">
        <v>5.2631578947368363</v>
      </c>
    </row>
    <row r="12" spans="1:10">
      <c r="A12" s="311"/>
      <c r="B12" s="336" t="s">
        <v>56</v>
      </c>
      <c r="C12" s="336"/>
      <c r="D12" s="340">
        <v>9</v>
      </c>
      <c r="E12" s="340"/>
      <c r="F12" s="340">
        <v>9</v>
      </c>
      <c r="G12" s="340">
        <v>0</v>
      </c>
      <c r="H12" s="340">
        <v>0</v>
      </c>
      <c r="I12" s="340"/>
      <c r="J12" s="341">
        <v>0</v>
      </c>
    </row>
    <row r="13" spans="1:10">
      <c r="A13" s="311"/>
      <c r="B13" s="339" t="s">
        <v>194</v>
      </c>
      <c r="C13" s="336"/>
      <c r="D13" s="340">
        <v>6.4939999999999998</v>
      </c>
      <c r="E13" s="340"/>
      <c r="F13" s="340">
        <v>-1</v>
      </c>
      <c r="G13" s="340">
        <v>0</v>
      </c>
      <c r="H13" s="340">
        <v>7.4939999999999998</v>
      </c>
      <c r="I13" s="340"/>
      <c r="J13" s="341">
        <v>749.4</v>
      </c>
    </row>
    <row r="14" spans="1:10">
      <c r="A14" s="311"/>
      <c r="B14" s="342" t="s">
        <v>195</v>
      </c>
      <c r="C14" s="343"/>
      <c r="D14" s="160">
        <v>358.49400000000003</v>
      </c>
      <c r="E14" s="160"/>
      <c r="F14" s="160">
        <v>294</v>
      </c>
      <c r="G14" s="160">
        <v>0</v>
      </c>
      <c r="H14" s="160">
        <v>64.494</v>
      </c>
      <c r="I14" s="160"/>
      <c r="J14" s="178">
        <v>21.926734693877556</v>
      </c>
    </row>
    <row r="15" spans="1:10">
      <c r="A15" s="311"/>
      <c r="B15" s="339" t="s">
        <v>120</v>
      </c>
      <c r="C15" s="336"/>
      <c r="D15" s="340"/>
      <c r="E15" s="340"/>
      <c r="F15" s="340"/>
      <c r="G15" s="340"/>
      <c r="H15" s="340"/>
      <c r="I15" s="340"/>
      <c r="J15" s="341"/>
    </row>
    <row r="16" spans="1:10">
      <c r="A16" s="311"/>
      <c r="B16" s="336" t="s">
        <v>10</v>
      </c>
      <c r="C16" s="336"/>
      <c r="D16" s="340">
        <v>-227</v>
      </c>
      <c r="E16" s="340"/>
      <c r="F16" s="340">
        <v>-265</v>
      </c>
      <c r="G16" s="340">
        <v>0</v>
      </c>
      <c r="H16" s="340">
        <v>38</v>
      </c>
      <c r="I16" s="340"/>
      <c r="J16" s="341">
        <v>14.339622641509431</v>
      </c>
    </row>
    <row r="17" spans="1:10">
      <c r="A17" s="311"/>
      <c r="B17" s="336" t="s">
        <v>55</v>
      </c>
      <c r="C17" s="336"/>
      <c r="D17" s="340">
        <v>-615</v>
      </c>
      <c r="E17" s="340"/>
      <c r="F17" s="340">
        <v>-361</v>
      </c>
      <c r="G17" s="340">
        <v>0</v>
      </c>
      <c r="H17" s="340">
        <v>-254</v>
      </c>
      <c r="I17" s="340"/>
      <c r="J17" s="341">
        <v>-70.360110803324091</v>
      </c>
    </row>
    <row r="18" spans="1:10">
      <c r="A18" s="311"/>
      <c r="B18" s="336" t="s">
        <v>14</v>
      </c>
      <c r="C18" s="336"/>
      <c r="D18" s="340">
        <v>-178</v>
      </c>
      <c r="E18" s="340"/>
      <c r="F18" s="340">
        <v>-194</v>
      </c>
      <c r="G18" s="340">
        <v>0</v>
      </c>
      <c r="H18" s="340">
        <v>16</v>
      </c>
      <c r="I18" s="340"/>
      <c r="J18" s="341">
        <v>8.2474226804123756</v>
      </c>
    </row>
    <row r="19" spans="1:10">
      <c r="A19" s="311"/>
      <c r="B19" s="336" t="s">
        <v>56</v>
      </c>
      <c r="C19" s="336"/>
      <c r="D19" s="340">
        <v>-31</v>
      </c>
      <c r="E19" s="340"/>
      <c r="F19" s="340">
        <v>-42</v>
      </c>
      <c r="G19" s="340">
        <v>0</v>
      </c>
      <c r="H19" s="340">
        <v>11</v>
      </c>
      <c r="I19" s="340"/>
      <c r="J19" s="341">
        <v>26.190476190476186</v>
      </c>
    </row>
    <row r="20" spans="1:10">
      <c r="A20" s="311"/>
      <c r="B20" s="339" t="s">
        <v>194</v>
      </c>
      <c r="C20" s="336"/>
      <c r="D20" s="340">
        <v>-21</v>
      </c>
      <c r="E20" s="340"/>
      <c r="F20" s="340">
        <v>-7</v>
      </c>
      <c r="G20" s="340">
        <v>0</v>
      </c>
      <c r="H20" s="340">
        <v>-14</v>
      </c>
      <c r="I20" s="340"/>
      <c r="J20" s="341">
        <v>-200</v>
      </c>
    </row>
    <row r="21" spans="1:10">
      <c r="A21" s="311"/>
      <c r="B21" s="342" t="s">
        <v>196</v>
      </c>
      <c r="C21" s="343"/>
      <c r="D21" s="160">
        <v>-1072</v>
      </c>
      <c r="E21" s="160"/>
      <c r="F21" s="160">
        <v>-869</v>
      </c>
      <c r="G21" s="160">
        <v>0</v>
      </c>
      <c r="H21" s="160">
        <v>-203</v>
      </c>
      <c r="I21" s="160"/>
      <c r="J21" s="178">
        <v>-23.360184119677797</v>
      </c>
    </row>
    <row r="22" spans="1:10">
      <c r="A22" s="311"/>
      <c r="B22" s="339" t="s">
        <v>122</v>
      </c>
      <c r="C22" s="336"/>
      <c r="D22" s="340"/>
      <c r="E22" s="340"/>
      <c r="F22" s="340"/>
      <c r="G22" s="340"/>
      <c r="H22" s="340"/>
      <c r="I22" s="340"/>
      <c r="J22" s="341"/>
    </row>
    <row r="23" spans="1:10">
      <c r="A23" s="311"/>
      <c r="B23" s="336" t="s">
        <v>10</v>
      </c>
      <c r="C23" s="336"/>
      <c r="D23" s="340">
        <v>107</v>
      </c>
      <c r="E23" s="340"/>
      <c r="F23" s="340">
        <v>32</v>
      </c>
      <c r="G23" s="340">
        <v>0</v>
      </c>
      <c r="H23" s="340">
        <v>75</v>
      </c>
      <c r="I23" s="340"/>
      <c r="J23" s="353">
        <v>-234.375</v>
      </c>
    </row>
    <row r="24" spans="1:10">
      <c r="A24" s="311"/>
      <c r="B24" s="336" t="s">
        <v>55</v>
      </c>
      <c r="C24" s="336"/>
      <c r="D24" s="340">
        <v>-32</v>
      </c>
      <c r="E24" s="340"/>
      <c r="F24" s="340">
        <v>-43</v>
      </c>
      <c r="G24" s="340">
        <v>0</v>
      </c>
      <c r="H24" s="340">
        <v>11</v>
      </c>
      <c r="I24" s="340"/>
      <c r="J24" s="341">
        <v>-25.581395348837212</v>
      </c>
    </row>
    <row r="25" spans="1:10">
      <c r="A25" s="311"/>
      <c r="B25" s="336" t="s">
        <v>14</v>
      </c>
      <c r="C25" s="336"/>
      <c r="D25" s="340">
        <v>-2</v>
      </c>
      <c r="E25" s="340"/>
      <c r="F25" s="340">
        <v>-1</v>
      </c>
      <c r="G25" s="340">
        <v>0</v>
      </c>
      <c r="H25" s="340">
        <v>-1</v>
      </c>
      <c r="I25" s="340"/>
      <c r="J25" s="353">
        <v>-100</v>
      </c>
    </row>
    <row r="26" spans="1:10">
      <c r="A26" s="311"/>
      <c r="B26" s="336" t="s">
        <v>56</v>
      </c>
      <c r="C26" s="336"/>
      <c r="D26" s="340">
        <v>4</v>
      </c>
      <c r="E26" s="340"/>
      <c r="F26" s="340">
        <v>-1</v>
      </c>
      <c r="G26" s="340">
        <v>0</v>
      </c>
      <c r="H26" s="340">
        <v>5</v>
      </c>
      <c r="I26" s="340"/>
      <c r="J26" s="341">
        <v>500</v>
      </c>
    </row>
    <row r="27" spans="1:10">
      <c r="A27" s="311"/>
      <c r="B27" s="339" t="s">
        <v>194</v>
      </c>
      <c r="C27" s="336"/>
      <c r="D27" s="340">
        <v>33.762999999999998</v>
      </c>
      <c r="E27" s="340"/>
      <c r="F27" s="340">
        <v>6</v>
      </c>
      <c r="G27" s="340">
        <v>0</v>
      </c>
      <c r="H27" s="340">
        <v>27.762999999999998</v>
      </c>
      <c r="I27" s="340"/>
      <c r="J27" s="341">
        <v>-462.71666666666664</v>
      </c>
    </row>
    <row r="28" spans="1:10">
      <c r="A28" s="311"/>
      <c r="B28" s="342" t="s">
        <v>197</v>
      </c>
      <c r="C28" s="343"/>
      <c r="D28" s="160">
        <v>110.76300000000001</v>
      </c>
      <c r="E28" s="160"/>
      <c r="F28" s="160">
        <v>-7</v>
      </c>
      <c r="G28" s="160">
        <v>0</v>
      </c>
      <c r="H28" s="160">
        <v>117.76300000000001</v>
      </c>
      <c r="I28" s="160"/>
      <c r="J28" s="354">
        <v>1747.8285714285716</v>
      </c>
    </row>
    <row r="29" spans="1:10">
      <c r="A29" s="311"/>
      <c r="B29" s="342" t="s">
        <v>277</v>
      </c>
      <c r="C29" s="343"/>
      <c r="D29" s="160">
        <v>270.38</v>
      </c>
      <c r="E29" s="160"/>
      <c r="F29" s="160">
        <v>0</v>
      </c>
      <c r="G29" s="160">
        <v>0</v>
      </c>
      <c r="H29" s="160">
        <v>270.38</v>
      </c>
      <c r="I29" s="160"/>
      <c r="J29" s="178">
        <v>100</v>
      </c>
    </row>
    <row r="30" spans="1:10">
      <c r="A30" s="311"/>
      <c r="B30" s="344" t="s">
        <v>198</v>
      </c>
      <c r="C30" s="345"/>
      <c r="D30" s="346">
        <v>-333.36299999999994</v>
      </c>
      <c r="E30" s="344"/>
      <c r="F30" s="346">
        <v>-582</v>
      </c>
      <c r="G30" s="344">
        <v>0</v>
      </c>
      <c r="H30" s="346">
        <v>248.637</v>
      </c>
      <c r="I30" s="344"/>
      <c r="J30" s="347">
        <v>42.921134020618567</v>
      </c>
    </row>
    <row r="31" spans="1:10">
      <c r="A31" s="311"/>
      <c r="B31" s="336"/>
      <c r="C31" s="336"/>
      <c r="D31" s="336"/>
      <c r="E31" s="336"/>
      <c r="F31" s="336"/>
      <c r="G31" s="336"/>
      <c r="H31" s="336"/>
      <c r="I31" s="336"/>
      <c r="J31" s="336"/>
    </row>
    <row r="32" spans="1:10" ht="30" customHeight="1">
      <c r="A32" s="311"/>
      <c r="B32" s="550"/>
      <c r="C32" s="550"/>
      <c r="D32" s="550"/>
      <c r="E32" s="550"/>
      <c r="F32" s="550"/>
      <c r="G32" s="550"/>
      <c r="H32" s="550"/>
      <c r="I32" s="550"/>
      <c r="J32" s="550"/>
    </row>
    <row r="33" spans="1:10">
      <c r="A33" s="311"/>
      <c r="B33" s="336"/>
      <c r="C33" s="336"/>
      <c r="D33" s="336"/>
      <c r="E33" s="336"/>
      <c r="F33" s="336"/>
      <c r="G33" s="336"/>
      <c r="H33" s="336"/>
      <c r="I33" s="336"/>
      <c r="J33" s="336"/>
    </row>
    <row r="34" spans="1:10" ht="12.75" customHeight="1">
      <c r="A34" s="311"/>
      <c r="B34" s="336"/>
      <c r="C34" s="336"/>
      <c r="D34" s="549" t="s">
        <v>418</v>
      </c>
      <c r="E34" s="549"/>
      <c r="F34" s="549"/>
      <c r="G34" s="549"/>
      <c r="H34" s="549"/>
      <c r="I34" s="549"/>
      <c r="J34" s="549"/>
    </row>
    <row r="35" spans="1:10">
      <c r="A35" s="311"/>
      <c r="B35" s="336"/>
      <c r="C35" s="336"/>
      <c r="D35" s="337">
        <v>2018</v>
      </c>
      <c r="E35" s="337"/>
      <c r="F35" s="337">
        <v>2017</v>
      </c>
      <c r="G35" s="337"/>
      <c r="H35" s="337" t="s">
        <v>52</v>
      </c>
      <c r="I35" s="338"/>
      <c r="J35" s="337" t="s">
        <v>52</v>
      </c>
    </row>
    <row r="36" spans="1:10">
      <c r="A36" s="311"/>
      <c r="B36" s="339" t="s">
        <v>215</v>
      </c>
      <c r="C36" s="336"/>
      <c r="D36" s="546" t="s">
        <v>213</v>
      </c>
      <c r="E36" s="546"/>
      <c r="F36" s="546"/>
      <c r="G36" s="546"/>
      <c r="H36" s="546"/>
      <c r="I36" s="338"/>
      <c r="J36" s="338" t="s">
        <v>21</v>
      </c>
    </row>
    <row r="37" spans="1:10">
      <c r="A37" s="311"/>
      <c r="B37" s="336" t="s">
        <v>10</v>
      </c>
      <c r="C37" s="336"/>
      <c r="D37" s="340">
        <v>0</v>
      </c>
      <c r="E37" s="340"/>
      <c r="F37" s="340">
        <v>0</v>
      </c>
      <c r="G37" s="340">
        <v>0</v>
      </c>
      <c r="H37" s="340">
        <v>0</v>
      </c>
      <c r="I37" s="340"/>
      <c r="J37" s="341">
        <v>0</v>
      </c>
    </row>
    <row r="38" spans="1:10">
      <c r="A38" s="311"/>
      <c r="B38" s="336" t="s">
        <v>55</v>
      </c>
      <c r="C38" s="336"/>
      <c r="D38" s="340">
        <v>0</v>
      </c>
      <c r="E38" s="340"/>
      <c r="F38" s="340">
        <v>1</v>
      </c>
      <c r="G38" s="340">
        <v>0</v>
      </c>
      <c r="H38" s="340">
        <v>-1</v>
      </c>
      <c r="I38" s="340"/>
      <c r="J38" s="341">
        <v>-100</v>
      </c>
    </row>
    <row r="39" spans="1:10">
      <c r="A39" s="311"/>
      <c r="B39" s="336" t="s">
        <v>14</v>
      </c>
      <c r="C39" s="336"/>
      <c r="D39" s="340">
        <v>0</v>
      </c>
      <c r="E39" s="340"/>
      <c r="F39" s="340">
        <v>0</v>
      </c>
      <c r="G39" s="340">
        <v>0</v>
      </c>
      <c r="H39" s="340">
        <v>0</v>
      </c>
      <c r="I39" s="340"/>
      <c r="J39" s="341">
        <v>0</v>
      </c>
    </row>
    <row r="40" spans="1:10">
      <c r="A40" s="311"/>
      <c r="B40" s="336" t="s">
        <v>56</v>
      </c>
      <c r="C40" s="336"/>
      <c r="D40" s="340">
        <v>1</v>
      </c>
      <c r="E40" s="340"/>
      <c r="F40" s="340">
        <v>4.6869999999999994</v>
      </c>
      <c r="G40" s="340">
        <v>0</v>
      </c>
      <c r="H40" s="340">
        <v>-3.6869999999999994</v>
      </c>
      <c r="I40" s="340"/>
      <c r="J40" s="341">
        <v>-78.664390868359291</v>
      </c>
    </row>
    <row r="41" spans="1:10">
      <c r="A41" s="311"/>
      <c r="B41" s="336" t="s">
        <v>167</v>
      </c>
      <c r="C41" s="336"/>
      <c r="D41" s="340">
        <v>0</v>
      </c>
      <c r="E41" s="340"/>
      <c r="F41" s="340">
        <v>0</v>
      </c>
      <c r="G41" s="340">
        <v>0</v>
      </c>
      <c r="H41" s="340">
        <v>0</v>
      </c>
      <c r="I41" s="340"/>
      <c r="J41" s="341">
        <v>0</v>
      </c>
    </row>
    <row r="42" spans="1:10">
      <c r="A42" s="311"/>
      <c r="B42" s="342" t="s">
        <v>216</v>
      </c>
      <c r="C42" s="343"/>
      <c r="D42" s="160">
        <v>1</v>
      </c>
      <c r="E42" s="160"/>
      <c r="F42" s="160">
        <v>5.6869999999999994</v>
      </c>
      <c r="G42" s="160">
        <v>0</v>
      </c>
      <c r="H42" s="160">
        <v>-4.6869999999999994</v>
      </c>
      <c r="I42" s="160"/>
      <c r="J42" s="178">
        <v>-89.316036574643931</v>
      </c>
    </row>
    <row r="43" spans="1:10">
      <c r="B43" s="348" t="s">
        <v>271</v>
      </c>
      <c r="C43" s="142"/>
      <c r="D43" s="142"/>
      <c r="E43" s="142"/>
      <c r="F43" s="142"/>
      <c r="G43" s="142">
        <v>0</v>
      </c>
      <c r="H43" s="142"/>
      <c r="I43" s="142"/>
      <c r="J43" s="142"/>
    </row>
    <row r="44" spans="1:10">
      <c r="A44" s="311"/>
      <c r="B44" s="336" t="s">
        <v>10</v>
      </c>
      <c r="C44" s="336"/>
      <c r="D44" s="340">
        <v>2</v>
      </c>
      <c r="E44" s="340"/>
      <c r="F44" s="340">
        <v>1.7050000000000001</v>
      </c>
      <c r="G44" s="340">
        <v>0</v>
      </c>
      <c r="H44" s="340">
        <v>0.29499999999999993</v>
      </c>
      <c r="I44" s="340"/>
      <c r="J44" s="341">
        <v>0</v>
      </c>
    </row>
    <row r="45" spans="1:10">
      <c r="A45" s="311"/>
      <c r="B45" s="336" t="s">
        <v>55</v>
      </c>
      <c r="C45" s="336"/>
      <c r="D45" s="340">
        <v>0</v>
      </c>
      <c r="E45" s="340"/>
      <c r="F45" s="340">
        <v>0</v>
      </c>
      <c r="G45" s="340">
        <v>0</v>
      </c>
      <c r="H45" s="340">
        <v>0</v>
      </c>
      <c r="I45" s="340"/>
      <c r="J45" s="341">
        <v>0</v>
      </c>
    </row>
    <row r="46" spans="1:10">
      <c r="A46" s="311"/>
      <c r="B46" s="336" t="s">
        <v>14</v>
      </c>
      <c r="C46" s="336"/>
      <c r="D46" s="340">
        <v>0</v>
      </c>
      <c r="E46" s="340"/>
      <c r="F46" s="340">
        <v>0</v>
      </c>
      <c r="G46" s="340">
        <v>0</v>
      </c>
      <c r="H46" s="340">
        <v>0</v>
      </c>
      <c r="I46" s="340"/>
      <c r="J46" s="341">
        <v>0</v>
      </c>
    </row>
    <row r="47" spans="1:10">
      <c r="A47" s="311"/>
      <c r="B47" s="336" t="s">
        <v>56</v>
      </c>
      <c r="C47" s="336"/>
      <c r="D47" s="340">
        <v>0</v>
      </c>
      <c r="E47" s="340"/>
      <c r="F47" s="340">
        <v>0</v>
      </c>
      <c r="G47" s="340">
        <v>0</v>
      </c>
      <c r="H47" s="340">
        <v>0</v>
      </c>
      <c r="I47" s="340"/>
      <c r="J47" s="341">
        <v>0</v>
      </c>
    </row>
    <row r="48" spans="1:10">
      <c r="A48" s="311"/>
      <c r="B48" s="336" t="s">
        <v>171</v>
      </c>
      <c r="C48" s="336"/>
      <c r="D48" s="340">
        <v>0.441</v>
      </c>
      <c r="E48" s="340"/>
      <c r="F48" s="340">
        <v>0.60499999999999998</v>
      </c>
      <c r="G48" s="340">
        <v>0</v>
      </c>
      <c r="H48" s="340">
        <v>-1.1639999999999999</v>
      </c>
      <c r="I48" s="340"/>
      <c r="J48" s="341">
        <v>-100</v>
      </c>
    </row>
    <row r="49" spans="1:10">
      <c r="A49" s="311"/>
      <c r="B49" s="342" t="s">
        <v>199</v>
      </c>
      <c r="C49" s="343"/>
      <c r="D49" s="160">
        <v>2.4409999999999998</v>
      </c>
      <c r="E49" s="160"/>
      <c r="F49" s="160">
        <v>3.31</v>
      </c>
      <c r="G49" s="160">
        <v>0</v>
      </c>
      <c r="H49" s="160">
        <v>-0.86899999999999999</v>
      </c>
      <c r="I49" s="160"/>
      <c r="J49" s="178">
        <v>-25.9</v>
      </c>
    </row>
    <row r="50" spans="1:10">
      <c r="B50" s="142"/>
      <c r="C50" s="142"/>
      <c r="D50" s="142"/>
      <c r="E50" s="142"/>
      <c r="F50" s="142"/>
      <c r="G50" s="142"/>
      <c r="H50" s="142"/>
      <c r="I50" s="142"/>
      <c r="J50" s="142"/>
    </row>
    <row r="51" spans="1:10">
      <c r="A51" s="311"/>
      <c r="B51" s="344" t="s">
        <v>200</v>
      </c>
      <c r="C51" s="345"/>
      <c r="D51" s="346">
        <v>3.4409999999999998</v>
      </c>
      <c r="E51" s="344"/>
      <c r="F51" s="346">
        <v>8.9969999999999999</v>
      </c>
      <c r="G51" s="344">
        <v>0</v>
      </c>
      <c r="H51" s="346">
        <v>-5.5559999999999992</v>
      </c>
      <c r="I51" s="344"/>
      <c r="J51" s="347">
        <v>-63.8</v>
      </c>
    </row>
    <row r="52" spans="1:10">
      <c r="B52" s="142"/>
      <c r="C52" s="142"/>
      <c r="D52" s="142"/>
      <c r="E52" s="142"/>
      <c r="F52" s="142"/>
      <c r="G52" s="142"/>
      <c r="H52" s="142"/>
      <c r="I52" s="142"/>
      <c r="J52" s="142"/>
    </row>
    <row r="53" spans="1:10">
      <c r="A53" s="311"/>
      <c r="B53" s="344" t="s">
        <v>125</v>
      </c>
      <c r="C53" s="345"/>
      <c r="D53" s="346">
        <v>2104.8780000000002</v>
      </c>
      <c r="E53" s="344"/>
      <c r="F53" s="346">
        <v>1645.597</v>
      </c>
      <c r="G53" s="344">
        <v>0</v>
      </c>
      <c r="H53" s="346">
        <v>459.28100000000018</v>
      </c>
      <c r="I53" s="344"/>
      <c r="J53" s="347">
        <v>27.9</v>
      </c>
    </row>
    <row r="54" spans="1:10">
      <c r="B54" s="348" t="s">
        <v>126</v>
      </c>
      <c r="C54" s="142"/>
      <c r="D54" s="142"/>
      <c r="E54" s="142"/>
      <c r="F54" s="142"/>
      <c r="G54" s="142"/>
      <c r="H54" s="142"/>
      <c r="I54" s="142"/>
      <c r="J54" s="142"/>
    </row>
    <row r="55" spans="1:10">
      <c r="A55" s="311"/>
      <c r="B55" s="336" t="s">
        <v>201</v>
      </c>
      <c r="C55" s="336"/>
      <c r="D55" s="340">
        <v>-7</v>
      </c>
      <c r="E55" s="340"/>
      <c r="F55" s="340">
        <v>-28</v>
      </c>
      <c r="G55" s="340">
        <v>0</v>
      </c>
      <c r="H55" s="340">
        <v>21</v>
      </c>
      <c r="I55" s="340"/>
      <c r="J55" s="341">
        <v>-75</v>
      </c>
    </row>
    <row r="56" spans="1:10">
      <c r="A56" s="311"/>
      <c r="B56" s="336" t="s">
        <v>10</v>
      </c>
      <c r="C56" s="336"/>
      <c r="D56" s="340">
        <v>-204</v>
      </c>
      <c r="E56" s="340"/>
      <c r="F56" s="340">
        <v>27</v>
      </c>
      <c r="G56" s="340">
        <v>0</v>
      </c>
      <c r="H56" s="340">
        <v>-231</v>
      </c>
      <c r="I56" s="340"/>
      <c r="J56" s="353">
        <v>-855.55555555555554</v>
      </c>
    </row>
    <row r="57" spans="1:10">
      <c r="A57" s="311"/>
      <c r="B57" s="336" t="s">
        <v>55</v>
      </c>
      <c r="C57" s="336"/>
      <c r="D57" s="340">
        <v>218</v>
      </c>
      <c r="E57" s="340"/>
      <c r="F57" s="340">
        <v>-66</v>
      </c>
      <c r="G57" s="340">
        <v>0</v>
      </c>
      <c r="H57" s="340">
        <v>284</v>
      </c>
      <c r="I57" s="340"/>
      <c r="J57" s="341">
        <v>430.30303030303025</v>
      </c>
    </row>
    <row r="58" spans="1:10">
      <c r="A58" s="311"/>
      <c r="B58" s="336" t="s">
        <v>14</v>
      </c>
      <c r="C58" s="336"/>
      <c r="D58" s="340">
        <v>-311</v>
      </c>
      <c r="E58" s="340"/>
      <c r="F58" s="340">
        <v>-337</v>
      </c>
      <c r="G58" s="340">
        <v>0</v>
      </c>
      <c r="H58" s="340">
        <v>26</v>
      </c>
      <c r="I58" s="340"/>
      <c r="J58" s="341">
        <v>7.71513353115727</v>
      </c>
    </row>
    <row r="59" spans="1:10">
      <c r="A59" s="311"/>
      <c r="B59" s="336" t="s">
        <v>56</v>
      </c>
      <c r="C59" s="336"/>
      <c r="D59" s="340">
        <v>-134</v>
      </c>
      <c r="E59" s="340"/>
      <c r="F59" s="340">
        <v>-114.9</v>
      </c>
      <c r="G59" s="340">
        <v>0</v>
      </c>
      <c r="H59" s="340">
        <v>-19.099999999999994</v>
      </c>
      <c r="I59" s="340"/>
      <c r="J59" s="341">
        <v>-16.623150565709309</v>
      </c>
    </row>
    <row r="60" spans="1:10">
      <c r="A60" s="311"/>
      <c r="B60" s="342" t="s">
        <v>202</v>
      </c>
      <c r="C60" s="343"/>
      <c r="D60" s="160">
        <v>-438</v>
      </c>
      <c r="E60" s="160"/>
      <c r="F60" s="160">
        <v>-518.9</v>
      </c>
      <c r="G60" s="160">
        <v>0</v>
      </c>
      <c r="H60" s="160">
        <v>80.900000000000006</v>
      </c>
      <c r="I60" s="160"/>
      <c r="J60" s="178">
        <v>15.590672576604348</v>
      </c>
    </row>
    <row r="61" spans="1:10">
      <c r="A61" s="311"/>
      <c r="B61" s="344" t="s">
        <v>217</v>
      </c>
      <c r="C61" s="345"/>
      <c r="D61" s="346">
        <v>1666.8780000000002</v>
      </c>
      <c r="E61" s="344"/>
      <c r="F61" s="346">
        <v>1126.6970000000001</v>
      </c>
      <c r="G61" s="344">
        <v>0</v>
      </c>
      <c r="H61" s="346">
        <v>540.18100000000015</v>
      </c>
      <c r="I61" s="344"/>
      <c r="J61" s="347">
        <v>47.953768377833605</v>
      </c>
    </row>
    <row r="62" spans="1:10">
      <c r="A62" s="311"/>
      <c r="B62" s="336" t="s">
        <v>218</v>
      </c>
      <c r="C62" s="336"/>
      <c r="D62" s="340">
        <v>0</v>
      </c>
      <c r="E62" s="340"/>
      <c r="F62" s="340">
        <v>0</v>
      </c>
      <c r="G62" s="340">
        <v>0</v>
      </c>
      <c r="H62" s="340">
        <v>0</v>
      </c>
      <c r="I62" s="340"/>
      <c r="J62" s="341">
        <v>0</v>
      </c>
    </row>
    <row r="63" spans="1:10">
      <c r="A63" s="311"/>
      <c r="B63" s="344" t="s">
        <v>127</v>
      </c>
      <c r="C63" s="345"/>
      <c r="D63" s="346">
        <v>1666.8780000000002</v>
      </c>
      <c r="E63" s="344"/>
      <c r="F63" s="346">
        <v>1126.6970000000001</v>
      </c>
      <c r="G63" s="344">
        <v>0</v>
      </c>
      <c r="H63" s="346">
        <v>540.18100000000015</v>
      </c>
      <c r="I63" s="344"/>
      <c r="J63" s="347">
        <v>47.953768377833605</v>
      </c>
    </row>
    <row r="64" spans="1:10">
      <c r="A64" s="311"/>
      <c r="B64" s="349" t="s">
        <v>70</v>
      </c>
      <c r="C64" s="349"/>
      <c r="D64" s="350">
        <v>1201.3810000000001</v>
      </c>
      <c r="E64" s="350"/>
      <c r="F64" s="350">
        <v>709.04300000000001</v>
      </c>
      <c r="G64" s="350">
        <v>0</v>
      </c>
      <c r="H64" s="350">
        <v>492.33800000000008</v>
      </c>
      <c r="I64" s="350"/>
      <c r="J64" s="351">
        <v>69.436973498081215</v>
      </c>
    </row>
    <row r="65" spans="1:10">
      <c r="A65" s="311"/>
      <c r="B65" s="336" t="s">
        <v>71</v>
      </c>
      <c r="C65" s="336"/>
      <c r="D65" s="340">
        <v>465.67700000000002</v>
      </c>
      <c r="E65" s="340"/>
      <c r="F65" s="340">
        <v>418.471</v>
      </c>
      <c r="G65" s="340">
        <v>0</v>
      </c>
      <c r="H65" s="340">
        <v>48.206000000000017</v>
      </c>
      <c r="I65" s="340"/>
      <c r="J65" s="341">
        <v>11.280590530765577</v>
      </c>
    </row>
    <row r="66" spans="1:10">
      <c r="A66" s="311"/>
      <c r="B66" s="336"/>
      <c r="C66" s="336"/>
      <c r="D66" s="336"/>
      <c r="E66" s="336"/>
      <c r="F66" s="336"/>
      <c r="G66" s="336"/>
      <c r="H66" s="336"/>
      <c r="I66" s="336"/>
      <c r="J66" s="336"/>
    </row>
    <row r="67" spans="1:10">
      <c r="A67" s="311"/>
      <c r="B67" s="336"/>
      <c r="C67" s="336"/>
      <c r="D67" s="336"/>
      <c r="E67" s="336"/>
      <c r="F67" s="336"/>
      <c r="G67" s="336"/>
      <c r="H67" s="336"/>
      <c r="I67" s="336"/>
      <c r="J67" s="336"/>
    </row>
  </sheetData>
  <mergeCells count="7">
    <mergeCell ref="D36:H36"/>
    <mergeCell ref="B3:J3"/>
    <mergeCell ref="B4:J4"/>
    <mergeCell ref="D5:J5"/>
    <mergeCell ref="D7:H7"/>
    <mergeCell ref="B32:J32"/>
    <mergeCell ref="D34:J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8</vt:i4>
      </vt:variant>
    </vt:vector>
  </HeadingPairs>
  <TitlesOfParts>
    <vt:vector size="30" baseType="lpstr">
      <vt:lpstr>EBITDA</vt:lpstr>
      <vt:lpstr>Generation Business</vt:lpstr>
      <vt:lpstr>Distribution Business</vt:lpstr>
      <vt:lpstr>Energy sales revenues</vt:lpstr>
      <vt:lpstr>Income Statement</vt:lpstr>
      <vt:lpstr>Hyperinflation effect</vt:lpstr>
      <vt:lpstr>EBITDA by business CO</vt:lpstr>
      <vt:lpstr>EBITDA and others by country</vt:lpstr>
      <vt:lpstr>Non operating CO</vt:lpstr>
      <vt:lpstr>Balance sheet</vt:lpstr>
      <vt:lpstr>Ratios OC</vt:lpstr>
      <vt:lpstr>Property, plant and equipment</vt:lpstr>
      <vt:lpstr>Dx physical data</vt:lpstr>
      <vt:lpstr>Gx physical data</vt:lpstr>
      <vt:lpstr>Subsidiaries</vt:lpstr>
      <vt:lpstr>Segment by country</vt:lpstr>
      <vt:lpstr>Segment by business</vt:lpstr>
      <vt:lpstr>Generation Segment</vt:lpstr>
      <vt:lpstr>Distribution Segment</vt:lpstr>
      <vt:lpstr>Ebitda y activo fijo</vt:lpstr>
      <vt:lpstr>Merc Generacón</vt:lpstr>
      <vt:lpstr>Impuestos Diferidos</vt:lpstr>
      <vt:lpstr>'Distribution Business'!Área_de_impresión</vt:lpstr>
      <vt:lpstr>'Ebitda y activo fijo'!Área_de_impresión</vt:lpstr>
      <vt:lpstr>'Generation Business'!Área_de_impresión</vt:lpstr>
      <vt:lpstr>'Impuestos Diferidos'!Área_de_impresión</vt:lpstr>
      <vt:lpstr>'Income Statement'!Área_de_impresión</vt:lpstr>
      <vt:lpstr>'Merc Generacón'!Área_de_impresión</vt:lpstr>
      <vt:lpstr>'Property, plant and equipment'!Área_de_impresión</vt:lpstr>
      <vt:lpstr>'Ratios OC'!Área_de_impresión</vt:lpstr>
    </vt:vector>
  </TitlesOfParts>
  <Company>Grupo Endesa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cl090508016</dc:creator>
  <cp:lastModifiedBy>Rubio Nuñez, Javiera Fernanda</cp:lastModifiedBy>
  <cp:lastPrinted>2013-07-20T18:15:22Z</cp:lastPrinted>
  <dcterms:created xsi:type="dcterms:W3CDTF">2003-10-23T18:16:48Z</dcterms:created>
  <dcterms:modified xsi:type="dcterms:W3CDTF">2019-02-26T21:56:19Z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