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ess Releases\1Q19 Press\"/>
    </mc:Choice>
  </mc:AlternateContent>
  <bookViews>
    <workbookView xWindow="10245" yWindow="-15" windowWidth="8745" windowHeight="6930" tabRatio="744"/>
  </bookViews>
  <sheets>
    <sheet name="EBITDA" sheetId="37" r:id="rId1"/>
    <sheet name="Generation Business" sheetId="17" r:id="rId2"/>
    <sheet name="Distribution Business" sheetId="5" r:id="rId3"/>
    <sheet name="Energy sales revenues" sheetId="26" r:id="rId4"/>
    <sheet name="Income Statement" sheetId="8" r:id="rId5"/>
    <sheet name="Hyperinflation effect" sheetId="50" r:id="rId6"/>
    <sheet name="EBITDA by business CO" sheetId="38" r:id="rId7"/>
    <sheet name="EBITDA and others by country" sheetId="41" r:id="rId8"/>
    <sheet name="Non operating CO" sheetId="42" r:id="rId9"/>
    <sheet name="Balance sheet" sheetId="43" r:id="rId10"/>
    <sheet name="Ratios OC" sheetId="10" r:id="rId11"/>
    <sheet name="Property, plant and equipment" sheetId="13" r:id="rId12"/>
    <sheet name="Dx physical data" sheetId="34" r:id="rId13"/>
    <sheet name="Gx physical data" sheetId="35" r:id="rId14"/>
    <sheet name="Subsidiaries" sheetId="25" r:id="rId15"/>
    <sheet name="Segment by country" sheetId="49" r:id="rId16"/>
    <sheet name="Segment by business" sheetId="45" r:id="rId17"/>
    <sheet name="Generation Segment" sheetId="46" r:id="rId18"/>
    <sheet name="Distribution Segment" sheetId="47" r:id="rId19"/>
    <sheet name="Ebitda y activo fijo" sheetId="19" state="hidden" r:id="rId20"/>
    <sheet name="Merc Generacón" sheetId="4" state="hidden" r:id="rId21"/>
    <sheet name="Impuestos Diferidos" sheetId="16" state="hidden" r:id="rId22"/>
  </sheets>
  <externalReferences>
    <externalReference r:id="rId23"/>
  </externalReferences>
  <definedNames>
    <definedName name="_xlnm.Print_Area" localSheetId="2">'Distribution Business'!$B$3:$L$18</definedName>
    <definedName name="_xlnm.Print_Area" localSheetId="19">'Ebitda y activo fijo'!$C$5:$G$30</definedName>
    <definedName name="_xlnm.Print_Area" localSheetId="1">'Generation Business'!$B$3:$K$26</definedName>
    <definedName name="_xlnm.Print_Area" localSheetId="21">'Impuestos Diferidos'!$C$4:$F$11</definedName>
    <definedName name="_xlnm.Print_Area" localSheetId="4">'Income Statement'!$B$3:$F$36</definedName>
    <definedName name="_xlnm.Print_Area" localSheetId="20">'Merc Generacón'!$B$3:$G$18</definedName>
    <definedName name="_xlnm.Print_Area" localSheetId="11">'Property, plant and equipment'!$B$3:$H$41</definedName>
    <definedName name="_xlnm.Print_Area" localSheetId="10">'Ratios OC'!$B$2:$L$18</definedName>
  </definedNames>
  <calcPr calcId="162913"/>
</workbook>
</file>

<file path=xl/calcChain.xml><?xml version="1.0" encoding="utf-8"?>
<calcChain xmlns="http://schemas.openxmlformats.org/spreadsheetml/2006/main">
  <c r="H12" i="34" l="1"/>
  <c r="G12" i="34"/>
  <c r="F12" i="34"/>
  <c r="E12" i="34"/>
  <c r="D12" i="34"/>
  <c r="C12" i="34"/>
  <c r="H11" i="34"/>
  <c r="G11" i="34"/>
  <c r="E11" i="34"/>
  <c r="D11" i="34"/>
  <c r="C11" i="34"/>
  <c r="H10" i="34"/>
  <c r="G10" i="34"/>
  <c r="F10" i="34"/>
  <c r="E10" i="34"/>
  <c r="D10" i="34"/>
  <c r="C10" i="34"/>
  <c r="H9" i="34"/>
  <c r="G9" i="34"/>
  <c r="F9" i="34"/>
  <c r="E9" i="34"/>
  <c r="D9" i="34"/>
  <c r="C9" i="34"/>
  <c r="H8" i="34"/>
  <c r="G8" i="34"/>
  <c r="F8" i="34"/>
  <c r="E8" i="34"/>
  <c r="D8" i="34"/>
  <c r="C8" i="34"/>
  <c r="H7" i="34"/>
  <c r="G7" i="34"/>
  <c r="F7" i="34"/>
  <c r="E7" i="34"/>
  <c r="D7" i="34"/>
  <c r="C7" i="34"/>
  <c r="H6" i="34"/>
  <c r="G6" i="34"/>
  <c r="F6" i="34"/>
  <c r="E6" i="34"/>
  <c r="D6" i="34"/>
  <c r="C6" i="34"/>
  <c r="C28" i="43" l="1"/>
  <c r="E14" i="43"/>
  <c r="C14" i="43"/>
  <c r="P9" i="26" l="1"/>
  <c r="O9" i="26"/>
  <c r="N9" i="26"/>
  <c r="M9" i="26"/>
  <c r="L9" i="26"/>
  <c r="K9" i="26"/>
  <c r="J9" i="26"/>
  <c r="I9" i="26"/>
  <c r="H9" i="26"/>
  <c r="G9" i="26"/>
  <c r="F9" i="26"/>
  <c r="E9" i="26"/>
  <c r="E128" i="47" l="1"/>
  <c r="D128" i="47"/>
  <c r="E33" i="47"/>
  <c r="D33" i="47"/>
  <c r="O132" i="46" l="1"/>
  <c r="N132" i="46"/>
  <c r="K132" i="46"/>
  <c r="J132" i="46"/>
  <c r="G132" i="46"/>
  <c r="F132" i="46"/>
  <c r="E132" i="46"/>
  <c r="D132" i="46"/>
  <c r="Q73" i="46"/>
  <c r="Q132" i="46" s="1"/>
  <c r="P73" i="46"/>
  <c r="P132" i="46" s="1"/>
  <c r="O73" i="46"/>
  <c r="N73" i="46"/>
  <c r="M73" i="46"/>
  <c r="M132" i="46" s="1"/>
  <c r="L73" i="46"/>
  <c r="L132" i="46" s="1"/>
  <c r="K73" i="46"/>
  <c r="J73" i="46"/>
  <c r="I73" i="46"/>
  <c r="I132" i="46" s="1"/>
  <c r="H73" i="46"/>
  <c r="H132" i="46" s="1"/>
  <c r="G73" i="46"/>
  <c r="F73" i="46"/>
  <c r="Q4" i="46"/>
  <c r="P4" i="46"/>
  <c r="M4" i="46"/>
  <c r="L4" i="46"/>
  <c r="K4" i="46"/>
  <c r="J4" i="46"/>
  <c r="I4" i="46"/>
  <c r="H4" i="46"/>
  <c r="G4" i="46"/>
  <c r="O4" i="46" s="1"/>
  <c r="F4" i="46"/>
  <c r="N4" i="46" s="1"/>
  <c r="K74" i="45"/>
  <c r="J74" i="45"/>
  <c r="I74" i="45"/>
  <c r="H74" i="45"/>
  <c r="G74" i="45"/>
  <c r="F74" i="45"/>
  <c r="E136" i="45"/>
  <c r="I4" i="45"/>
  <c r="K4" i="45" s="1"/>
  <c r="G4" i="45"/>
  <c r="F4" i="45"/>
  <c r="H4" i="45" s="1"/>
  <c r="J4" i="45" s="1"/>
  <c r="P134" i="49"/>
  <c r="O134" i="49"/>
  <c r="N134" i="49"/>
  <c r="M134" i="49"/>
  <c r="L134" i="49"/>
  <c r="K134" i="49"/>
  <c r="J134" i="49"/>
  <c r="I134" i="49"/>
  <c r="H134" i="49"/>
  <c r="G134" i="49"/>
  <c r="F134" i="49"/>
  <c r="E134" i="49"/>
  <c r="D134" i="49"/>
  <c r="C134" i="49"/>
  <c r="D33" i="49"/>
  <c r="C33" i="49"/>
  <c r="H33" i="49"/>
  <c r="K35" i="45" l="1"/>
  <c r="J35" i="45"/>
  <c r="I35" i="45"/>
  <c r="H35" i="45"/>
  <c r="G35" i="45"/>
  <c r="F35" i="45"/>
  <c r="E35" i="45"/>
  <c r="D35" i="45"/>
  <c r="D136" i="45" s="1"/>
  <c r="K136" i="45" l="1"/>
  <c r="I136" i="45"/>
  <c r="G136" i="45"/>
  <c r="J136" i="45"/>
  <c r="F136" i="45"/>
  <c r="H136" i="45"/>
  <c r="R22" i="34"/>
  <c r="Q22" i="34"/>
  <c r="P22" i="34"/>
  <c r="O22" i="34"/>
  <c r="N22" i="34"/>
  <c r="M22" i="34"/>
  <c r="L22" i="34"/>
  <c r="K22" i="34"/>
  <c r="J22" i="34"/>
  <c r="I22" i="34"/>
  <c r="H22" i="34"/>
  <c r="G22" i="34"/>
  <c r="D22" i="34"/>
  <c r="C22" i="34"/>
  <c r="H4" i="34"/>
  <c r="G4" i="34"/>
  <c r="F4" i="34"/>
  <c r="F22" i="34" s="1"/>
  <c r="E4" i="34"/>
  <c r="E22" i="34" s="1"/>
  <c r="M71" i="47" l="1"/>
  <c r="L71" i="47"/>
  <c r="K71" i="47"/>
  <c r="K128" i="47" s="1"/>
  <c r="J71" i="47"/>
  <c r="J128" i="47" s="1"/>
  <c r="I71" i="47"/>
  <c r="I128" i="47" s="1"/>
  <c r="H71" i="47"/>
  <c r="H128" i="47" s="1"/>
  <c r="G71" i="47"/>
  <c r="G128" i="47" s="1"/>
  <c r="F71" i="47"/>
  <c r="F128" i="47" s="1"/>
  <c r="M4" i="47"/>
  <c r="L4" i="47"/>
  <c r="K4" i="47"/>
  <c r="K33" i="47" s="1"/>
  <c r="J4" i="47"/>
  <c r="J33" i="47" s="1"/>
  <c r="I4" i="47"/>
  <c r="I33" i="47" s="1"/>
  <c r="H4" i="47"/>
  <c r="H33" i="47" s="1"/>
  <c r="G4" i="47"/>
  <c r="G33" i="47" s="1"/>
  <c r="F4" i="47"/>
  <c r="F33" i="47" s="1"/>
  <c r="E35" i="46"/>
  <c r="K35" i="46" s="1"/>
  <c r="D35" i="46"/>
  <c r="L35" i="46" s="1"/>
  <c r="G33" i="49"/>
  <c r="F33" i="49"/>
  <c r="E33" i="49"/>
  <c r="J33" i="49"/>
  <c r="L33" i="49" s="1"/>
  <c r="N33" i="49" s="1"/>
  <c r="P33" i="49" s="1"/>
  <c r="I33" i="49"/>
  <c r="K33" i="49" s="1"/>
  <c r="M33" i="49" s="1"/>
  <c r="O33" i="49" s="1"/>
  <c r="P4" i="47" l="1"/>
  <c r="P33" i="47" s="1"/>
  <c r="L33" i="47"/>
  <c r="N71" i="47"/>
  <c r="L128" i="47"/>
  <c r="Q4" i="47"/>
  <c r="Q33" i="47" s="1"/>
  <c r="M33" i="47"/>
  <c r="O71" i="47"/>
  <c r="M128" i="47"/>
  <c r="O4" i="47"/>
  <c r="O33" i="47" s="1"/>
  <c r="N4" i="47"/>
  <c r="N33" i="47" s="1"/>
  <c r="H35" i="46"/>
  <c r="I35" i="46"/>
  <c r="M35" i="46"/>
  <c r="F35" i="46"/>
  <c r="J35" i="46"/>
  <c r="G35" i="46"/>
  <c r="F8" i="16"/>
  <c r="F11" i="16" s="1"/>
  <c r="F9" i="16"/>
  <c r="D11" i="16"/>
  <c r="E11" i="16"/>
  <c r="E13" i="16" s="1"/>
  <c r="D10" i="4"/>
  <c r="D13" i="4"/>
  <c r="E10" i="4"/>
  <c r="G10" i="4"/>
  <c r="E11" i="4"/>
  <c r="E13" i="4" s="1"/>
  <c r="D18" i="4" s="1"/>
  <c r="E18" i="4" s="1"/>
  <c r="F12" i="19"/>
  <c r="F13" i="19"/>
  <c r="F14" i="19"/>
  <c r="F15" i="19"/>
  <c r="F16" i="19"/>
  <c r="D17" i="19"/>
  <c r="E17" i="19"/>
  <c r="F20" i="19"/>
  <c r="F21" i="19"/>
  <c r="F22" i="19"/>
  <c r="F23" i="19"/>
  <c r="F24" i="19"/>
  <c r="D25" i="19"/>
  <c r="F25" i="19" s="1"/>
  <c r="E25" i="19"/>
  <c r="E29" i="19"/>
  <c r="F27" i="19"/>
  <c r="D29" i="19"/>
  <c r="F29" i="19" s="1"/>
  <c r="E6" i="16"/>
  <c r="D5" i="4"/>
  <c r="F5" i="4" s="1"/>
  <c r="D6" i="16"/>
  <c r="F17" i="19"/>
  <c r="E5" i="4"/>
  <c r="G5" i="4" s="1"/>
  <c r="D13" i="16"/>
  <c r="Q71" i="47" l="1"/>
  <c r="Q128" i="47" s="1"/>
  <c r="O128" i="47"/>
  <c r="P71" i="47"/>
  <c r="P128" i="47" s="1"/>
  <c r="N128" i="47"/>
  <c r="N35" i="46"/>
  <c r="P35" i="46"/>
  <c r="O35" i="46"/>
  <c r="Q35" i="46"/>
</calcChain>
</file>

<file path=xl/sharedStrings.xml><?xml version="1.0" encoding="utf-8"?>
<sst xmlns="http://schemas.openxmlformats.org/spreadsheetml/2006/main" count="1471" uniqueCount="441">
  <si>
    <t xml:space="preserve">Mercados </t>
  </si>
  <si>
    <t>Ventas de Energía</t>
  </si>
  <si>
    <t>Participación</t>
  </si>
  <si>
    <t>País</t>
  </si>
  <si>
    <t xml:space="preserve">en que </t>
  </si>
  <si>
    <t>(GWh)</t>
  </si>
  <si>
    <t>de mercado</t>
  </si>
  <si>
    <t>participa</t>
  </si>
  <si>
    <t xml:space="preserve">Chile  </t>
  </si>
  <si>
    <t>SIC y SING</t>
  </si>
  <si>
    <t>Argentina</t>
  </si>
  <si>
    <t>SIN</t>
  </si>
  <si>
    <t>Perú</t>
  </si>
  <si>
    <t>SICN</t>
  </si>
  <si>
    <t>Colombia</t>
  </si>
  <si>
    <t xml:space="preserve">Total   </t>
  </si>
  <si>
    <t>(GWh) ( * )</t>
  </si>
  <si>
    <t>Edesur</t>
  </si>
  <si>
    <t>Edelnor</t>
  </si>
  <si>
    <t>Coelce</t>
  </si>
  <si>
    <t>Total</t>
  </si>
  <si>
    <t>%</t>
  </si>
  <si>
    <t>Distribución</t>
  </si>
  <si>
    <t>Chile</t>
  </si>
  <si>
    <t>Variaciones</t>
  </si>
  <si>
    <t>Impuesto Renta</t>
  </si>
  <si>
    <t>Impuesto Diferido</t>
  </si>
  <si>
    <t>Brasil  (1)</t>
  </si>
  <si>
    <t>(1)  En el año 2005  se incluyen las ventas del trimestre octubre-diciembre 2005 de las sociedades Endesa Fortaleza y CIEN.</t>
  </si>
  <si>
    <t xml:space="preserve">(GWh) </t>
  </si>
  <si>
    <t>Concepto  (Millones de $)</t>
  </si>
  <si>
    <t>EBITDA Y ACTIVO FIJO NETO POR PAIS</t>
  </si>
  <si>
    <t>Lineas de Negocio</t>
  </si>
  <si>
    <t>EBITDA</t>
  </si>
  <si>
    <t>Activo Fijo neto</t>
  </si>
  <si>
    <t>Generación y Transmisión</t>
  </si>
  <si>
    <t>Brasil</t>
  </si>
  <si>
    <t>Total Gx y Tx</t>
  </si>
  <si>
    <t>Total Dx</t>
  </si>
  <si>
    <t>Total Grupo Enersis</t>
  </si>
  <si>
    <t>Ch$ Millones</t>
  </si>
  <si>
    <t>Ampla</t>
  </si>
  <si>
    <t>EBITDA (*)</t>
  </si>
  <si>
    <t>EBITDA / Activo Fijo marzo 2007</t>
  </si>
  <si>
    <t>Impuesto a la Renta e Impuestos diferidos</t>
  </si>
  <si>
    <t>Trabajos para el inmovilizado</t>
  </si>
  <si>
    <t>Estructura y ajustes</t>
  </si>
  <si>
    <t>(%)</t>
  </si>
  <si>
    <t>Brasil   (*)</t>
  </si>
  <si>
    <t>(*) Incluye activos intangibles por concesiones en Ampla y Coelce</t>
  </si>
  <si>
    <t>EBITDA / Activo Fijo DIC. 2010</t>
  </si>
  <si>
    <t>Al 31 de marzo de 2011</t>
  </si>
  <si>
    <t>Variation</t>
  </si>
  <si>
    <t>Operating Income</t>
  </si>
  <si>
    <t>Distribution</t>
  </si>
  <si>
    <t>Brazil</t>
  </si>
  <si>
    <t>Peru</t>
  </si>
  <si>
    <t>Company</t>
  </si>
  <si>
    <t xml:space="preserve">Markets </t>
  </si>
  <si>
    <t>in which</t>
  </si>
  <si>
    <t>operates</t>
  </si>
  <si>
    <t>Energy Sales</t>
  </si>
  <si>
    <t>Market</t>
  </si>
  <si>
    <t>Share</t>
  </si>
  <si>
    <t>Current Assets</t>
  </si>
  <si>
    <t>Total Assets</t>
  </si>
  <si>
    <t>Current Liabilities</t>
  </si>
  <si>
    <t>Non Current Liabilities</t>
  </si>
  <si>
    <t>Personnel costs</t>
  </si>
  <si>
    <t>Other Non Operating Income</t>
  </si>
  <si>
    <t>Net Income attributable to owners of parent</t>
  </si>
  <si>
    <t>Net income attributable to non-controlling interest</t>
  </si>
  <si>
    <t>Energy Losses</t>
  </si>
  <si>
    <t>Clients</t>
  </si>
  <si>
    <t>Clients / Employees</t>
  </si>
  <si>
    <t>(*) Includes final customer sales and tolls.</t>
  </si>
  <si>
    <t>(thousand)</t>
  </si>
  <si>
    <t>Liquidity</t>
  </si>
  <si>
    <t>Leverage</t>
  </si>
  <si>
    <t>Profitability</t>
  </si>
  <si>
    <t>(2) Considers EBITDA divided by financial expenses</t>
  </si>
  <si>
    <t>Acid ratio test (1)</t>
  </si>
  <si>
    <t>Current liquidity</t>
  </si>
  <si>
    <t>Working Capítal</t>
  </si>
  <si>
    <t>Long Term Debt</t>
  </si>
  <si>
    <t>Short Term Debt</t>
  </si>
  <si>
    <t>Financial Expenses Coverage (2)</t>
  </si>
  <si>
    <t>Operating Income/Operating Revenues</t>
  </si>
  <si>
    <t>ROE (annualized)</t>
  </si>
  <si>
    <t>ROA (annualized)</t>
  </si>
  <si>
    <t>Indicator</t>
  </si>
  <si>
    <t>Unit</t>
  </si>
  <si>
    <t>PROPERTY, PLANTS AND EQUIPMENT INFORMATION BY COMPANY</t>
  </si>
  <si>
    <t>(*) Includes intangible assets concessions</t>
  </si>
  <si>
    <t>From Financing Activities</t>
  </si>
  <si>
    <t>From Investing Activities</t>
  </si>
  <si>
    <t>From Operating Activities</t>
  </si>
  <si>
    <t>Net Cash Flow</t>
  </si>
  <si>
    <t>Change</t>
  </si>
  <si>
    <t>% Change</t>
  </si>
  <si>
    <t>Times</t>
  </si>
  <si>
    <t>Generation</t>
  </si>
  <si>
    <t>Country</t>
  </si>
  <si>
    <t>Energy Sales Revenues</t>
  </si>
  <si>
    <t>Non regulated customers</t>
  </si>
  <si>
    <t>Regulated customers</t>
  </si>
  <si>
    <t>Other Clients</t>
  </si>
  <si>
    <t>Spot Market</t>
  </si>
  <si>
    <t>Residential</t>
  </si>
  <si>
    <t>Commercial</t>
  </si>
  <si>
    <t>Industrial</t>
  </si>
  <si>
    <t>Other</t>
  </si>
  <si>
    <t>Generation and Distribution</t>
  </si>
  <si>
    <t>Less: Consolidation adjustments</t>
  </si>
  <si>
    <t>Total Segments</t>
  </si>
  <si>
    <t>Structure and adjustments</t>
  </si>
  <si>
    <t>Payments for additions of Property, plant and equipment</t>
  </si>
  <si>
    <t>Net Income from Continuing Operations</t>
  </si>
  <si>
    <t xml:space="preserve">NET INCOME </t>
  </si>
  <si>
    <t>Financial Income</t>
  </si>
  <si>
    <t>Financial Costs</t>
  </si>
  <si>
    <t>Gain (Loss) for indexed assets and liabilities</t>
  </si>
  <si>
    <t>Foreign currency exchange differences, net</t>
  </si>
  <si>
    <t>Net Income Before Taxes</t>
  </si>
  <si>
    <t>Income Tax</t>
  </si>
  <si>
    <t>Net Income</t>
  </si>
  <si>
    <t>Revenues</t>
  </si>
  <si>
    <t>Sales</t>
  </si>
  <si>
    <t>Other operating income</t>
  </si>
  <si>
    <t>Procurements and Services</t>
  </si>
  <si>
    <t>Energy purchases</t>
  </si>
  <si>
    <t>Fuel consumption</t>
  </si>
  <si>
    <t>Transportation expenses</t>
  </si>
  <si>
    <t>Other variable costs</t>
  </si>
  <si>
    <t>Contribution Margin</t>
  </si>
  <si>
    <t>Other fixed operating expenses</t>
  </si>
  <si>
    <t>Gross Operating Income (EBITDA)</t>
  </si>
  <si>
    <t>Depreciation and amortization</t>
  </si>
  <si>
    <t>Reversal of impairment profit (impairment loss) recognized in profit or loss</t>
  </si>
  <si>
    <t>Net  Financial Income</t>
  </si>
  <si>
    <t>Financial income</t>
  </si>
  <si>
    <t>Financial costs</t>
  </si>
  <si>
    <t>COMPANY</t>
  </si>
  <si>
    <t>Gwh</t>
  </si>
  <si>
    <t>N°</t>
  </si>
  <si>
    <t>Codensa</t>
  </si>
  <si>
    <t>TOTAL</t>
  </si>
  <si>
    <t>SALES</t>
  </si>
  <si>
    <t>Total generation</t>
  </si>
  <si>
    <t>Hydroelectric generation</t>
  </si>
  <si>
    <t>Thermal electric generation</t>
  </si>
  <si>
    <t>Other generation</t>
  </si>
  <si>
    <t>Purchases</t>
  </si>
  <si>
    <t xml:space="preserve">    Purchases to related companies -generators</t>
  </si>
  <si>
    <t xml:space="preserve">    Purchases to others generators</t>
  </si>
  <si>
    <t xml:space="preserve">    Purchases at spot</t>
  </si>
  <si>
    <t>Transmission losses, pump and other consumption</t>
  </si>
  <si>
    <t>Total electricity sales</t>
  </si>
  <si>
    <t>Sales at regulated prices</t>
  </si>
  <si>
    <t>Sales at unregulated prices</t>
  </si>
  <si>
    <t>Sales at spot marginal cost</t>
  </si>
  <si>
    <t>Sales to related companies generators</t>
  </si>
  <si>
    <t>TOTAL SALES IN THE SYSTEM</t>
  </si>
  <si>
    <t>Market Share on total sales (%)</t>
  </si>
  <si>
    <t>Others</t>
  </si>
  <si>
    <t>Menos: Ajustes de consolidación y otras actividades de negocio</t>
  </si>
  <si>
    <t>BY BUSINESS SEGMENT</t>
  </si>
  <si>
    <t>Distribution business</t>
  </si>
  <si>
    <t>EBITDA FROM CONTINUING OPERATIONS</t>
  </si>
  <si>
    <t>Less: consolidation adjustments and other activities</t>
  </si>
  <si>
    <t>Total consolidated Revenues Enel Américas</t>
  </si>
  <si>
    <t>Total consolidated Procurement and Services Enel Américas</t>
  </si>
  <si>
    <t>Generation and Transmission businesses</t>
  </si>
  <si>
    <t>Total consolidated Personnel Expenses Enel Américas</t>
  </si>
  <si>
    <t>EBITDA Generation and Transmission businesses</t>
  </si>
  <si>
    <t>EBITDA Distribution business</t>
  </si>
  <si>
    <t>Total consolidated EBITDA Enel Américas</t>
  </si>
  <si>
    <t>Revenues Generation and Transmission businesses</t>
  </si>
  <si>
    <t>Revenues Distribution business</t>
  </si>
  <si>
    <t>Procurement and Services Generation and Transmission businesses</t>
  </si>
  <si>
    <t>Procurement and Services Distribution business</t>
  </si>
  <si>
    <t>Personnel Exepenses Generation and Transmission businesses</t>
  </si>
  <si>
    <t>Personnel Exepenses Distribution business</t>
  </si>
  <si>
    <t xml:space="preserve">EBIT       </t>
  </si>
  <si>
    <t xml:space="preserve">EBIT      </t>
  </si>
  <si>
    <t>Total Consolidated Enel Américas</t>
  </si>
  <si>
    <t>Depreciation, amortization and impairment</t>
  </si>
  <si>
    <t>Segment</t>
  </si>
  <si>
    <t>Generation and Transmission</t>
  </si>
  <si>
    <t>Total Generation and Transmission</t>
  </si>
  <si>
    <t>Total Distribution</t>
  </si>
  <si>
    <t>NON OPERATING INCOME CONTINUING OPERATIONS</t>
  </si>
  <si>
    <t>Consolidation adjustments and other activities</t>
  </si>
  <si>
    <t>Total Financial Income</t>
  </si>
  <si>
    <t>Total Financial Costs</t>
  </si>
  <si>
    <t>Total Foreign currency exchange differences, net</t>
  </si>
  <si>
    <t>Net Financial Income Enel Américas</t>
  </si>
  <si>
    <t>Total Share of profit (loss) of associates accounted for using the equity method</t>
  </si>
  <si>
    <t>Total Non Operating Income</t>
  </si>
  <si>
    <t>Enel Américas (holding)</t>
  </si>
  <si>
    <t>Total Income Tax</t>
  </si>
  <si>
    <t>Non current Assets</t>
  </si>
  <si>
    <t>Total Equity</t>
  </si>
  <si>
    <t>attributable to owners of parent company</t>
  </si>
  <si>
    <t>attributable to non-controlling interest</t>
  </si>
  <si>
    <t>Total Liabilities and Equity</t>
  </si>
  <si>
    <t>Assets</t>
  </si>
  <si>
    <t>Liabilities and Equity</t>
  </si>
  <si>
    <t>Total Net Cash Flow</t>
  </si>
  <si>
    <t xml:space="preserve"> </t>
  </si>
  <si>
    <t>(Figures in million US$)</t>
  </si>
  <si>
    <t>(US$ million)</t>
  </si>
  <si>
    <t>(Million US$)</t>
  </si>
  <si>
    <t>Other Gain (Losses)</t>
  </si>
  <si>
    <t>Total Other Gain (Losses)</t>
  </si>
  <si>
    <t>Net Income after taxes</t>
  </si>
  <si>
    <t>Profit (Loss) from discontinued operations, after taxes</t>
  </si>
  <si>
    <t>CONSOLIDATED INCOME STATEMENT (Continuing Operations) (million US$)</t>
  </si>
  <si>
    <t>(million US$)</t>
  </si>
  <si>
    <t>Variation in million US$ and  %.</t>
  </si>
  <si>
    <t>Earning per share  (US$ /share)</t>
  </si>
  <si>
    <t>MMUSD</t>
  </si>
  <si>
    <t>Enel Distribución Ceará S.A.</t>
  </si>
  <si>
    <t>Energy Sale Revenues</t>
  </si>
  <si>
    <t>Other Expenses  Generation and Transmission businesses</t>
  </si>
  <si>
    <t>Total consolidated Other Expenses  Enel Américas</t>
  </si>
  <si>
    <t>Other Expenses Distribution business</t>
  </si>
  <si>
    <t>Enel Dx Perú</t>
  </si>
  <si>
    <t>Enel Dx Ceará</t>
  </si>
  <si>
    <t>Enel Dx Río</t>
  </si>
  <si>
    <t>Enel Argentina S.A.</t>
  </si>
  <si>
    <t>Enel Generación Costanera S.A.</t>
  </si>
  <si>
    <t>Enel Generación El Chocón S.A.</t>
  </si>
  <si>
    <t>Empresa Distribuidora Sur S.A.</t>
  </si>
  <si>
    <t xml:space="preserve">Enel Trading Argentina S.R.L
</t>
  </si>
  <si>
    <t>Grupo Enel Argentina</t>
  </si>
  <si>
    <t>Enel Brasil S.A.</t>
  </si>
  <si>
    <t>Enel Generación Fortaleza S.A.</t>
  </si>
  <si>
    <t>EGP Cachoeira Dourada S.A.</t>
  </si>
  <si>
    <t>Enel Cien S.A.</t>
  </si>
  <si>
    <t>Compañía de Transmisión del Mercosur S.A.</t>
  </si>
  <si>
    <t>Transportadora de Energía S.A.</t>
  </si>
  <si>
    <t>Enel Distribución Rio S.A.</t>
  </si>
  <si>
    <t>Grupo Enel Brasil</t>
  </si>
  <si>
    <t>Emgesa S.A. E.S.P.</t>
  </si>
  <si>
    <t>Compañía Distribuidora y Comercializadora de Energía S.A.</t>
  </si>
  <si>
    <t>Enel Perú, S.A.C.</t>
  </si>
  <si>
    <t>Enel Generación Perú S.A.</t>
  </si>
  <si>
    <t>Chinango S.A.C.</t>
  </si>
  <si>
    <t>Enel Generación Piura S.A.</t>
  </si>
  <si>
    <t>Enel Distribución Perú S.A.</t>
  </si>
  <si>
    <t>Grupo Enel Perú</t>
  </si>
  <si>
    <t>Non Current Assets</t>
  </si>
  <si>
    <t>Equity</t>
  </si>
  <si>
    <t>Procurement and Services</t>
  </si>
  <si>
    <t>EBIT</t>
  </si>
  <si>
    <t>Financial Result</t>
  </si>
  <si>
    <t>Net Income before taxes</t>
  </si>
  <si>
    <t>ThUS$</t>
  </si>
  <si>
    <t>Enel Dx Goias</t>
  </si>
  <si>
    <t>Enel Gx Perú</t>
  </si>
  <si>
    <t>Enel Gx Piura</t>
  </si>
  <si>
    <t>CGT Fortaleza</t>
  </si>
  <si>
    <t>Enel Gx Costanera</t>
  </si>
  <si>
    <t>Enel Gx El Chocón</t>
  </si>
  <si>
    <t>Central Docksud</t>
  </si>
  <si>
    <t>Enel Distribución Goiás (Celg)</t>
  </si>
  <si>
    <t>-</t>
  </si>
  <si>
    <t>Share of profit (loss) of associates accounted for using the equity method:</t>
  </si>
  <si>
    <t>Grupo Dock Sud S.A.</t>
  </si>
  <si>
    <t>EGP Volta Grande</t>
  </si>
  <si>
    <t>Enel Distribución Goias S.A.</t>
  </si>
  <si>
    <t>Enel X Brasil S.A.</t>
  </si>
  <si>
    <t xml:space="preserve">Gain (Loss) for indexed assets and liabilities </t>
  </si>
  <si>
    <t>Enel Generación Chocon S.A.</t>
  </si>
  <si>
    <t>Emgesa S.A.E.S.P.</t>
  </si>
  <si>
    <t>Edesur S.A.</t>
  </si>
  <si>
    <t>Enel Distribución Rio (Ampla) (*)</t>
  </si>
  <si>
    <t>Enel Distribución Ceara (Coelce) (*)</t>
  </si>
  <si>
    <t>Codensa S.A.</t>
  </si>
  <si>
    <t>Central Dock Sud S.A.</t>
  </si>
  <si>
    <t>Holding Enel Americas y Sociedades de Inversión</t>
  </si>
  <si>
    <t>Empresa Distribuidora Sur S.A. (Edesur)</t>
  </si>
  <si>
    <t>Enel Distribución Perú S.A. (Edelnor)</t>
  </si>
  <si>
    <t>Enel Distribución Río S.A.</t>
  </si>
  <si>
    <t>Enel Distribución Goiás S.A.</t>
  </si>
  <si>
    <t>SIN Argentina</t>
  </si>
  <si>
    <t>Central Dock Sud</t>
  </si>
  <si>
    <t>Enel Generación Perú S.A. (Edegel)</t>
  </si>
  <si>
    <t>SICN Peru</t>
  </si>
  <si>
    <t>Enel Generación Piura S.A. (Piura)</t>
  </si>
  <si>
    <t>Emgesa S.A.</t>
  </si>
  <si>
    <t>SIN Colombia</t>
  </si>
  <si>
    <t>EGP Volta Grande S.A.</t>
  </si>
  <si>
    <t xml:space="preserve">Holding  y eliminaciones </t>
  </si>
  <si>
    <t>Cash and cash equivalents</t>
  </si>
  <si>
    <t>Other current financial assets</t>
  </si>
  <si>
    <t>Other current non-financial assets</t>
  </si>
  <si>
    <t>Trade and other current receivables</t>
  </si>
  <si>
    <t>Current accounts receivable from related companies</t>
  </si>
  <si>
    <t>Inventories</t>
  </si>
  <si>
    <t>Current tax assets</t>
  </si>
  <si>
    <t>Non-current assets or disposal groups held for sale or for distribution to owners</t>
  </si>
  <si>
    <t>Other non-current financial assets</t>
  </si>
  <si>
    <t>Other non-current non-financial assets</t>
  </si>
  <si>
    <t>Trade and other non-current receivables</t>
  </si>
  <si>
    <t>Non-current accounts receivable from related companies</t>
  </si>
  <si>
    <t>Investments accounted for using the equity method</t>
  </si>
  <si>
    <t>Intangible assets other than goodwill</t>
  </si>
  <si>
    <t>Goodwill</t>
  </si>
  <si>
    <t>Property, plant and equipment</t>
  </si>
  <si>
    <t>Investment property</t>
  </si>
  <si>
    <t>Deferred tax assets</t>
  </si>
  <si>
    <t>Other non-current financial liabilities</t>
  </si>
  <si>
    <t>Trade and other non-current payables</t>
  </si>
  <si>
    <t>Accounts payable to related companies</t>
  </si>
  <si>
    <t>Other short-term provisions</t>
  </si>
  <si>
    <t>Current tax liabilities</t>
  </si>
  <si>
    <t>Current provisions for employee benefits</t>
  </si>
  <si>
    <t>Other current  non-financial liabilities</t>
  </si>
  <si>
    <t>Current liabilities other than those associated with groups of assets for disposal classified as held for sale</t>
  </si>
  <si>
    <t>Non-current accounts payable to related companies</t>
  </si>
  <si>
    <t>Other long-term provisions</t>
  </si>
  <si>
    <t>Deferred tax liabilities</t>
  </si>
  <si>
    <t>Non-current provisions for employee benefits</t>
  </si>
  <si>
    <t>Other non-current non-financial liabilities</t>
  </si>
  <si>
    <t>Issued capital</t>
  </si>
  <si>
    <t>Retained earnings (losses)</t>
  </si>
  <si>
    <t>Share premium</t>
  </si>
  <si>
    <t>Treasury shares</t>
  </si>
  <si>
    <t>Other equity changes</t>
  </si>
  <si>
    <t>Reserves</t>
  </si>
  <si>
    <t>Other Sales</t>
  </si>
  <si>
    <t>Other Services</t>
  </si>
  <si>
    <t>Power purchased</t>
  </si>
  <si>
    <t>Cost of fuel consumed</t>
  </si>
  <si>
    <t>Other variable procurements and services</t>
  </si>
  <si>
    <t>Other work perfomed by the entity and capitalized</t>
  </si>
  <si>
    <t>Employee benefits expenses</t>
  </si>
  <si>
    <t>Other expenses</t>
  </si>
  <si>
    <t>Depreciation and amortization expense</t>
  </si>
  <si>
    <t>Impairment loss recognized in the period's profit or loss</t>
  </si>
  <si>
    <t>Others financial income</t>
  </si>
  <si>
    <t>Bank loans</t>
  </si>
  <si>
    <t>Secured and unsecured obligations</t>
  </si>
  <si>
    <t>Income (Loss) for indexed assets and liabilities</t>
  </si>
  <si>
    <t>Foreign currency exchange differences</t>
  </si>
  <si>
    <t>Positives</t>
  </si>
  <si>
    <t>Negatives</t>
  </si>
  <si>
    <t>Share of profit (loss) of associates and joint ventures accounted for using the equity method</t>
  </si>
  <si>
    <t>Other profit (losses)</t>
  </si>
  <si>
    <t>Other investments result</t>
  </si>
  <si>
    <t>Profit (Loss) from sales of assets</t>
  </si>
  <si>
    <t>Income tax expenses</t>
  </si>
  <si>
    <t>Income (loss) from discontinued operations</t>
  </si>
  <si>
    <t>Net Income attributable to:</t>
  </si>
  <si>
    <t>Cash flow from (used in) operating activities</t>
  </si>
  <si>
    <t>Cash flow from (used in) investing activities</t>
  </si>
  <si>
    <t>Cash flows from (used in) financing activities</t>
  </si>
  <si>
    <t>ASSETS</t>
  </si>
  <si>
    <t>CURRENT ASSETS</t>
  </si>
  <si>
    <t>NON-CURRENT ASSETS</t>
  </si>
  <si>
    <t>TOTAL ASSETS</t>
  </si>
  <si>
    <t>LIABILITIES AND EQUITY</t>
  </si>
  <si>
    <t>CURRENT LIABILITIES</t>
  </si>
  <si>
    <t>NON-CURRENT LIABILITIES</t>
  </si>
  <si>
    <t>EQUITY</t>
  </si>
  <si>
    <t>Equity Attributable to Shareholders of the Company</t>
  </si>
  <si>
    <t>Equity Attributable to Minority Interest</t>
  </si>
  <si>
    <t>TOTAL LIABILITIES AND EQUITY</t>
  </si>
  <si>
    <t>CONSOLIDATED FINANCIAL STATEMENTS</t>
  </si>
  <si>
    <t>REVENUES</t>
  </si>
  <si>
    <t>PROCUREMENTS AND SERVICES</t>
  </si>
  <si>
    <t>CONTRIBUTION MARGIN</t>
  </si>
  <si>
    <t>GROSS OPERATING INCOME (EBITDA)</t>
  </si>
  <si>
    <t>OPERATING INCOME</t>
  </si>
  <si>
    <t>NET FINANCIAL INCOME</t>
  </si>
  <si>
    <t>Income (loss) before taxes</t>
  </si>
  <si>
    <t>Income from continuing operations</t>
  </si>
  <si>
    <t>Consolidated Statements of Cash Flow</t>
  </si>
  <si>
    <t>MUS$</t>
  </si>
  <si>
    <t>Energy sales</t>
  </si>
  <si>
    <t>Other sales</t>
  </si>
  <si>
    <t>Other services</t>
  </si>
  <si>
    <t>Income (losses) before taxes</t>
  </si>
  <si>
    <t>Volta Grande</t>
  </si>
  <si>
    <t>million US$</t>
  </si>
  <si>
    <t>Chile ( Holdings y Others)</t>
  </si>
  <si>
    <t>CONSOLIDATED INCOME STATEMENT</t>
  </si>
  <si>
    <t>Adjustments</t>
  </si>
  <si>
    <t>(i)</t>
  </si>
  <si>
    <t>(ii)</t>
  </si>
  <si>
    <t>(iii)</t>
  </si>
  <si>
    <t>(iv)</t>
  </si>
  <si>
    <t>(v)</t>
  </si>
  <si>
    <t xml:space="preserve">(1) Current assets net from inventories </t>
  </si>
  <si>
    <t>Enel Trading Argentina S.R.L.</t>
  </si>
  <si>
    <t>Aplication effect by IAS 29 (in million of US$)</t>
  </si>
  <si>
    <t>Aplication effect by IAS 21 (in million of US$)</t>
  </si>
  <si>
    <t>Other Operating Income</t>
  </si>
  <si>
    <t>Revenues and Other Operating Income</t>
  </si>
  <si>
    <t>Raw materials and consumables used</t>
  </si>
  <si>
    <t xml:space="preserve">Depreciation and amortization expense </t>
  </si>
  <si>
    <t>Othe gains (losses)</t>
  </si>
  <si>
    <t>financial Costs</t>
  </si>
  <si>
    <t>Income tax expenses, continuing operations</t>
  </si>
  <si>
    <t>Net Income attributable to Shareholders of Enel Américas</t>
  </si>
  <si>
    <t>Net income attributable to non-controlling interests</t>
  </si>
  <si>
    <t>Depreciation</t>
  </si>
  <si>
    <t>Enel Dx Goiás</t>
  </si>
  <si>
    <t>December 2018</t>
  </si>
  <si>
    <t>Enel Dx Sao Paulo</t>
  </si>
  <si>
    <t>Enel Codensa</t>
  </si>
  <si>
    <t>Enel Emgesa</t>
  </si>
  <si>
    <t xml:space="preserve">Enel Distribución Sao Paulo S.A. </t>
  </si>
  <si>
    <t>12/31/2018</t>
  </si>
  <si>
    <t>Enel Américas (*)</t>
  </si>
  <si>
    <t>(*) Includes Holding and Adjustments</t>
  </si>
  <si>
    <t>SICN Brasil</t>
  </si>
  <si>
    <t>Enel Distribución Sao Paulo S.A.</t>
  </si>
  <si>
    <t>Grupo Dock Sud, S.A.</t>
  </si>
  <si>
    <t>Enel Green Power Proyectos I (Volta Grande)</t>
  </si>
  <si>
    <t>Holdings, Adjustments and others</t>
  </si>
  <si>
    <t>1Q 2019</t>
  </si>
  <si>
    <t>1Q 2018</t>
  </si>
  <si>
    <t>03/31/2019</t>
  </si>
  <si>
    <t>03/31/2018</t>
  </si>
  <si>
    <t>March 2019</t>
  </si>
  <si>
    <t>March 2018</t>
  </si>
  <si>
    <t>n/a</t>
  </si>
  <si>
    <t>Others profit (loss)</t>
  </si>
  <si>
    <t>(*) As of March 31, 2019 and 2018 the average number of paid and subscribed shares were 57,452,641,516.</t>
  </si>
  <si>
    <t>03-31-2019 
Enel Américas proforma without hyperinflation (in million of US$)</t>
  </si>
  <si>
    <t>03-31-2019 
Enel Américas reported (in million of US$)</t>
  </si>
  <si>
    <t>As of March 31</t>
  </si>
  <si>
    <t>As of March 31, 2019</t>
  </si>
  <si>
    <t>As of March 31, 2018</t>
  </si>
  <si>
    <t>Enel Generación Fortaleza</t>
  </si>
  <si>
    <t>Enel Gx Fortaleza</t>
  </si>
  <si>
    <t>March 31</t>
  </si>
  <si>
    <t xml:space="preserve">Enel Distribución Sao Paulo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</si>
</sst>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_-* #,##0_-;\-* #,##0_-;_-* &quot;-&quot;_-;_-@_-"/>
    <numFmt numFmtId="165" formatCode="_-* #,##0.00_-;\-* #,##0.00_-;_-* &quot;-&quot;??_-;_-@_-"/>
    <numFmt numFmtId="166" formatCode="_(* #,##0_);_(* \(#,##0\);_(* &quot;-&quot;_);_(@_)"/>
    <numFmt numFmtId="167" formatCode="0.0%"/>
    <numFmt numFmtId="168" formatCode="#,##0.000;[Red]\-#,##0.000"/>
    <numFmt numFmtId="169" formatCode="#,##0_ ;[Red]\-#,##0\ "/>
    <numFmt numFmtId="170" formatCode="0.000%"/>
    <numFmt numFmtId="171" formatCode="#,##0_);[Black]\(#,##0\);&quot;-       &quot;"/>
    <numFmt numFmtId="172" formatCode="0.0%;\(0.0%\)"/>
    <numFmt numFmtId="173" formatCode="0.0%_);\(0.0%\)"/>
    <numFmt numFmtId="174" formatCode="#,##0.000;\-#,##0.000"/>
    <numFmt numFmtId="175" formatCode="0_);\(0\)"/>
    <numFmt numFmtId="176" formatCode="#,##0\ ;\(#,##0\);&quot;-       &quot;"/>
    <numFmt numFmtId="177" formatCode="#,##0\ ;[Black]\(#,##0\);&quot;-       &quot;"/>
    <numFmt numFmtId="178" formatCode="#,##0.0\ ;\(#,##0.0\);&quot;-       &quot;"/>
    <numFmt numFmtId="179" formatCode="#,##0;\(#,##0\)"/>
    <numFmt numFmtId="180" formatCode="#,##0;\(#,##0\);&quot;-&quot;"/>
    <numFmt numFmtId="181" formatCode="0.000000"/>
    <numFmt numFmtId="182" formatCode="0%_);\(0%\)"/>
    <numFmt numFmtId="183" formatCode="#,##0.0"/>
    <numFmt numFmtId="184" formatCode="_-* #,##0_-;\-* #,##0_-;_-* &quot;-&quot;??_-;_-@_-"/>
    <numFmt numFmtId="185" formatCode="#,##0.0_);[Black]\(#,##0.0\);&quot;-       &quot;"/>
    <numFmt numFmtId="186" formatCode="#,##0.0;[Black]\(#,##0.0\);&quot; - &quot;"/>
    <numFmt numFmtId="187" formatCode="#,##0.0;\(#,##0.0\)"/>
    <numFmt numFmtId="188" formatCode="#,##0.00000\ ;\(#,##0.00000\);&quot;-       &quot;"/>
    <numFmt numFmtId="189" formatCode="_-* #,##0.0_-;\-* #,##0.0_-;_-* &quot;-&quot;??_-;_-@_-"/>
    <numFmt numFmtId="190" formatCode="#,##0;[Black]\(#,##0\);&quot;-&quot;"/>
    <numFmt numFmtId="191" formatCode="#,##0.00_);[Black]\(#,##0.00\);&quot;-       &quot;"/>
    <numFmt numFmtId="192" formatCode="#,##0.000000_);[Black]\(#,##0.000000\);&quot;-       &quot;"/>
    <numFmt numFmtId="193" formatCode="_-* #,##0.0000_-;\-* #,##0.0000_-;_-* &quot;-&quot;??_-;_-@_-"/>
    <numFmt numFmtId="194" formatCode="#,##0.00;\(#,##0.00\)"/>
    <numFmt numFmtId="195" formatCode="#,##0_);\(#,##0\);&quot;-       &quot;"/>
    <numFmt numFmtId="196" formatCode="0.0"/>
  </numFmts>
  <fonts count="52"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8"/>
      <name val="Comic Sans MS"/>
      <family val="4"/>
    </font>
    <font>
      <sz val="9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sz val="10"/>
      <name val="Tahoma"/>
      <family val="2"/>
    </font>
    <font>
      <b/>
      <sz val="11"/>
      <name val="Tahoma"/>
      <family val="2"/>
    </font>
    <font>
      <sz val="8"/>
      <name val="Tahoma"/>
      <family val="2"/>
    </font>
    <font>
      <b/>
      <sz val="10"/>
      <name val="Arial"/>
      <family val="2"/>
    </font>
    <font>
      <b/>
      <sz val="12"/>
      <name val="Tahoma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1"/>
      <color indexed="9"/>
      <name val="Czcionka tekstu podstawowego"/>
      <family val="2"/>
      <charset val="238"/>
    </font>
    <font>
      <b/>
      <sz val="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i/>
      <sz val="18"/>
      <color indexed="40"/>
      <name val="Arial Narrow"/>
      <family val="2"/>
    </font>
    <font>
      <sz val="12"/>
      <color indexed="8"/>
      <name val="Calibri"/>
      <family val="2"/>
    </font>
    <font>
      <b/>
      <i/>
      <sz val="16"/>
      <color indexed="12"/>
      <name val="Arial Narrow"/>
      <family val="2"/>
    </font>
    <font>
      <sz val="10"/>
      <color indexed="8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8"/>
      <color indexed="8"/>
      <name val="Arial"/>
      <family val="2"/>
    </font>
    <font>
      <sz val="10"/>
      <name val="Times New Roman"/>
      <family val="1"/>
    </font>
    <font>
      <sz val="8"/>
      <name val="ＭＳ Ｐゴシック"/>
      <family val="3"/>
      <charset val="128"/>
    </font>
    <font>
      <b/>
      <sz val="9"/>
      <name val="Arial"/>
      <family val="2"/>
    </font>
    <font>
      <b/>
      <sz val="9"/>
      <color indexed="8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  <font>
      <b/>
      <sz val="10"/>
      <color theme="0"/>
      <name val="Arial Narrow"/>
      <family val="2"/>
    </font>
    <font>
      <b/>
      <sz val="10"/>
      <color rgb="FFFFFFFF"/>
      <name val="Arial Narrow"/>
      <family val="2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8"/>
      <color rgb="FFFF0000"/>
      <name val="Arial"/>
      <family val="2"/>
    </font>
    <font>
      <b/>
      <sz val="12"/>
      <color rgb="FFFF0000"/>
      <name val="Calibri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b/>
      <u/>
      <sz val="10"/>
      <color theme="0"/>
      <name val="Arial"/>
      <family val="2"/>
    </font>
    <font>
      <sz val="12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30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9"/>
        <bgColor indexed="4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C6C6"/>
        <bgColor indexed="64"/>
      </patternFill>
    </fill>
    <fill>
      <patternFill patternType="solid">
        <fgColor rgb="FF0555F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44"/>
      </patternFill>
    </fill>
  </fills>
  <borders count="5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9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22"/>
      </bottom>
      <diagonal/>
    </border>
    <border>
      <left style="thin">
        <color indexed="9"/>
      </left>
      <right style="thin">
        <color indexed="22"/>
      </right>
      <top style="thin">
        <color indexed="9"/>
      </top>
      <bottom style="thin">
        <color indexed="22"/>
      </bottom>
      <diagonal/>
    </border>
    <border>
      <left style="thin">
        <color indexed="22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/>
      <top style="thin">
        <color indexed="22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/>
      <diagonal/>
    </border>
    <border>
      <left style="thin">
        <color indexed="22"/>
      </left>
      <right style="thin">
        <color indexed="9"/>
      </right>
      <top style="thin">
        <color indexed="22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22"/>
      </bottom>
      <diagonal/>
    </border>
    <border>
      <left style="thin">
        <color indexed="22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22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9"/>
      </left>
      <right style="thin">
        <color indexed="22"/>
      </right>
      <top style="thin">
        <color indexed="22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22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22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/>
      <bottom style="medium">
        <color theme="8" tint="0.59999389629810485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rgb="FF002060"/>
      </bottom>
      <diagonal/>
    </border>
    <border>
      <left/>
      <right/>
      <top/>
      <bottom style="thin">
        <color theme="8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5" fillId="2" borderId="0" applyNumberFormat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28" fillId="0" borderId="0" applyNumberFormat="0" applyFill="0" applyBorder="0">
      <alignment vertical="center"/>
    </xf>
    <xf numFmtId="0" fontId="1" fillId="0" borderId="0" applyNumberFormat="0" applyFont="0" applyFill="0" applyBorder="0" applyAlignment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6">
    <xf numFmtId="0" fontId="0" fillId="0" borderId="0" xfId="0"/>
    <xf numFmtId="0" fontId="4" fillId="0" borderId="0" xfId="12" applyFont="1"/>
    <xf numFmtId="0" fontId="6" fillId="0" borderId="0" xfId="0" applyFont="1"/>
    <xf numFmtId="0" fontId="7" fillId="0" borderId="0" xfId="0" applyFont="1"/>
    <xf numFmtId="17" fontId="5" fillId="3" borderId="2" xfId="0" applyNumberFormat="1" applyFont="1" applyFill="1" applyBorder="1" applyAlignment="1">
      <alignment horizontal="center" vertical="center"/>
    </xf>
    <xf numFmtId="17" fontId="5" fillId="4" borderId="3" xfId="0" applyNumberFormat="1" applyFont="1" applyFill="1" applyBorder="1" applyAlignment="1">
      <alignment horizontal="center" vertical="center"/>
    </xf>
    <xf numFmtId="17" fontId="5" fillId="3" borderId="4" xfId="0" applyNumberFormat="1" applyFont="1" applyFill="1" applyBorder="1" applyAlignment="1">
      <alignment horizontal="center" vertical="center"/>
    </xf>
    <xf numFmtId="17" fontId="8" fillId="0" borderId="0" xfId="0" applyNumberFormat="1" applyFont="1" applyFill="1" applyBorder="1" applyAlignment="1">
      <alignment horizontal="center"/>
    </xf>
    <xf numFmtId="0" fontId="9" fillId="0" borderId="0" xfId="12" applyFont="1" applyAlignment="1">
      <alignment vertical="center"/>
    </xf>
    <xf numFmtId="0" fontId="6" fillId="0" borderId="1" xfId="0" quotePrefix="1" applyFont="1" applyBorder="1" applyAlignment="1">
      <alignment horizontal="left" vertical="center" indent="1"/>
    </xf>
    <xf numFmtId="37" fontId="6" fillId="5" borderId="1" xfId="0" applyNumberFormat="1" applyFont="1" applyFill="1" applyBorder="1" applyAlignment="1">
      <alignment horizontal="center" vertical="center"/>
    </xf>
    <xf numFmtId="176" fontId="6" fillId="4" borderId="5" xfId="0" applyNumberFormat="1" applyFont="1" applyFill="1" applyBorder="1" applyAlignment="1">
      <alignment vertical="center"/>
    </xf>
    <xf numFmtId="176" fontId="6" fillId="3" borderId="6" xfId="0" applyNumberFormat="1" applyFont="1" applyFill="1" applyBorder="1" applyAlignment="1">
      <alignment vertical="center"/>
    </xf>
    <xf numFmtId="167" fontId="6" fillId="4" borderId="7" xfId="16" applyNumberFormat="1" applyFont="1" applyFill="1" applyBorder="1" applyAlignment="1">
      <alignment vertical="center"/>
    </xf>
    <xf numFmtId="167" fontId="6" fillId="3" borderId="8" xfId="16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166" fontId="9" fillId="0" borderId="0" xfId="7" applyFont="1" applyAlignment="1">
      <alignment vertical="center"/>
    </xf>
    <xf numFmtId="0" fontId="6" fillId="0" borderId="1" xfId="0" applyFont="1" applyBorder="1" applyAlignment="1">
      <alignment horizontal="left" vertical="center" indent="1"/>
    </xf>
    <xf numFmtId="176" fontId="6" fillId="3" borderId="9" xfId="0" applyNumberFormat="1" applyFont="1" applyFill="1" applyBorder="1" applyAlignment="1">
      <alignment vertical="center"/>
    </xf>
    <xf numFmtId="167" fontId="6" fillId="3" borderId="10" xfId="16" applyNumberFormat="1" applyFont="1" applyFill="1" applyBorder="1" applyAlignment="1">
      <alignment vertical="center"/>
    </xf>
    <xf numFmtId="176" fontId="6" fillId="3" borderId="3" xfId="0" applyNumberFormat="1" applyFont="1" applyFill="1" applyBorder="1" applyAlignment="1">
      <alignment vertical="center"/>
    </xf>
    <xf numFmtId="167" fontId="6" fillId="3" borderId="3" xfId="16" applyNumberFormat="1" applyFont="1" applyFill="1" applyBorder="1" applyAlignment="1">
      <alignment vertical="center"/>
    </xf>
    <xf numFmtId="176" fontId="8" fillId="3" borderId="11" xfId="0" applyNumberFormat="1" applyFont="1" applyFill="1" applyBorder="1" applyAlignment="1">
      <alignment vertical="center"/>
    </xf>
    <xf numFmtId="0" fontId="9" fillId="0" borderId="0" xfId="12" applyFont="1"/>
    <xf numFmtId="0" fontId="6" fillId="0" borderId="0" xfId="12" applyFont="1"/>
    <xf numFmtId="0" fontId="9" fillId="0" borderId="0" xfId="12" quotePrefix="1" applyFont="1" applyAlignment="1">
      <alignment horizontal="left"/>
    </xf>
    <xf numFmtId="169" fontId="9" fillId="0" borderId="0" xfId="12" applyNumberFormat="1" applyFont="1"/>
    <xf numFmtId="10" fontId="9" fillId="0" borderId="0" xfId="16" applyNumberFormat="1" applyFont="1"/>
    <xf numFmtId="175" fontId="9" fillId="0" borderId="0" xfId="12" quotePrefix="1" applyNumberFormat="1" applyFont="1" applyAlignment="1">
      <alignment horizontal="left"/>
    </xf>
    <xf numFmtId="0" fontId="9" fillId="0" borderId="0" xfId="12" applyFont="1" applyBorder="1"/>
    <xf numFmtId="174" fontId="7" fillId="5" borderId="0" xfId="0" applyNumberFormat="1" applyFont="1" applyFill="1" applyBorder="1" applyAlignment="1">
      <alignment vertical="center"/>
    </xf>
    <xf numFmtId="167" fontId="7" fillId="5" borderId="0" xfId="16" applyNumberFormat="1" applyFont="1" applyFill="1" applyBorder="1" applyAlignment="1">
      <alignment vertical="center"/>
    </xf>
    <xf numFmtId="174" fontId="9" fillId="0" borderId="0" xfId="12" applyNumberFormat="1" applyFont="1" applyBorder="1"/>
    <xf numFmtId="0" fontId="6" fillId="0" borderId="0" xfId="0" applyFont="1" applyBorder="1"/>
    <xf numFmtId="0" fontId="6" fillId="0" borderId="0" xfId="12" applyFont="1" applyAlignment="1">
      <alignment vertical="center"/>
    </xf>
    <xf numFmtId="17" fontId="8" fillId="3" borderId="7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indent="1"/>
    </xf>
    <xf numFmtId="0" fontId="1" fillId="0" borderId="0" xfId="0" applyFont="1"/>
    <xf numFmtId="38" fontId="7" fillId="0" borderId="0" xfId="0" applyNumberFormat="1" applyFont="1"/>
    <xf numFmtId="17" fontId="5" fillId="3" borderId="13" xfId="0" applyNumberFormat="1" applyFont="1" applyFill="1" applyBorder="1" applyAlignment="1">
      <alignment horizontal="center"/>
    </xf>
    <xf numFmtId="17" fontId="5" fillId="3" borderId="14" xfId="0" applyNumberFormat="1" applyFont="1" applyFill="1" applyBorder="1" applyAlignment="1">
      <alignment horizontal="center"/>
    </xf>
    <xf numFmtId="176" fontId="8" fillId="4" borderId="5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 indent="1"/>
    </xf>
    <xf numFmtId="17" fontId="5" fillId="4" borderId="15" xfId="0" applyNumberFormat="1" applyFont="1" applyFill="1" applyBorder="1" applyAlignment="1">
      <alignment horizontal="center" vertical="center"/>
    </xf>
    <xf numFmtId="17" fontId="5" fillId="3" borderId="16" xfId="0" applyNumberFormat="1" applyFont="1" applyFill="1" applyBorder="1" applyAlignment="1">
      <alignment horizontal="center"/>
    </xf>
    <xf numFmtId="17" fontId="5" fillId="3" borderId="17" xfId="0" applyNumberFormat="1" applyFont="1" applyFill="1" applyBorder="1" applyAlignment="1">
      <alignment horizontal="center"/>
    </xf>
    <xf numFmtId="17" fontId="5" fillId="3" borderId="18" xfId="0" applyNumberFormat="1" applyFont="1" applyFill="1" applyBorder="1" applyAlignment="1">
      <alignment horizontal="center"/>
    </xf>
    <xf numFmtId="17" fontId="5" fillId="3" borderId="19" xfId="0" applyNumberFormat="1" applyFont="1" applyFill="1" applyBorder="1" applyAlignment="1">
      <alignment horizontal="center"/>
    </xf>
    <xf numFmtId="171" fontId="0" fillId="0" borderId="0" xfId="0" applyNumberFormat="1"/>
    <xf numFmtId="1" fontId="7" fillId="0" borderId="0" xfId="0" applyNumberFormat="1" applyFont="1"/>
    <xf numFmtId="169" fontId="4" fillId="0" borderId="0" xfId="12" applyNumberFormat="1" applyFont="1"/>
    <xf numFmtId="170" fontId="4" fillId="0" borderId="0" xfId="16" applyNumberFormat="1" applyFont="1"/>
    <xf numFmtId="17" fontId="8" fillId="4" borderId="20" xfId="0" applyNumberFormat="1" applyFont="1" applyFill="1" applyBorder="1" applyAlignment="1">
      <alignment horizontal="center" vertical="center"/>
    </xf>
    <xf numFmtId="176" fontId="6" fillId="0" borderId="0" xfId="12" applyNumberFormat="1" applyFont="1"/>
    <xf numFmtId="167" fontId="6" fillId="0" borderId="0" xfId="16" applyNumberFormat="1" applyFont="1"/>
    <xf numFmtId="167" fontId="6" fillId="0" borderId="0" xfId="16" applyNumberFormat="1" applyFont="1" applyAlignment="1">
      <alignment vertical="center"/>
    </xf>
    <xf numFmtId="168" fontId="7" fillId="0" borderId="0" xfId="0" applyNumberFormat="1" applyFont="1"/>
    <xf numFmtId="167" fontId="0" fillId="0" borderId="0" xfId="16" applyNumberFormat="1" applyFont="1"/>
    <xf numFmtId="0" fontId="0" fillId="6" borderId="0" xfId="0" applyFill="1"/>
    <xf numFmtId="0" fontId="0" fillId="6" borderId="0" xfId="0" applyFill="1" applyAlignment="1">
      <alignment horizontal="center"/>
    </xf>
    <xf numFmtId="0" fontId="7" fillId="6" borderId="21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left" vertical="center" indent="1"/>
    </xf>
    <xf numFmtId="0" fontId="6" fillId="6" borderId="21" xfId="0" applyFont="1" applyFill="1" applyBorder="1"/>
    <xf numFmtId="179" fontId="7" fillId="6" borderId="10" xfId="0" applyNumberFormat="1" applyFont="1" applyFill="1" applyBorder="1"/>
    <xf numFmtId="0" fontId="6" fillId="6" borderId="1" xfId="0" applyFont="1" applyFill="1" applyBorder="1" applyAlignment="1">
      <alignment horizontal="left" vertical="center" indent="1"/>
    </xf>
    <xf numFmtId="179" fontId="6" fillId="4" borderId="10" xfId="0" applyNumberFormat="1" applyFont="1" applyFill="1" applyBorder="1"/>
    <xf numFmtId="179" fontId="6" fillId="3" borderId="10" xfId="0" applyNumberFormat="1" applyFont="1" applyFill="1" applyBorder="1"/>
    <xf numFmtId="179" fontId="8" fillId="4" borderId="19" xfId="0" applyNumberFormat="1" applyFont="1" applyFill="1" applyBorder="1"/>
    <xf numFmtId="179" fontId="8" fillId="3" borderId="19" xfId="0" applyNumberFormat="1" applyFont="1" applyFill="1" applyBorder="1"/>
    <xf numFmtId="17" fontId="8" fillId="4" borderId="22" xfId="0" applyNumberFormat="1" applyFont="1" applyFill="1" applyBorder="1" applyAlignment="1">
      <alignment horizontal="center" vertical="center" wrapText="1"/>
    </xf>
    <xf numFmtId="0" fontId="0" fillId="0" borderId="23" xfId="0" applyBorder="1"/>
    <xf numFmtId="3" fontId="0" fillId="0" borderId="23" xfId="0" applyNumberFormat="1" applyBorder="1"/>
    <xf numFmtId="3" fontId="0" fillId="0" borderId="0" xfId="0" applyNumberFormat="1"/>
    <xf numFmtId="0" fontId="10" fillId="0" borderId="23" xfId="0" applyFont="1" applyBorder="1"/>
    <xf numFmtId="0" fontId="10" fillId="0" borderId="22" xfId="0" applyFont="1" applyBorder="1"/>
    <xf numFmtId="3" fontId="10" fillId="0" borderId="22" xfId="0" applyNumberFormat="1" applyFont="1" applyBorder="1"/>
    <xf numFmtId="0" fontId="10" fillId="0" borderId="24" xfId="0" applyFont="1" applyBorder="1"/>
    <xf numFmtId="3" fontId="10" fillId="0" borderId="24" xfId="0" applyNumberFormat="1" applyFont="1" applyBorder="1"/>
    <xf numFmtId="3" fontId="0" fillId="0" borderId="0" xfId="0" applyNumberFormat="1" applyBorder="1"/>
    <xf numFmtId="0" fontId="0" fillId="0" borderId="0" xfId="0" applyBorder="1"/>
    <xf numFmtId="3" fontId="10" fillId="0" borderId="23" xfId="0" applyNumberFormat="1" applyFont="1" applyBorder="1"/>
    <xf numFmtId="3" fontId="10" fillId="4" borderId="22" xfId="0" applyNumberFormat="1" applyFont="1" applyFill="1" applyBorder="1"/>
    <xf numFmtId="3" fontId="0" fillId="0" borderId="23" xfId="0" applyNumberFormat="1" applyBorder="1" applyAlignment="1">
      <alignment horizontal="center"/>
    </xf>
    <xf numFmtId="176" fontId="0" fillId="0" borderId="0" xfId="0" applyNumberFormat="1"/>
    <xf numFmtId="176" fontId="7" fillId="0" borderId="0" xfId="0" applyNumberFormat="1" applyFont="1"/>
    <xf numFmtId="176" fontId="6" fillId="0" borderId="0" xfId="0" applyNumberFormat="1" applyFont="1" applyAlignment="1">
      <alignment vertical="center"/>
    </xf>
    <xf numFmtId="167" fontId="1" fillId="0" borderId="23" xfId="16" applyNumberFormat="1" applyBorder="1" applyAlignment="1">
      <alignment horizontal="center"/>
    </xf>
    <xf numFmtId="167" fontId="10" fillId="0" borderId="22" xfId="16" applyNumberFormat="1" applyFont="1" applyBorder="1" applyAlignment="1">
      <alignment horizontal="center"/>
    </xf>
    <xf numFmtId="167" fontId="10" fillId="0" borderId="24" xfId="16" applyNumberFormat="1" applyFont="1" applyBorder="1" applyAlignment="1">
      <alignment horizontal="center"/>
    </xf>
    <xf numFmtId="167" fontId="10" fillId="0" borderId="23" xfId="16" applyNumberFormat="1" applyFont="1" applyBorder="1" applyAlignment="1">
      <alignment horizontal="center"/>
    </xf>
    <xf numFmtId="167" fontId="10" fillId="4" borderId="22" xfId="16" applyNumberFormat="1" applyFont="1" applyFill="1" applyBorder="1" applyAlignment="1">
      <alignment horizontal="center"/>
    </xf>
    <xf numFmtId="2" fontId="9" fillId="0" borderId="0" xfId="12" applyNumberFormat="1" applyFont="1" applyAlignment="1">
      <alignment vertical="center"/>
    </xf>
    <xf numFmtId="165" fontId="0" fillId="6" borderId="0" xfId="3" applyFont="1" applyFill="1"/>
    <xf numFmtId="0" fontId="7" fillId="0" borderId="0" xfId="0" applyFont="1" applyFill="1"/>
    <xf numFmtId="0" fontId="6" fillId="0" borderId="0" xfId="0" applyFont="1" applyFill="1" applyBorder="1" applyAlignment="1">
      <alignment horizontal="left" vertical="center" wrapText="1" indent="2"/>
    </xf>
    <xf numFmtId="176" fontId="6" fillId="0" borderId="0" xfId="0" applyNumberFormat="1" applyFont="1" applyFill="1" applyBorder="1" applyAlignment="1">
      <alignment vertical="center"/>
    </xf>
    <xf numFmtId="171" fontId="6" fillId="0" borderId="0" xfId="0" applyNumberFormat="1" applyFont="1" applyFill="1" applyBorder="1" applyAlignment="1">
      <alignment vertical="center"/>
    </xf>
    <xf numFmtId="173" fontId="6" fillId="0" borderId="0" xfId="16" applyNumberFormat="1" applyFont="1" applyFill="1" applyBorder="1" applyAlignment="1">
      <alignment vertical="center"/>
    </xf>
    <xf numFmtId="10" fontId="6" fillId="0" borderId="0" xfId="16" applyNumberFormat="1" applyFont="1" applyAlignment="1">
      <alignment vertical="center"/>
    </xf>
    <xf numFmtId="0" fontId="14" fillId="0" borderId="0" xfId="0" applyFont="1"/>
    <xf numFmtId="167" fontId="6" fillId="0" borderId="0" xfId="16" applyNumberFormat="1" applyFont="1" applyFill="1" applyBorder="1" applyAlignment="1">
      <alignment vertical="center"/>
    </xf>
    <xf numFmtId="181" fontId="6" fillId="0" borderId="0" xfId="12" applyNumberFormat="1" applyFont="1"/>
    <xf numFmtId="1" fontId="6" fillId="0" borderId="0" xfId="12" applyNumberFormat="1" applyFont="1"/>
    <xf numFmtId="183" fontId="9" fillId="0" borderId="0" xfId="12" applyNumberFormat="1" applyFont="1" applyAlignment="1">
      <alignment vertical="center"/>
    </xf>
    <xf numFmtId="178" fontId="7" fillId="0" borderId="0" xfId="0" applyNumberFormat="1" applyFont="1"/>
    <xf numFmtId="170" fontId="6" fillId="0" borderId="0" xfId="16" applyNumberFormat="1" applyFont="1" applyAlignment="1">
      <alignment vertical="center"/>
    </xf>
    <xf numFmtId="167" fontId="6" fillId="0" borderId="0" xfId="12" applyNumberFormat="1" applyFont="1"/>
    <xf numFmtId="0" fontId="18" fillId="0" borderId="0" xfId="10" applyFont="1" applyFill="1" applyBorder="1" applyAlignment="1">
      <alignment vertical="center"/>
    </xf>
    <xf numFmtId="184" fontId="18" fillId="0" borderId="0" xfId="3" applyNumberFormat="1" applyFont="1" applyFill="1" applyBorder="1" applyAlignment="1">
      <alignment vertical="center"/>
    </xf>
    <xf numFmtId="0" fontId="17" fillId="0" borderId="0" xfId="0" applyFont="1"/>
    <xf numFmtId="0" fontId="18" fillId="0" borderId="0" xfId="0" applyFont="1"/>
    <xf numFmtId="0" fontId="18" fillId="0" borderId="44" xfId="14" applyFont="1" applyFill="1" applyBorder="1" applyAlignment="1">
      <alignment horizontal="left" indent="1"/>
    </xf>
    <xf numFmtId="171" fontId="18" fillId="0" borderId="45" xfId="14" applyNumberFormat="1" applyFont="1" applyFill="1" applyBorder="1"/>
    <xf numFmtId="0" fontId="18" fillId="0" borderId="0" xfId="0" applyFont="1" applyFill="1" applyBorder="1" applyAlignment="1">
      <alignment horizontal="left" vertical="center" wrapText="1" indent="2"/>
    </xf>
    <xf numFmtId="0" fontId="21" fillId="0" borderId="0" xfId="0" applyFont="1" applyFill="1"/>
    <xf numFmtId="0" fontId="17" fillId="0" borderId="44" xfId="14" applyFont="1" applyFill="1" applyBorder="1" applyAlignment="1">
      <alignment horizontal="left" indent="1"/>
    </xf>
    <xf numFmtId="167" fontId="18" fillId="0" borderId="45" xfId="16" applyNumberFormat="1" applyFont="1" applyFill="1" applyBorder="1"/>
    <xf numFmtId="171" fontId="17" fillId="0" borderId="45" xfId="14" applyNumberFormat="1" applyFont="1" applyFill="1" applyBorder="1"/>
    <xf numFmtId="171" fontId="17" fillId="11" borderId="45" xfId="14" applyNumberFormat="1" applyFont="1" applyFill="1" applyBorder="1"/>
    <xf numFmtId="171" fontId="18" fillId="11" borderId="45" xfId="14" applyNumberFormat="1" applyFont="1" applyFill="1" applyBorder="1"/>
    <xf numFmtId="167" fontId="18" fillId="11" borderId="45" xfId="16" applyNumberFormat="1" applyFont="1" applyFill="1" applyBorder="1"/>
    <xf numFmtId="0" fontId="32" fillId="12" borderId="0" xfId="0" applyFont="1" applyFill="1"/>
    <xf numFmtId="176" fontId="17" fillId="13" borderId="0" xfId="0" applyNumberFormat="1" applyFont="1" applyFill="1" applyBorder="1" applyAlignment="1">
      <alignment vertical="center"/>
    </xf>
    <xf numFmtId="0" fontId="1" fillId="13" borderId="0" xfId="0" applyFont="1" applyFill="1" applyBorder="1" applyAlignment="1">
      <alignment vertical="center"/>
    </xf>
    <xf numFmtId="3" fontId="1" fillId="13" borderId="0" xfId="0" applyNumberFormat="1" applyFont="1" applyFill="1" applyBorder="1" applyAlignment="1">
      <alignment horizontal="right" vertical="center"/>
    </xf>
    <xf numFmtId="167" fontId="1" fillId="13" borderId="0" xfId="0" applyNumberFormat="1" applyFont="1" applyFill="1" applyBorder="1" applyAlignment="1">
      <alignment horizontal="right" vertical="center"/>
    </xf>
    <xf numFmtId="0" fontId="18" fillId="12" borderId="0" xfId="10" applyFont="1" applyFill="1"/>
    <xf numFmtId="0" fontId="33" fillId="14" borderId="0" xfId="10" applyFont="1" applyFill="1"/>
    <xf numFmtId="176" fontId="18" fillId="12" borderId="0" xfId="10" applyNumberFormat="1" applyFont="1" applyFill="1"/>
    <xf numFmtId="0" fontId="17" fillId="13" borderId="0" xfId="10" applyFont="1" applyFill="1"/>
    <xf numFmtId="0" fontId="17" fillId="12" borderId="0" xfId="10" applyFont="1" applyFill="1"/>
    <xf numFmtId="0" fontId="18" fillId="12" borderId="0" xfId="10" applyFont="1" applyFill="1" applyAlignment="1">
      <alignment horizontal="center"/>
    </xf>
    <xf numFmtId="0" fontId="33" fillId="14" borderId="0" xfId="10" applyFont="1" applyFill="1" applyAlignment="1">
      <alignment horizontal="center" vertical="center"/>
    </xf>
    <xf numFmtId="0" fontId="33" fillId="14" borderId="46" xfId="10" applyFont="1" applyFill="1" applyBorder="1" applyAlignment="1">
      <alignment horizontal="center" vertical="center"/>
    </xf>
    <xf numFmtId="0" fontId="33" fillId="14" borderId="46" xfId="10" applyFont="1" applyFill="1" applyBorder="1" applyAlignment="1">
      <alignment horizontal="center" vertical="center" wrapText="1"/>
    </xf>
    <xf numFmtId="0" fontId="33" fillId="14" borderId="47" xfId="10" applyFont="1" applyFill="1" applyBorder="1" applyAlignment="1">
      <alignment horizontal="center" vertical="center"/>
    </xf>
    <xf numFmtId="0" fontId="33" fillId="14" borderId="47" xfId="10" applyFont="1" applyFill="1" applyBorder="1" applyAlignment="1">
      <alignment horizontal="center" vertical="center" wrapText="1"/>
    </xf>
    <xf numFmtId="179" fontId="22" fillId="12" borderId="0" xfId="0" applyNumberFormat="1" applyFont="1" applyFill="1" applyBorder="1" applyAlignment="1" applyProtection="1">
      <alignment vertical="center"/>
      <protection locked="0"/>
    </xf>
    <xf numFmtId="187" fontId="22" fillId="12" borderId="0" xfId="0" applyNumberFormat="1" applyFont="1" applyFill="1" applyBorder="1" applyAlignment="1" applyProtection="1">
      <alignment vertical="center"/>
      <protection locked="0"/>
    </xf>
    <xf numFmtId="0" fontId="17" fillId="13" borderId="25" xfId="10" applyFont="1" applyFill="1" applyBorder="1" applyAlignment="1">
      <alignment horizontal="center"/>
    </xf>
    <xf numFmtId="0" fontId="17" fillId="13" borderId="0" xfId="10" applyFont="1" applyFill="1" applyAlignment="1">
      <alignment horizontal="center"/>
    </xf>
    <xf numFmtId="0" fontId="18" fillId="0" borderId="0" xfId="0" applyFont="1" applyAlignment="1">
      <alignment vertical="center"/>
    </xf>
    <xf numFmtId="0" fontId="34" fillId="14" borderId="0" xfId="0" applyNumberFormat="1" applyFont="1" applyFill="1" applyBorder="1" applyAlignment="1">
      <alignment horizontal="center" vertical="center"/>
    </xf>
    <xf numFmtId="0" fontId="35" fillId="14" borderId="0" xfId="0" applyNumberFormat="1" applyFont="1" applyFill="1" applyAlignment="1">
      <alignment horizontal="center" vertical="center"/>
    </xf>
    <xf numFmtId="0" fontId="1" fillId="0" borderId="0" xfId="0" applyFont="1" applyBorder="1"/>
    <xf numFmtId="176" fontId="1" fillId="0" borderId="0" xfId="0" applyNumberFormat="1" applyFont="1" applyFill="1" applyBorder="1" applyAlignment="1">
      <alignment vertical="center"/>
    </xf>
    <xf numFmtId="0" fontId="1" fillId="13" borderId="0" xfId="0" applyFont="1" applyFill="1" applyBorder="1" applyAlignment="1">
      <alignment horizontal="left" vertical="center" indent="1"/>
    </xf>
    <xf numFmtId="0" fontId="23" fillId="0" borderId="0" xfId="12" applyFont="1"/>
    <xf numFmtId="176" fontId="23" fillId="0" borderId="0" xfId="12" applyNumberFormat="1" applyFont="1"/>
    <xf numFmtId="0" fontId="1" fillId="0" borderId="0" xfId="12" applyFont="1"/>
    <xf numFmtId="0" fontId="23" fillId="0" borderId="0" xfId="0" applyFont="1"/>
    <xf numFmtId="0" fontId="36" fillId="14" borderId="48" xfId="10" applyFont="1" applyFill="1" applyBorder="1" applyAlignment="1">
      <alignment horizontal="left" vertical="center"/>
    </xf>
    <xf numFmtId="0" fontId="36" fillId="14" borderId="48" xfId="10" applyFont="1" applyFill="1" applyBorder="1" applyAlignment="1">
      <alignment horizontal="center" vertical="center"/>
    </xf>
    <xf numFmtId="172" fontId="23" fillId="0" borderId="0" xfId="16" applyNumberFormat="1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 indent="1"/>
    </xf>
    <xf numFmtId="176" fontId="10" fillId="0" borderId="0" xfId="0" applyNumberFormat="1" applyFont="1" applyFill="1" applyBorder="1" applyAlignment="1">
      <alignment vertical="center"/>
    </xf>
    <xf numFmtId="171" fontId="10" fillId="0" borderId="0" xfId="0" applyNumberFormat="1" applyFont="1" applyFill="1" applyBorder="1" applyAlignment="1">
      <alignment vertical="center"/>
    </xf>
    <xf numFmtId="182" fontId="10" fillId="0" borderId="0" xfId="16" applyNumberFormat="1" applyFont="1" applyFill="1" applyBorder="1" applyAlignment="1">
      <alignment vertical="center"/>
    </xf>
    <xf numFmtId="0" fontId="10" fillId="13" borderId="0" xfId="0" applyFont="1" applyFill="1" applyBorder="1" applyAlignment="1">
      <alignment horizontal="left" vertical="center" indent="1"/>
    </xf>
    <xf numFmtId="176" fontId="10" fillId="13" borderId="0" xfId="0" applyNumberFormat="1" applyFont="1" applyFill="1" applyBorder="1" applyAlignment="1">
      <alignment vertical="center"/>
    </xf>
    <xf numFmtId="173" fontId="10" fillId="13" borderId="0" xfId="16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indent="2"/>
    </xf>
    <xf numFmtId="171" fontId="1" fillId="0" borderId="0" xfId="0" applyNumberFormat="1" applyFont="1" applyFill="1" applyBorder="1" applyAlignment="1">
      <alignment vertical="center"/>
    </xf>
    <xf numFmtId="173" fontId="1" fillId="0" borderId="0" xfId="16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 indent="2"/>
    </xf>
    <xf numFmtId="0" fontId="1" fillId="0" borderId="0" xfId="0" applyFont="1" applyFill="1"/>
    <xf numFmtId="0" fontId="36" fillId="14" borderId="0" xfId="0" applyFont="1" applyFill="1" applyBorder="1" applyAlignment="1">
      <alignment horizontal="left" vertical="center" indent="1"/>
    </xf>
    <xf numFmtId="173" fontId="36" fillId="14" borderId="0" xfId="16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horizontal="left" vertical="center" wrapText="1" indent="2"/>
    </xf>
    <xf numFmtId="176" fontId="23" fillId="0" borderId="0" xfId="0" applyNumberFormat="1" applyFont="1" applyFill="1" applyBorder="1" applyAlignment="1">
      <alignment vertical="center"/>
    </xf>
    <xf numFmtId="0" fontId="1" fillId="12" borderId="0" xfId="10" applyFont="1" applyFill="1"/>
    <xf numFmtId="0" fontId="10" fillId="12" borderId="25" xfId="10" applyFont="1" applyFill="1" applyBorder="1" applyAlignment="1">
      <alignment horizontal="center"/>
    </xf>
    <xf numFmtId="0" fontId="10" fillId="12" borderId="0" xfId="10" applyFont="1" applyFill="1" applyAlignment="1">
      <alignment horizontal="center"/>
    </xf>
    <xf numFmtId="0" fontId="10" fillId="12" borderId="0" xfId="10" applyFont="1" applyFill="1"/>
    <xf numFmtId="176" fontId="1" fillId="12" borderId="0" xfId="0" applyNumberFormat="1" applyFont="1" applyFill="1" applyBorder="1" applyAlignment="1">
      <alignment vertical="center"/>
    </xf>
    <xf numFmtId="178" fontId="1" fillId="12" borderId="0" xfId="0" applyNumberFormat="1" applyFont="1" applyFill="1" applyBorder="1" applyAlignment="1">
      <alignment vertical="center"/>
    </xf>
    <xf numFmtId="0" fontId="10" fillId="13" borderId="0" xfId="10" applyFont="1" applyFill="1"/>
    <xf numFmtId="178" fontId="10" fillId="13" borderId="0" xfId="0" applyNumberFormat="1" applyFont="1" applyFill="1" applyBorder="1" applyAlignment="1">
      <alignment vertical="center"/>
    </xf>
    <xf numFmtId="0" fontId="36" fillId="14" borderId="0" xfId="10" applyFont="1" applyFill="1"/>
    <xf numFmtId="0" fontId="37" fillId="14" borderId="0" xfId="10" applyFont="1" applyFill="1"/>
    <xf numFmtId="0" fontId="1" fillId="13" borderId="0" xfId="10" applyFont="1" applyFill="1"/>
    <xf numFmtId="176" fontId="36" fillId="14" borderId="0" xfId="0" applyNumberFormat="1" applyFont="1" applyFill="1" applyBorder="1" applyAlignment="1">
      <alignment vertical="center"/>
    </xf>
    <xf numFmtId="178" fontId="36" fillId="14" borderId="0" xfId="0" applyNumberFormat="1" applyFont="1" applyFill="1" applyBorder="1" applyAlignment="1">
      <alignment vertical="center"/>
    </xf>
    <xf numFmtId="0" fontId="36" fillId="12" borderId="0" xfId="10" applyFont="1" applyFill="1"/>
    <xf numFmtId="0" fontId="37" fillId="12" borderId="0" xfId="10" applyFont="1" applyFill="1"/>
    <xf numFmtId="0" fontId="25" fillId="15" borderId="0" xfId="10" applyFont="1" applyFill="1"/>
    <xf numFmtId="0" fontId="1" fillId="15" borderId="0" xfId="10" applyFont="1" applyFill="1"/>
    <xf numFmtId="0" fontId="10" fillId="15" borderId="0" xfId="10" applyFont="1" applyFill="1"/>
    <xf numFmtId="0" fontId="38" fillId="14" borderId="0" xfId="0" applyFont="1" applyFill="1"/>
    <xf numFmtId="0" fontId="38" fillId="14" borderId="0" xfId="0" applyFont="1" applyFill="1" applyBorder="1"/>
    <xf numFmtId="0" fontId="38" fillId="14" borderId="0" xfId="0" applyFont="1" applyFill="1" applyBorder="1" applyAlignment="1">
      <alignment vertical="center" wrapText="1"/>
    </xf>
    <xf numFmtId="0" fontId="32" fillId="14" borderId="0" xfId="0" applyFont="1" applyFill="1"/>
    <xf numFmtId="0" fontId="39" fillId="14" borderId="0" xfId="0" applyFont="1" applyFill="1" applyBorder="1"/>
    <xf numFmtId="0" fontId="39" fillId="14" borderId="0" xfId="0" applyFont="1" applyFill="1"/>
    <xf numFmtId="171" fontId="1" fillId="0" borderId="0" xfId="9" applyNumberFormat="1" applyFont="1" applyFill="1" applyBorder="1" applyAlignment="1">
      <alignment vertical="center"/>
    </xf>
    <xf numFmtId="171" fontId="36" fillId="14" borderId="0" xfId="9" applyNumberFormat="1" applyFont="1" applyFill="1" applyBorder="1" applyAlignment="1">
      <alignment vertical="center"/>
    </xf>
    <xf numFmtId="188" fontId="36" fillId="14" borderId="0" xfId="0" applyNumberFormat="1" applyFont="1" applyFill="1" applyBorder="1" applyAlignment="1">
      <alignment vertical="center"/>
    </xf>
    <xf numFmtId="177" fontId="33" fillId="14" borderId="25" xfId="14" applyNumberFormat="1" applyFont="1" applyFill="1" applyBorder="1" applyAlignment="1">
      <alignment vertical="center"/>
    </xf>
    <xf numFmtId="9" fontId="33" fillId="14" borderId="25" xfId="16" applyFont="1" applyFill="1" applyBorder="1" applyAlignment="1">
      <alignment vertical="center"/>
    </xf>
    <xf numFmtId="0" fontId="40" fillId="14" borderId="0" xfId="10" applyFont="1" applyFill="1" applyBorder="1" applyAlignment="1">
      <alignment horizontal="center" vertical="center"/>
    </xf>
    <xf numFmtId="0" fontId="33" fillId="14" borderId="0" xfId="10" applyFont="1" applyFill="1" applyBorder="1" applyAlignment="1">
      <alignment horizontal="center" vertical="center"/>
    </xf>
    <xf numFmtId="0" fontId="39" fillId="14" borderId="49" xfId="0" applyFont="1" applyFill="1" applyBorder="1" applyAlignment="1">
      <alignment horizontal="center"/>
    </xf>
    <xf numFmtId="0" fontId="39" fillId="14" borderId="0" xfId="0" applyFont="1" applyFill="1" applyBorder="1" applyAlignment="1">
      <alignment horizontal="center"/>
    </xf>
    <xf numFmtId="179" fontId="26" fillId="16" borderId="50" xfId="0" applyNumberFormat="1" applyFont="1" applyFill="1" applyBorder="1" applyAlignment="1" applyProtection="1">
      <alignment vertical="center"/>
      <protection locked="0"/>
    </xf>
    <xf numFmtId="187" fontId="26" fillId="17" borderId="0" xfId="0" applyNumberFormat="1" applyFont="1" applyFill="1" applyBorder="1" applyAlignment="1" applyProtection="1">
      <alignment vertical="center"/>
      <protection locked="0"/>
    </xf>
    <xf numFmtId="0" fontId="41" fillId="14" borderId="51" xfId="10" applyFont="1" applyFill="1" applyBorder="1" applyAlignment="1">
      <alignment vertical="center"/>
    </xf>
    <xf numFmtId="184" fontId="41" fillId="14" borderId="51" xfId="3" applyNumberFormat="1" applyFont="1" applyFill="1" applyBorder="1" applyAlignment="1">
      <alignment vertical="center"/>
    </xf>
    <xf numFmtId="167" fontId="36" fillId="14" borderId="0" xfId="16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indent="2"/>
    </xf>
    <xf numFmtId="173" fontId="10" fillId="0" borderId="0" xfId="16" applyNumberFormat="1" applyFont="1" applyFill="1" applyBorder="1" applyAlignment="1">
      <alignment vertical="center"/>
    </xf>
    <xf numFmtId="176" fontId="33" fillId="14" borderId="0" xfId="10" applyNumberFormat="1" applyFont="1" applyFill="1"/>
    <xf numFmtId="179" fontId="33" fillId="14" borderId="0" xfId="0" applyNumberFormat="1" applyFont="1" applyFill="1" applyBorder="1" applyAlignment="1" applyProtection="1">
      <alignment vertical="center"/>
      <protection locked="0"/>
    </xf>
    <xf numFmtId="177" fontId="33" fillId="12" borderId="25" xfId="14" applyNumberFormat="1" applyFont="1" applyFill="1" applyBorder="1" applyAlignment="1">
      <alignment vertical="center"/>
    </xf>
    <xf numFmtId="189" fontId="32" fillId="12" borderId="0" xfId="3" applyNumberFormat="1" applyFont="1" applyFill="1"/>
    <xf numFmtId="184" fontId="32" fillId="12" borderId="0" xfId="3" applyNumberFormat="1" applyFont="1" applyFill="1"/>
    <xf numFmtId="0" fontId="38" fillId="13" borderId="0" xfId="0" applyFont="1" applyFill="1"/>
    <xf numFmtId="165" fontId="38" fillId="13" borderId="0" xfId="3" applyFont="1" applyFill="1"/>
    <xf numFmtId="189" fontId="38" fillId="13" borderId="0" xfId="3" applyNumberFormat="1" applyFont="1" applyFill="1"/>
    <xf numFmtId="184" fontId="38" fillId="13" borderId="0" xfId="3" applyNumberFormat="1" applyFont="1" applyFill="1"/>
    <xf numFmtId="0" fontId="16" fillId="0" borderId="0" xfId="15" applyFont="1" applyBorder="1" applyAlignment="1">
      <alignment vertical="center"/>
    </xf>
    <xf numFmtId="0" fontId="12" fillId="0" borderId="0" xfId="10" applyFont="1"/>
    <xf numFmtId="190" fontId="16" fillId="8" borderId="26" xfId="11" applyNumberFormat="1" applyFont="1" applyFill="1" applyBorder="1" applyAlignment="1" applyProtection="1">
      <alignment horizontal="center" vertical="center"/>
    </xf>
    <xf numFmtId="0" fontId="12" fillId="5" borderId="0" xfId="10" applyFont="1" applyFill="1" applyBorder="1"/>
    <xf numFmtId="190" fontId="16" fillId="5" borderId="0" xfId="11" applyNumberFormat="1" applyFont="1" applyFill="1" applyBorder="1" applyAlignment="1" applyProtection="1">
      <alignment horizontal="center" vertical="center"/>
    </xf>
    <xf numFmtId="190" fontId="12" fillId="7" borderId="27" xfId="11" applyNumberFormat="1" applyFont="1" applyFill="1" applyBorder="1" applyAlignment="1" applyProtection="1">
      <alignment vertical="top"/>
    </xf>
    <xf numFmtId="190" fontId="12" fillId="7" borderId="27" xfId="11" applyNumberFormat="1" applyFont="1" applyFill="1" applyBorder="1" applyAlignment="1" applyProtection="1">
      <alignment vertical="center"/>
    </xf>
    <xf numFmtId="0" fontId="1" fillId="0" borderId="52" xfId="10" applyFont="1" applyBorder="1"/>
    <xf numFmtId="0" fontId="34" fillId="14" borderId="0" xfId="0" applyFont="1" applyFill="1" applyBorder="1" applyAlignment="1">
      <alignment horizontal="center" vertical="center"/>
    </xf>
    <xf numFmtId="38" fontId="18" fillId="0" borderId="0" xfId="0" applyNumberFormat="1" applyFont="1" applyAlignment="1">
      <alignment vertical="center"/>
    </xf>
    <xf numFmtId="0" fontId="16" fillId="16" borderId="0" xfId="10" applyFont="1" applyFill="1" applyAlignment="1">
      <alignment vertical="center"/>
    </xf>
    <xf numFmtId="0" fontId="12" fillId="16" borderId="0" xfId="10" applyFont="1" applyFill="1" applyAlignment="1">
      <alignment vertical="center"/>
    </xf>
    <xf numFmtId="0" fontId="12" fillId="16" borderId="0" xfId="10" applyFont="1" applyFill="1" applyAlignment="1">
      <alignment horizontal="center" vertical="center"/>
    </xf>
    <xf numFmtId="165" fontId="12" fillId="16" borderId="0" xfId="3" applyFont="1" applyFill="1" applyAlignment="1">
      <alignment horizontal="right" vertical="center"/>
    </xf>
    <xf numFmtId="165" fontId="12" fillId="16" borderId="0" xfId="3" applyFont="1" applyFill="1" applyAlignment="1">
      <alignment vertical="center"/>
    </xf>
    <xf numFmtId="0" fontId="12" fillId="16" borderId="50" xfId="10" applyFont="1" applyFill="1" applyBorder="1" applyAlignment="1">
      <alignment vertical="center"/>
    </xf>
    <xf numFmtId="0" fontId="12" fillId="16" borderId="50" xfId="10" applyFont="1" applyFill="1" applyBorder="1" applyAlignment="1">
      <alignment horizontal="center" vertical="center"/>
    </xf>
    <xf numFmtId="0" fontId="16" fillId="17" borderId="0" xfId="10" applyFont="1" applyFill="1" applyAlignment="1">
      <alignment vertical="center"/>
    </xf>
    <xf numFmtId="0" fontId="12" fillId="17" borderId="0" xfId="10" applyFont="1" applyFill="1" applyAlignment="1">
      <alignment vertical="center"/>
    </xf>
    <xf numFmtId="0" fontId="12" fillId="17" borderId="0" xfId="10" applyFont="1" applyFill="1" applyAlignment="1">
      <alignment horizontal="center" vertical="center"/>
    </xf>
    <xf numFmtId="165" fontId="12" fillId="17" borderId="0" xfId="3" applyFont="1" applyFill="1" applyAlignment="1">
      <alignment vertical="center"/>
    </xf>
    <xf numFmtId="167" fontId="12" fillId="17" borderId="0" xfId="16" applyNumberFormat="1" applyFont="1" applyFill="1" applyAlignment="1">
      <alignment vertical="center"/>
    </xf>
    <xf numFmtId="0" fontId="12" fillId="17" borderId="50" xfId="10" applyFont="1" applyFill="1" applyBorder="1" applyAlignment="1">
      <alignment vertical="center"/>
    </xf>
    <xf numFmtId="0" fontId="12" fillId="17" borderId="50" xfId="10" applyFont="1" applyFill="1" applyBorder="1" applyAlignment="1">
      <alignment horizontal="center" vertical="center"/>
    </xf>
    <xf numFmtId="165" fontId="12" fillId="17" borderId="50" xfId="3" applyFont="1" applyFill="1" applyBorder="1" applyAlignment="1">
      <alignment vertical="center"/>
    </xf>
    <xf numFmtId="165" fontId="12" fillId="17" borderId="50" xfId="3" applyFont="1" applyFill="1" applyBorder="1" applyAlignment="1">
      <alignment horizontal="center" vertical="center"/>
    </xf>
    <xf numFmtId="0" fontId="16" fillId="18" borderId="0" xfId="10" applyFont="1" applyFill="1" applyAlignment="1">
      <alignment vertical="center"/>
    </xf>
    <xf numFmtId="0" fontId="12" fillId="18" borderId="0" xfId="10" applyFont="1" applyFill="1" applyAlignment="1">
      <alignment vertical="center"/>
    </xf>
    <xf numFmtId="0" fontId="12" fillId="18" borderId="0" xfId="10" applyFont="1" applyFill="1" applyAlignment="1">
      <alignment horizontal="center" vertical="center"/>
    </xf>
    <xf numFmtId="167" fontId="12" fillId="18" borderId="0" xfId="16" applyNumberFormat="1" applyFont="1" applyFill="1" applyAlignment="1">
      <alignment vertical="center"/>
    </xf>
    <xf numFmtId="167" fontId="12" fillId="18" borderId="0" xfId="16" applyNumberFormat="1" applyFont="1" applyFill="1" applyAlignment="1">
      <alignment horizontal="right" vertical="center"/>
    </xf>
    <xf numFmtId="167" fontId="12" fillId="18" borderId="0" xfId="16" applyNumberFormat="1" applyFont="1" applyFill="1" applyAlignment="1">
      <alignment horizontal="center" vertical="center"/>
    </xf>
    <xf numFmtId="0" fontId="12" fillId="18" borderId="50" xfId="10" applyFont="1" applyFill="1" applyBorder="1" applyAlignment="1">
      <alignment vertical="center"/>
    </xf>
    <xf numFmtId="0" fontId="12" fillId="18" borderId="50" xfId="10" applyFont="1" applyFill="1" applyBorder="1" applyAlignment="1">
      <alignment horizontal="center" vertical="center"/>
    </xf>
    <xf numFmtId="167" fontId="12" fillId="18" borderId="50" xfId="16" applyNumberFormat="1" applyFont="1" applyFill="1" applyBorder="1" applyAlignment="1">
      <alignment vertical="center"/>
    </xf>
    <xf numFmtId="167" fontId="12" fillId="18" borderId="50" xfId="10" applyNumberFormat="1" applyFont="1" applyFill="1" applyBorder="1" applyAlignment="1">
      <alignment horizontal="right" vertical="center"/>
    </xf>
    <xf numFmtId="167" fontId="12" fillId="18" borderId="50" xfId="10" applyNumberFormat="1" applyFont="1" applyFill="1" applyBorder="1" applyAlignment="1">
      <alignment horizontal="center" vertical="center"/>
    </xf>
    <xf numFmtId="167" fontId="12" fillId="12" borderId="0" xfId="16" applyNumberFormat="1" applyFont="1" applyFill="1" applyAlignment="1">
      <alignment horizontal="right" vertical="center"/>
    </xf>
    <xf numFmtId="0" fontId="42" fillId="0" borderId="0" xfId="15" applyFont="1" applyBorder="1" applyAlignment="1">
      <alignment vertical="center"/>
    </xf>
    <xf numFmtId="17" fontId="33" fillId="14" borderId="0" xfId="9" applyNumberFormat="1" applyFont="1" applyFill="1" applyBorder="1" applyAlignment="1">
      <alignment horizontal="center" vertical="center"/>
    </xf>
    <xf numFmtId="17" fontId="33" fillId="12" borderId="0" xfId="9" applyNumberFormat="1" applyFont="1" applyFill="1" applyBorder="1" applyAlignment="1">
      <alignment horizontal="center" vertical="center"/>
    </xf>
    <xf numFmtId="167" fontId="1" fillId="0" borderId="0" xfId="16" applyNumberFormat="1" applyFont="1"/>
    <xf numFmtId="0" fontId="1" fillId="0" borderId="0" xfId="9" applyAlignment="1">
      <alignment vertical="center"/>
    </xf>
    <xf numFmtId="0" fontId="12" fillId="0" borderId="0" xfId="9" applyFont="1" applyFill="1" applyBorder="1" applyAlignment="1">
      <alignment vertical="center"/>
    </xf>
    <xf numFmtId="38" fontId="12" fillId="0" borderId="0" xfId="9" applyNumberFormat="1" applyFont="1" applyFill="1" applyBorder="1" applyAlignment="1">
      <alignment vertical="center"/>
    </xf>
    <xf numFmtId="186" fontId="12" fillId="0" borderId="0" xfId="9" applyNumberFormat="1" applyFont="1" applyFill="1" applyBorder="1" applyAlignment="1">
      <alignment vertical="center"/>
    </xf>
    <xf numFmtId="0" fontId="1" fillId="0" borderId="0" xfId="9" applyBorder="1" applyAlignment="1">
      <alignment vertical="center"/>
    </xf>
    <xf numFmtId="0" fontId="18" fillId="0" borderId="45" xfId="14" applyFont="1" applyFill="1" applyBorder="1" applyAlignment="1">
      <alignment horizontal="left" vertical="center"/>
    </xf>
    <xf numFmtId="171" fontId="18" fillId="0" borderId="45" xfId="14" applyNumberFormat="1" applyFont="1" applyFill="1" applyBorder="1" applyAlignment="1">
      <alignment vertical="center"/>
    </xf>
    <xf numFmtId="167" fontId="18" fillId="0" borderId="45" xfId="16" applyNumberFormat="1" applyFont="1" applyFill="1" applyBorder="1" applyAlignment="1">
      <alignment vertical="center"/>
    </xf>
    <xf numFmtId="171" fontId="18" fillId="0" borderId="45" xfId="14" applyNumberFormat="1" applyFont="1" applyFill="1" applyBorder="1" applyAlignment="1">
      <alignment horizontal="center" vertical="center"/>
    </xf>
    <xf numFmtId="171" fontId="18" fillId="0" borderId="45" xfId="14" applyNumberFormat="1" applyFont="1" applyFill="1" applyBorder="1" applyAlignment="1">
      <alignment horizontal="right" vertical="center"/>
    </xf>
    <xf numFmtId="0" fontId="18" fillId="0" borderId="0" xfId="14" applyFont="1" applyFill="1" applyBorder="1" applyAlignment="1">
      <alignment horizontal="left" vertical="center"/>
    </xf>
    <xf numFmtId="171" fontId="18" fillId="0" borderId="0" xfId="14" applyNumberFormat="1" applyFont="1" applyFill="1" applyBorder="1" applyAlignment="1">
      <alignment vertical="center"/>
    </xf>
    <xf numFmtId="185" fontId="18" fillId="0" borderId="0" xfId="14" applyNumberFormat="1" applyFont="1" applyFill="1" applyBorder="1" applyAlignment="1">
      <alignment vertical="center"/>
    </xf>
    <xf numFmtId="0" fontId="18" fillId="12" borderId="45" xfId="14" applyFont="1" applyFill="1" applyBorder="1" applyAlignment="1">
      <alignment horizontal="left" vertical="center"/>
    </xf>
    <xf numFmtId="171" fontId="18" fillId="12" borderId="45" xfId="14" applyNumberFormat="1" applyFont="1" applyFill="1" applyBorder="1" applyAlignment="1">
      <alignment vertical="center"/>
    </xf>
    <xf numFmtId="0" fontId="37" fillId="0" borderId="0" xfId="9" applyFont="1" applyAlignment="1">
      <alignment vertical="center"/>
    </xf>
    <xf numFmtId="0" fontId="19" fillId="12" borderId="0" xfId="9" applyFont="1" applyFill="1" applyAlignment="1">
      <alignment vertical="center"/>
    </xf>
    <xf numFmtId="0" fontId="20" fillId="12" borderId="0" xfId="9" applyFont="1" applyFill="1" applyAlignment="1">
      <alignment vertical="center"/>
    </xf>
    <xf numFmtId="0" fontId="43" fillId="12" borderId="0" xfId="9" applyFont="1" applyFill="1" applyAlignment="1">
      <alignment vertical="center"/>
    </xf>
    <xf numFmtId="9" fontId="18" fillId="12" borderId="45" xfId="16" applyFont="1" applyFill="1" applyBorder="1" applyAlignment="1">
      <alignment vertical="center"/>
    </xf>
    <xf numFmtId="9" fontId="18" fillId="12" borderId="45" xfId="16" applyFont="1" applyFill="1" applyBorder="1" applyAlignment="1">
      <alignment horizontal="center" vertical="center"/>
    </xf>
    <xf numFmtId="9" fontId="33" fillId="14" borderId="25" xfId="16" applyFont="1" applyFill="1" applyBorder="1" applyAlignment="1">
      <alignment horizontal="center" vertical="center"/>
    </xf>
    <xf numFmtId="171" fontId="44" fillId="0" borderId="45" xfId="14" applyNumberFormat="1" applyFont="1" applyFill="1" applyBorder="1"/>
    <xf numFmtId="0" fontId="9" fillId="12" borderId="0" xfId="12" applyFont="1" applyFill="1"/>
    <xf numFmtId="0" fontId="6" fillId="12" borderId="0" xfId="0" applyFont="1" applyFill="1"/>
    <xf numFmtId="0" fontId="1" fillId="12" borderId="0" xfId="0" applyFont="1" applyFill="1" applyBorder="1" applyAlignment="1">
      <alignment vertical="center"/>
    </xf>
    <xf numFmtId="3" fontId="1" fillId="12" borderId="0" xfId="0" applyNumberFormat="1" applyFont="1" applyFill="1" applyBorder="1" applyAlignment="1">
      <alignment horizontal="right" vertical="center"/>
    </xf>
    <xf numFmtId="167" fontId="1" fillId="12" borderId="0" xfId="0" applyNumberFormat="1" applyFont="1" applyFill="1" applyBorder="1" applyAlignment="1">
      <alignment horizontal="right" vertical="center"/>
    </xf>
    <xf numFmtId="0" fontId="18" fillId="12" borderId="0" xfId="0" applyFont="1" applyFill="1" applyBorder="1" applyAlignment="1">
      <alignment vertical="center"/>
    </xf>
    <xf numFmtId="0" fontId="18" fillId="12" borderId="0" xfId="10" applyFont="1" applyFill="1" applyBorder="1" applyAlignment="1">
      <alignment vertical="center"/>
    </xf>
    <xf numFmtId="0" fontId="9" fillId="12" borderId="0" xfId="12" applyFont="1" applyFill="1" applyBorder="1"/>
    <xf numFmtId="174" fontId="7" fillId="12" borderId="0" xfId="0" applyNumberFormat="1" applyFont="1" applyFill="1" applyBorder="1" applyAlignment="1">
      <alignment vertical="center"/>
    </xf>
    <xf numFmtId="0" fontId="9" fillId="12" borderId="0" xfId="12" applyFont="1" applyFill="1" applyBorder="1" applyAlignment="1">
      <alignment vertical="center"/>
    </xf>
    <xf numFmtId="0" fontId="0" fillId="12" borderId="0" xfId="0" applyFill="1" applyBorder="1"/>
    <xf numFmtId="0" fontId="9" fillId="0" borderId="0" xfId="12" applyFont="1" applyBorder="1" applyAlignment="1">
      <alignment vertical="center"/>
    </xf>
    <xf numFmtId="0" fontId="6" fillId="12" borderId="0" xfId="0" applyFont="1" applyFill="1" applyBorder="1"/>
    <xf numFmtId="0" fontId="33" fillId="12" borderId="0" xfId="10" applyFont="1" applyFill="1" applyBorder="1" applyAlignment="1">
      <alignment vertical="center"/>
    </xf>
    <xf numFmtId="184" fontId="33" fillId="12" borderId="0" xfId="3" applyNumberFormat="1" applyFont="1" applyFill="1" applyBorder="1" applyAlignment="1">
      <alignment vertical="center"/>
    </xf>
    <xf numFmtId="0" fontId="18" fillId="12" borderId="0" xfId="14" applyFont="1" applyFill="1" applyBorder="1" applyAlignment="1">
      <alignment vertical="center"/>
    </xf>
    <xf numFmtId="0" fontId="6" fillId="12" borderId="0" xfId="12" applyFont="1" applyFill="1" applyBorder="1"/>
    <xf numFmtId="0" fontId="4" fillId="12" borderId="0" xfId="14" applyFont="1" applyFill="1" applyBorder="1" applyAlignment="1">
      <alignment vertical="center"/>
    </xf>
    <xf numFmtId="176" fontId="6" fillId="12" borderId="0" xfId="12" applyNumberFormat="1" applyFont="1" applyFill="1" applyBorder="1"/>
    <xf numFmtId="167" fontId="6" fillId="12" borderId="0" xfId="16" applyNumberFormat="1" applyFont="1" applyFill="1" applyBorder="1"/>
    <xf numFmtId="0" fontId="4" fillId="0" borderId="0" xfId="12" applyFont="1" applyBorder="1" applyAlignment="1">
      <alignment vertical="center"/>
    </xf>
    <xf numFmtId="0" fontId="9" fillId="0" borderId="0" xfId="12" quotePrefix="1" applyFont="1" applyBorder="1" applyAlignment="1">
      <alignment horizontal="left"/>
    </xf>
    <xf numFmtId="0" fontId="6" fillId="0" borderId="0" xfId="12" applyFont="1" applyBorder="1"/>
    <xf numFmtId="167" fontId="6" fillId="0" borderId="0" xfId="16" applyNumberFormat="1" applyFont="1" applyBorder="1"/>
    <xf numFmtId="10" fontId="6" fillId="0" borderId="0" xfId="16" applyNumberFormat="1" applyFont="1" applyBorder="1"/>
    <xf numFmtId="0" fontId="1" fillId="0" borderId="0" xfId="0" applyFont="1" applyAlignment="1">
      <alignment vertical="center"/>
    </xf>
    <xf numFmtId="0" fontId="24" fillId="0" borderId="0" xfId="14" applyFont="1" applyFill="1" applyAlignment="1">
      <alignment horizontal="centerContinuous" vertical="center"/>
    </xf>
    <xf numFmtId="0" fontId="1" fillId="0" borderId="0" xfId="14" applyFont="1" applyFill="1" applyBorder="1" applyAlignment="1">
      <alignment horizontal="left" vertical="center"/>
    </xf>
    <xf numFmtId="171" fontId="1" fillId="0" borderId="0" xfId="14" applyNumberFormat="1" applyFont="1" applyFill="1" applyBorder="1" applyAlignment="1">
      <alignment vertical="center"/>
    </xf>
    <xf numFmtId="0" fontId="10" fillId="12" borderId="0" xfId="14" applyFont="1" applyFill="1" applyBorder="1" applyAlignment="1">
      <alignment horizontal="left" vertical="center"/>
    </xf>
    <xf numFmtId="171" fontId="10" fillId="12" borderId="0" xfId="14" applyNumberFormat="1" applyFont="1" applyFill="1" applyBorder="1" applyAlignment="1">
      <alignment vertical="center"/>
    </xf>
    <xf numFmtId="0" fontId="1" fillId="0" borderId="0" xfId="14" applyFont="1" applyFill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0" fontId="1" fillId="0" borderId="0" xfId="14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77" fontId="1" fillId="0" borderId="0" xfId="0" applyNumberFormat="1" applyFont="1" applyAlignment="1">
      <alignment vertical="center"/>
    </xf>
    <xf numFmtId="171" fontId="1" fillId="0" borderId="0" xfId="0" applyNumberFormat="1" applyFont="1" applyAlignment="1">
      <alignment vertical="center"/>
    </xf>
    <xf numFmtId="167" fontId="45" fillId="0" borderId="45" xfId="16" applyNumberFormat="1" applyFont="1" applyFill="1" applyBorder="1"/>
    <xf numFmtId="171" fontId="45" fillId="12" borderId="45" xfId="14" applyNumberFormat="1" applyFont="1" applyFill="1" applyBorder="1" applyAlignment="1">
      <alignment vertical="center"/>
    </xf>
    <xf numFmtId="0" fontId="35" fillId="14" borderId="0" xfId="0" applyFont="1" applyFill="1" applyAlignment="1">
      <alignment horizontal="center" vertical="center"/>
    </xf>
    <xf numFmtId="17" fontId="36" fillId="14" borderId="0" xfId="0" applyNumberFormat="1" applyFont="1" applyFill="1" applyBorder="1" applyAlignment="1">
      <alignment horizontal="center"/>
    </xf>
    <xf numFmtId="176" fontId="46" fillId="13" borderId="0" xfId="0" applyNumberFormat="1" applyFont="1" applyFill="1" applyBorder="1" applyAlignment="1">
      <alignment vertical="center"/>
    </xf>
    <xf numFmtId="167" fontId="46" fillId="13" borderId="0" xfId="16" applyNumberFormat="1" applyFont="1" applyFill="1" applyBorder="1" applyAlignment="1">
      <alignment vertical="center"/>
    </xf>
    <xf numFmtId="167" fontId="46" fillId="13" borderId="0" xfId="16" applyNumberFormat="1" applyFont="1" applyFill="1" applyBorder="1" applyAlignment="1">
      <alignment horizontal="right" vertical="center"/>
    </xf>
    <xf numFmtId="171" fontId="47" fillId="13" borderId="0" xfId="9" applyNumberFormat="1" applyFont="1" applyFill="1" applyBorder="1" applyAlignment="1">
      <alignment vertical="center"/>
    </xf>
    <xf numFmtId="171" fontId="46" fillId="0" borderId="0" xfId="9" applyNumberFormat="1" applyFont="1" applyFill="1" applyBorder="1" applyAlignment="1">
      <alignment vertical="center"/>
    </xf>
    <xf numFmtId="176" fontId="44" fillId="13" borderId="0" xfId="0" applyNumberFormat="1" applyFont="1" applyFill="1" applyBorder="1" applyAlignment="1">
      <alignment vertical="center"/>
    </xf>
    <xf numFmtId="176" fontId="45" fillId="12" borderId="0" xfId="10" applyNumberFormat="1" applyFont="1" applyFill="1"/>
    <xf numFmtId="0" fontId="36" fillId="14" borderId="0" xfId="14" applyFont="1" applyFill="1" applyBorder="1" applyAlignment="1">
      <alignment horizontal="center" vertical="center"/>
    </xf>
    <xf numFmtId="173" fontId="1" fillId="0" borderId="0" xfId="16" applyNumberFormat="1" applyFont="1" applyFill="1" applyBorder="1" applyAlignment="1">
      <alignment horizontal="right" vertical="center"/>
    </xf>
    <xf numFmtId="0" fontId="1" fillId="12" borderId="0" xfId="10" applyFont="1" applyFill="1" applyAlignment="1">
      <alignment vertical="center"/>
    </xf>
    <xf numFmtId="0" fontId="10" fillId="12" borderId="25" xfId="10" applyFont="1" applyFill="1" applyBorder="1" applyAlignment="1">
      <alignment horizontal="center" vertical="center"/>
    </xf>
    <xf numFmtId="0" fontId="10" fillId="12" borderId="0" xfId="10" applyFont="1" applyFill="1" applyAlignment="1">
      <alignment horizontal="center" vertical="center"/>
    </xf>
    <xf numFmtId="0" fontId="25" fillId="12" borderId="0" xfId="10" applyFont="1" applyFill="1" applyAlignment="1">
      <alignment vertical="center"/>
    </xf>
    <xf numFmtId="176" fontId="1" fillId="12" borderId="0" xfId="10" applyNumberFormat="1" applyFont="1" applyFill="1" applyAlignment="1">
      <alignment vertical="center"/>
    </xf>
    <xf numFmtId="178" fontId="1" fillId="12" borderId="0" xfId="10" applyNumberFormat="1" applyFont="1" applyFill="1" applyAlignment="1">
      <alignment vertical="center"/>
    </xf>
    <xf numFmtId="0" fontId="25" fillId="13" borderId="0" xfId="10" applyFont="1" applyFill="1" applyAlignment="1">
      <alignment vertical="center"/>
    </xf>
    <xf numFmtId="0" fontId="1" fillId="13" borderId="0" xfId="10" applyFont="1" applyFill="1" applyAlignment="1">
      <alignment vertical="center"/>
    </xf>
    <xf numFmtId="0" fontId="36" fillId="14" borderId="0" xfId="10" applyFont="1" applyFill="1" applyAlignment="1">
      <alignment vertical="center"/>
    </xf>
    <xf numFmtId="0" fontId="37" fillId="14" borderId="0" xfId="10" applyFont="1" applyFill="1" applyAlignment="1">
      <alignment vertical="center"/>
    </xf>
    <xf numFmtId="176" fontId="36" fillId="14" borderId="0" xfId="10" applyNumberFormat="1" applyFont="1" applyFill="1" applyAlignment="1">
      <alignment vertical="center"/>
    </xf>
    <xf numFmtId="178" fontId="36" fillId="14" borderId="0" xfId="10" applyNumberFormat="1" applyFont="1" applyFill="1" applyAlignment="1">
      <alignment vertical="center"/>
    </xf>
    <xf numFmtId="0" fontId="25" fillId="0" borderId="0" xfId="10" applyFont="1" applyFill="1" applyAlignment="1">
      <alignment vertical="center"/>
    </xf>
    <xf numFmtId="0" fontId="10" fillId="12" borderId="0" xfId="10" applyFont="1" applyFill="1" applyAlignment="1">
      <alignment vertical="center"/>
    </xf>
    <xf numFmtId="176" fontId="10" fillId="12" borderId="0" xfId="10" applyNumberFormat="1" applyFont="1" applyFill="1" applyAlignment="1">
      <alignment vertical="center"/>
    </xf>
    <xf numFmtId="178" fontId="10" fillId="12" borderId="0" xfId="10" applyNumberFormat="1" applyFont="1" applyFill="1" applyAlignment="1">
      <alignment vertical="center"/>
    </xf>
    <xf numFmtId="0" fontId="18" fillId="12" borderId="0" xfId="10" applyFont="1" applyFill="1" applyAlignment="1">
      <alignment vertical="center"/>
    </xf>
    <xf numFmtId="178" fontId="1" fillId="12" borderId="0" xfId="10" applyNumberFormat="1" applyFont="1" applyFill="1" applyAlignment="1">
      <alignment horizontal="right" vertical="center"/>
    </xf>
    <xf numFmtId="178" fontId="10" fillId="13" borderId="0" xfId="0" applyNumberFormat="1" applyFont="1" applyFill="1" applyBorder="1" applyAlignment="1">
      <alignment horizontal="right" vertical="center"/>
    </xf>
    <xf numFmtId="172" fontId="26" fillId="16" borderId="0" xfId="16" applyNumberFormat="1" applyFont="1" applyFill="1" applyBorder="1" applyAlignment="1" applyProtection="1">
      <alignment vertical="center"/>
      <protection locked="0"/>
    </xf>
    <xf numFmtId="172" fontId="26" fillId="16" borderId="50" xfId="16" applyNumberFormat="1" applyFont="1" applyFill="1" applyBorder="1" applyAlignment="1" applyProtection="1">
      <alignment vertical="center"/>
      <protection locked="0"/>
    </xf>
    <xf numFmtId="172" fontId="26" fillId="17" borderId="0" xfId="16" applyNumberFormat="1" applyFont="1" applyFill="1" applyBorder="1" applyAlignment="1" applyProtection="1">
      <alignment vertical="center"/>
      <protection locked="0"/>
    </xf>
    <xf numFmtId="172" fontId="12" fillId="17" borderId="0" xfId="16" applyNumberFormat="1" applyFont="1" applyFill="1" applyAlignment="1">
      <alignment vertical="center"/>
    </xf>
    <xf numFmtId="172" fontId="12" fillId="17" borderId="50" xfId="16" applyNumberFormat="1" applyFont="1" applyFill="1" applyBorder="1" applyAlignment="1">
      <alignment horizontal="right" vertical="center"/>
    </xf>
    <xf numFmtId="172" fontId="12" fillId="18" borderId="0" xfId="16" applyNumberFormat="1" applyFont="1" applyFill="1" applyAlignment="1">
      <alignment horizontal="right" vertical="center"/>
    </xf>
    <xf numFmtId="172" fontId="12" fillId="18" borderId="50" xfId="10" applyNumberFormat="1" applyFont="1" applyFill="1" applyBorder="1" applyAlignment="1">
      <alignment horizontal="right" vertical="center"/>
    </xf>
    <xf numFmtId="187" fontId="12" fillId="17" borderId="0" xfId="16" applyNumberFormat="1" applyFont="1" applyFill="1" applyAlignment="1">
      <alignment vertical="center"/>
    </xf>
    <xf numFmtId="187" fontId="12" fillId="18" borderId="0" xfId="16" applyNumberFormat="1" applyFont="1" applyFill="1" applyAlignment="1">
      <alignment horizontal="right" vertical="center"/>
    </xf>
    <xf numFmtId="187" fontId="12" fillId="18" borderId="50" xfId="10" applyNumberFormat="1" applyFont="1" applyFill="1" applyBorder="1" applyAlignment="1">
      <alignment horizontal="right" vertical="center"/>
    </xf>
    <xf numFmtId="0" fontId="0" fillId="12" borderId="0" xfId="0" applyFill="1"/>
    <xf numFmtId="0" fontId="14" fillId="5" borderId="28" xfId="0" applyFont="1" applyFill="1" applyBorder="1"/>
    <xf numFmtId="0" fontId="14" fillId="5" borderId="28" xfId="0" applyFont="1" applyFill="1" applyBorder="1" applyAlignment="1">
      <alignment vertical="center"/>
    </xf>
    <xf numFmtId="0" fontId="14" fillId="5" borderId="0" xfId="0" applyFont="1" applyFill="1"/>
    <xf numFmtId="0" fontId="14" fillId="5" borderId="28" xfId="0" applyFont="1" applyFill="1" applyBorder="1" applyAlignment="1">
      <alignment vertical="center" wrapText="1"/>
    </xf>
    <xf numFmtId="171" fontId="14" fillId="5" borderId="28" xfId="0" applyNumberFormat="1" applyFont="1" applyFill="1" applyBorder="1" applyAlignment="1">
      <alignment vertical="center" wrapText="1"/>
    </xf>
    <xf numFmtId="171" fontId="14" fillId="5" borderId="28" xfId="0" applyNumberFormat="1" applyFont="1" applyFill="1" applyBorder="1" applyAlignment="1">
      <alignment horizontal="left" vertical="center" wrapText="1" indent="2"/>
    </xf>
    <xf numFmtId="171" fontId="14" fillId="5" borderId="0" xfId="0" applyNumberFormat="1" applyFont="1" applyFill="1"/>
    <xf numFmtId="171" fontId="29" fillId="5" borderId="28" xfId="0" applyNumberFormat="1" applyFont="1" applyFill="1" applyBorder="1" applyAlignment="1">
      <alignment vertical="center" wrapText="1"/>
    </xf>
    <xf numFmtId="171" fontId="14" fillId="5" borderId="29" xfId="0" applyNumberFormat="1" applyFont="1" applyFill="1" applyBorder="1" applyAlignment="1">
      <alignment vertical="center" wrapText="1"/>
    </xf>
    <xf numFmtId="0" fontId="14" fillId="5" borderId="28" xfId="0" applyFont="1" applyFill="1" applyBorder="1" applyAlignment="1">
      <alignment horizontal="left" vertical="center" wrapText="1" indent="2"/>
    </xf>
    <xf numFmtId="0" fontId="29" fillId="5" borderId="1" xfId="0" applyFont="1" applyFill="1" applyBorder="1" applyAlignment="1">
      <alignment vertical="center"/>
    </xf>
    <xf numFmtId="0" fontId="14" fillId="5" borderId="12" xfId="0" applyFont="1" applyFill="1" applyBorder="1" applyAlignment="1">
      <alignment vertical="center"/>
    </xf>
    <xf numFmtId="0" fontId="29" fillId="5" borderId="12" xfId="0" applyFont="1" applyFill="1" applyBorder="1" applyAlignment="1">
      <alignment vertical="center"/>
    </xf>
    <xf numFmtId="0" fontId="14" fillId="5" borderId="12" xfId="0" applyFont="1" applyFill="1" applyBorder="1" applyAlignment="1">
      <alignment vertical="center" wrapText="1"/>
    </xf>
    <xf numFmtId="0" fontId="14" fillId="5" borderId="30" xfId="0" applyFont="1" applyFill="1" applyBorder="1" applyAlignment="1">
      <alignment vertical="center" wrapText="1"/>
    </xf>
    <xf numFmtId="0" fontId="29" fillId="5" borderId="12" xfId="0" applyFont="1" applyFill="1" applyBorder="1" applyAlignment="1">
      <alignment vertical="center" wrapText="1"/>
    </xf>
    <xf numFmtId="0" fontId="29" fillId="5" borderId="12" xfId="0" applyFont="1" applyFill="1" applyBorder="1" applyAlignment="1">
      <alignment horizontal="left" vertical="center" wrapText="1"/>
    </xf>
    <xf numFmtId="14" fontId="29" fillId="4" borderId="20" xfId="0" applyNumberFormat="1" applyFont="1" applyFill="1" applyBorder="1" applyAlignment="1">
      <alignment horizontal="center"/>
    </xf>
    <xf numFmtId="14" fontId="29" fillId="9" borderId="20" xfId="0" applyNumberFormat="1" applyFont="1" applyFill="1" applyBorder="1" applyAlignment="1">
      <alignment horizontal="center"/>
    </xf>
    <xf numFmtId="0" fontId="29" fillId="4" borderId="31" xfId="0" applyFont="1" applyFill="1" applyBorder="1" applyAlignment="1">
      <alignment horizontal="center"/>
    </xf>
    <xf numFmtId="0" fontId="30" fillId="8" borderId="31" xfId="0" applyFont="1" applyFill="1" applyBorder="1" applyAlignment="1">
      <alignment horizontal="center"/>
    </xf>
    <xf numFmtId="171" fontId="14" fillId="4" borderId="1" xfId="4" applyNumberFormat="1" applyFont="1" applyFill="1" applyBorder="1" applyAlignment="1">
      <alignment vertical="center"/>
    </xf>
    <xf numFmtId="171" fontId="14" fillId="5" borderId="1" xfId="4" applyNumberFormat="1" applyFont="1" applyFill="1" applyBorder="1" applyAlignment="1">
      <alignment vertical="center"/>
    </xf>
    <xf numFmtId="171" fontId="14" fillId="10" borderId="1" xfId="4" applyNumberFormat="1" applyFont="1" applyFill="1" applyBorder="1" applyAlignment="1">
      <alignment vertical="center"/>
    </xf>
    <xf numFmtId="171" fontId="14" fillId="5" borderId="1" xfId="3" applyNumberFormat="1" applyFont="1" applyFill="1" applyBorder="1" applyAlignment="1">
      <alignment vertical="center"/>
    </xf>
    <xf numFmtId="171" fontId="29" fillId="4" borderId="1" xfId="4" applyNumberFormat="1" applyFont="1" applyFill="1" applyBorder="1" applyAlignment="1">
      <alignment vertical="center"/>
    </xf>
    <xf numFmtId="171" fontId="29" fillId="5" borderId="1" xfId="3" applyNumberFormat="1" applyFont="1" applyFill="1" applyBorder="1" applyAlignment="1">
      <alignment vertical="center"/>
    </xf>
    <xf numFmtId="191" fontId="14" fillId="10" borderId="1" xfId="4" applyNumberFormat="1" applyFont="1" applyFill="1" applyBorder="1" applyAlignment="1">
      <alignment vertical="center"/>
    </xf>
    <xf numFmtId="171" fontId="29" fillId="5" borderId="1" xfId="4" applyNumberFormat="1" applyFont="1" applyFill="1" applyBorder="1" applyAlignment="1">
      <alignment vertical="center"/>
    </xf>
    <xf numFmtId="171" fontId="29" fillId="4" borderId="1" xfId="5" applyNumberFormat="1" applyFont="1" applyFill="1" applyBorder="1" applyAlignment="1">
      <alignment vertical="center"/>
    </xf>
    <xf numFmtId="171" fontId="29" fillId="5" borderId="1" xfId="5" applyNumberFormat="1" applyFont="1" applyFill="1" applyBorder="1" applyAlignment="1">
      <alignment vertical="center"/>
    </xf>
    <xf numFmtId="171" fontId="14" fillId="4" borderId="1" xfId="5" applyNumberFormat="1" applyFont="1" applyFill="1" applyBorder="1" applyAlignment="1">
      <alignment vertical="center"/>
    </xf>
    <xf numFmtId="171" fontId="14" fillId="5" borderId="1" xfId="5" applyNumberFormat="1" applyFont="1" applyFill="1" applyBorder="1" applyAlignment="1">
      <alignment vertical="center"/>
    </xf>
    <xf numFmtId="171" fontId="29" fillId="12" borderId="1" xfId="5" applyNumberFormat="1" applyFont="1" applyFill="1" applyBorder="1" applyAlignment="1">
      <alignment vertical="center"/>
    </xf>
    <xf numFmtId="0" fontId="14" fillId="12" borderId="0" xfId="0" applyFont="1" applyFill="1"/>
    <xf numFmtId="171" fontId="29" fillId="5" borderId="0" xfId="0" applyNumberFormat="1" applyFont="1" applyFill="1"/>
    <xf numFmtId="171" fontId="29" fillId="10" borderId="1" xfId="4" applyNumberFormat="1" applyFont="1" applyFill="1" applyBorder="1" applyAlignment="1">
      <alignment vertical="center"/>
    </xf>
    <xf numFmtId="171" fontId="14" fillId="10" borderId="1" xfId="3" applyNumberFormat="1" applyFont="1" applyFill="1" applyBorder="1" applyAlignment="1">
      <alignment vertical="center"/>
    </xf>
    <xf numFmtId="192" fontId="14" fillId="12" borderId="0" xfId="0" applyNumberFormat="1" applyFont="1" applyFill="1"/>
    <xf numFmtId="0" fontId="29" fillId="5" borderId="32" xfId="0" applyFont="1" applyFill="1" applyBorder="1" applyAlignment="1">
      <alignment vertical="center" wrapText="1"/>
    </xf>
    <xf numFmtId="191" fontId="29" fillId="4" borderId="1" xfId="5" applyNumberFormat="1" applyFont="1" applyFill="1" applyBorder="1" applyAlignment="1">
      <alignment vertical="center"/>
    </xf>
    <xf numFmtId="191" fontId="29" fillId="5" borderId="1" xfId="5" applyNumberFormat="1" applyFont="1" applyFill="1" applyBorder="1" applyAlignment="1">
      <alignment vertical="center"/>
    </xf>
    <xf numFmtId="0" fontId="29" fillId="5" borderId="28" xfId="0" applyFont="1" applyFill="1" applyBorder="1" applyAlignment="1">
      <alignment vertical="center" wrapText="1"/>
    </xf>
    <xf numFmtId="0" fontId="14" fillId="5" borderId="29" xfId="0" applyFont="1" applyFill="1" applyBorder="1" applyAlignment="1">
      <alignment vertical="center" wrapText="1"/>
    </xf>
    <xf numFmtId="164" fontId="14" fillId="5" borderId="0" xfId="4" applyFont="1" applyFill="1"/>
    <xf numFmtId="191" fontId="29" fillId="10" borderId="1" xfId="4" applyNumberFormat="1" applyFont="1" applyFill="1" applyBorder="1" applyAlignment="1">
      <alignment vertical="center"/>
    </xf>
    <xf numFmtId="0" fontId="14" fillId="5" borderId="33" xfId="0" applyFont="1" applyFill="1" applyBorder="1" applyAlignment="1">
      <alignment vertical="center"/>
    </xf>
    <xf numFmtId="0" fontId="14" fillId="5" borderId="34" xfId="0" applyFont="1" applyFill="1" applyBorder="1" applyAlignment="1">
      <alignment vertical="center"/>
    </xf>
    <xf numFmtId="191" fontId="14" fillId="5" borderId="1" xfId="4" applyNumberFormat="1" applyFont="1" applyFill="1" applyBorder="1" applyAlignment="1">
      <alignment vertical="center"/>
    </xf>
    <xf numFmtId="191" fontId="29" fillId="5" borderId="1" xfId="4" applyNumberFormat="1" applyFont="1" applyFill="1" applyBorder="1" applyAlignment="1">
      <alignment vertical="center"/>
    </xf>
    <xf numFmtId="191" fontId="14" fillId="10" borderId="1" xfId="5" applyNumberFormat="1" applyFont="1" applyFill="1" applyBorder="1" applyAlignment="1">
      <alignment vertical="center"/>
    </xf>
    <xf numFmtId="171" fontId="14" fillId="10" borderId="1" xfId="5" applyNumberFormat="1" applyFont="1" applyFill="1" applyBorder="1" applyAlignment="1">
      <alignment vertical="center"/>
    </xf>
    <xf numFmtId="191" fontId="14" fillId="5" borderId="0" xfId="0" applyNumberFormat="1" applyFont="1" applyFill="1"/>
    <xf numFmtId="171" fontId="29" fillId="10" borderId="1" xfId="5" applyNumberFormat="1" applyFont="1" applyFill="1" applyBorder="1" applyAlignment="1">
      <alignment vertical="center"/>
    </xf>
    <xf numFmtId="49" fontId="33" fillId="14" borderId="0" xfId="10" applyNumberFormat="1" applyFont="1" applyFill="1" applyBorder="1" applyAlignment="1">
      <alignment horizontal="center" vertical="center" wrapText="1"/>
    </xf>
    <xf numFmtId="165" fontId="14" fillId="5" borderId="0" xfId="3" applyFont="1" applyFill="1"/>
    <xf numFmtId="171" fontId="14" fillId="5" borderId="0" xfId="3" applyNumberFormat="1" applyFont="1" applyFill="1"/>
    <xf numFmtId="184" fontId="14" fillId="5" borderId="1" xfId="3" applyNumberFormat="1" applyFont="1" applyFill="1" applyBorder="1" applyAlignment="1">
      <alignment vertical="center"/>
    </xf>
    <xf numFmtId="184" fontId="14" fillId="4" borderId="1" xfId="4" applyNumberFormat="1" applyFont="1" applyFill="1" applyBorder="1" applyAlignment="1">
      <alignment vertical="center"/>
    </xf>
    <xf numFmtId="184" fontId="14" fillId="10" borderId="1" xfId="3" applyNumberFormat="1" applyFont="1" applyFill="1" applyBorder="1" applyAlignment="1">
      <alignment vertical="center"/>
    </xf>
    <xf numFmtId="184" fontId="14" fillId="5" borderId="0" xfId="3" applyNumberFormat="1" applyFont="1" applyFill="1"/>
    <xf numFmtId="184" fontId="14" fillId="5" borderId="0" xfId="0" applyNumberFormat="1" applyFont="1" applyFill="1"/>
    <xf numFmtId="193" fontId="14" fillId="5" borderId="12" xfId="0" applyNumberFormat="1" applyFont="1" applyFill="1" applyBorder="1" applyAlignment="1">
      <alignment vertical="center"/>
    </xf>
    <xf numFmtId="193" fontId="14" fillId="5" borderId="28" xfId="0" applyNumberFormat="1" applyFont="1" applyFill="1" applyBorder="1" applyAlignment="1">
      <alignment vertical="center"/>
    </xf>
    <xf numFmtId="184" fontId="29" fillId="4" borderId="1" xfId="4" applyNumberFormat="1" applyFont="1" applyFill="1" applyBorder="1" applyAlignment="1">
      <alignment vertical="center"/>
    </xf>
    <xf numFmtId="164" fontId="14" fillId="5" borderId="12" xfId="4" applyFont="1" applyFill="1" applyBorder="1" applyAlignment="1">
      <alignment vertical="center"/>
    </xf>
    <xf numFmtId="164" fontId="14" fillId="5" borderId="28" xfId="4" applyFont="1" applyFill="1" applyBorder="1" applyAlignment="1">
      <alignment vertical="center"/>
    </xf>
    <xf numFmtId="164" fontId="14" fillId="4" borderId="1" xfId="4" applyFont="1" applyFill="1" applyBorder="1" applyAlignment="1">
      <alignment vertical="center"/>
    </xf>
    <xf numFmtId="184" fontId="14" fillId="10" borderId="1" xfId="4" applyNumberFormat="1" applyFont="1" applyFill="1" applyBorder="1" applyAlignment="1">
      <alignment vertical="center"/>
    </xf>
    <xf numFmtId="164" fontId="29" fillId="4" borderId="1" xfId="4" applyFont="1" applyFill="1" applyBorder="1" applyAlignment="1">
      <alignment vertical="center"/>
    </xf>
    <xf numFmtId="184" fontId="29" fillId="5" borderId="1" xfId="4" applyNumberFormat="1" applyFont="1" applyFill="1" applyBorder="1" applyAlignment="1">
      <alignment vertical="center"/>
    </xf>
    <xf numFmtId="184" fontId="29" fillId="5" borderId="1" xfId="3" applyNumberFormat="1" applyFont="1" applyFill="1" applyBorder="1" applyAlignment="1">
      <alignment vertical="center"/>
    </xf>
    <xf numFmtId="0" fontId="14" fillId="5" borderId="33" xfId="0" applyFont="1" applyFill="1" applyBorder="1" applyAlignment="1">
      <alignment vertical="center" wrapText="1"/>
    </xf>
    <xf numFmtId="0" fontId="14" fillId="5" borderId="35" xfId="0" applyFont="1" applyFill="1" applyBorder="1" applyAlignment="1">
      <alignment vertical="center" wrapText="1"/>
    </xf>
    <xf numFmtId="4" fontId="14" fillId="5" borderId="0" xfId="0" applyNumberFormat="1" applyFont="1" applyFill="1"/>
    <xf numFmtId="171" fontId="14" fillId="19" borderId="1" xfId="5" applyNumberFormat="1" applyFont="1" applyFill="1" applyBorder="1" applyAlignment="1">
      <alignment vertical="center"/>
    </xf>
    <xf numFmtId="171" fontId="14" fillId="12" borderId="0" xfId="0" applyNumberFormat="1" applyFont="1" applyFill="1"/>
    <xf numFmtId="191" fontId="14" fillId="19" borderId="1" xfId="5" applyNumberFormat="1" applyFont="1" applyFill="1" applyBorder="1" applyAlignment="1">
      <alignment vertical="center"/>
    </xf>
    <xf numFmtId="191" fontId="14" fillId="12" borderId="0" xfId="0" applyNumberFormat="1" applyFont="1" applyFill="1"/>
    <xf numFmtId="176" fontId="18" fillId="12" borderId="0" xfId="0" applyNumberFormat="1" applyFont="1" applyFill="1" applyBorder="1" applyAlignment="1">
      <alignment vertical="center"/>
    </xf>
    <xf numFmtId="0" fontId="6" fillId="12" borderId="0" xfId="12" applyFont="1" applyFill="1" applyBorder="1" applyAlignment="1">
      <alignment vertical="center"/>
    </xf>
    <xf numFmtId="0" fontId="10" fillId="12" borderId="0" xfId="9" applyFont="1" applyFill="1" applyBorder="1" applyAlignment="1">
      <alignment vertical="center"/>
    </xf>
    <xf numFmtId="0" fontId="1" fillId="12" borderId="0" xfId="9" applyFill="1" applyBorder="1" applyAlignment="1">
      <alignment vertical="center"/>
    </xf>
    <xf numFmtId="0" fontId="36" fillId="14" borderId="0" xfId="9" applyFont="1" applyFill="1" applyBorder="1" applyAlignment="1">
      <alignment horizontal="center" vertical="center" wrapText="1"/>
    </xf>
    <xf numFmtId="0" fontId="10" fillId="12" borderId="0" xfId="9" applyFont="1" applyFill="1" applyBorder="1" applyAlignment="1">
      <alignment horizontal="center" vertical="center" wrapText="1"/>
    </xf>
    <xf numFmtId="0" fontId="10" fillId="12" borderId="0" xfId="9" applyFont="1" applyFill="1" applyBorder="1" applyAlignment="1">
      <alignment horizontal="center" vertical="center"/>
    </xf>
    <xf numFmtId="0" fontId="36" fillId="12" borderId="0" xfId="9" applyFont="1" applyFill="1" applyBorder="1" applyAlignment="1">
      <alignment horizontal="center" vertical="center" wrapText="1"/>
    </xf>
    <xf numFmtId="0" fontId="10" fillId="12" borderId="0" xfId="9" applyFont="1" applyFill="1" applyAlignment="1">
      <alignment vertical="center"/>
    </xf>
    <xf numFmtId="0" fontId="36" fillId="14" borderId="0" xfId="9" applyFont="1" applyFill="1" applyAlignment="1">
      <alignment horizontal="center" vertical="center"/>
    </xf>
    <xf numFmtId="0" fontId="10" fillId="12" borderId="0" xfId="9" applyFont="1" applyFill="1" applyAlignment="1">
      <alignment horizontal="center" vertical="center"/>
    </xf>
    <xf numFmtId="0" fontId="1" fillId="12" borderId="0" xfId="9" applyFill="1" applyAlignment="1">
      <alignment vertical="center"/>
    </xf>
    <xf numFmtId="0" fontId="1" fillId="12" borderId="0" xfId="9" applyFont="1" applyFill="1" applyAlignment="1">
      <alignment vertical="center"/>
    </xf>
    <xf numFmtId="0" fontId="47" fillId="15" borderId="0" xfId="9" applyFont="1" applyFill="1" applyAlignment="1">
      <alignment vertical="center"/>
    </xf>
    <xf numFmtId="0" fontId="46" fillId="15" borderId="0" xfId="9" applyFont="1" applyFill="1" applyAlignment="1">
      <alignment vertical="center"/>
    </xf>
    <xf numFmtId="0" fontId="10" fillId="15" borderId="0" xfId="9" applyFont="1" applyFill="1" applyAlignment="1">
      <alignment vertical="center"/>
    </xf>
    <xf numFmtId="0" fontId="1" fillId="15" borderId="0" xfId="9" applyFill="1" applyAlignment="1">
      <alignment vertical="center"/>
    </xf>
    <xf numFmtId="178" fontId="1" fillId="12" borderId="0" xfId="0" applyNumberFormat="1" applyFont="1" applyFill="1" applyBorder="1" applyAlignment="1">
      <alignment horizontal="right" vertical="center"/>
    </xf>
    <xf numFmtId="176" fontId="1" fillId="12" borderId="0" xfId="0" applyNumberFormat="1" applyFont="1" applyFill="1" applyBorder="1" applyAlignment="1">
      <alignment horizontal="right" vertical="center"/>
    </xf>
    <xf numFmtId="171" fontId="14" fillId="4" borderId="1" xfId="4" applyNumberFormat="1" applyFont="1" applyFill="1" applyBorder="1" applyAlignment="1">
      <alignment horizontal="center" vertical="center"/>
    </xf>
    <xf numFmtId="171" fontId="14" fillId="10" borderId="1" xfId="5" applyNumberFormat="1" applyFont="1" applyFill="1" applyBorder="1" applyAlignment="1">
      <alignment horizontal="center" vertical="center"/>
    </xf>
    <xf numFmtId="171" fontId="14" fillId="4" borderId="1" xfId="5" applyNumberFormat="1" applyFont="1" applyFill="1" applyBorder="1" applyAlignment="1">
      <alignment horizontal="center" vertical="center"/>
    </xf>
    <xf numFmtId="171" fontId="14" fillId="5" borderId="1" xfId="5" applyNumberFormat="1" applyFont="1" applyFill="1" applyBorder="1" applyAlignment="1">
      <alignment horizontal="center" vertical="center"/>
    </xf>
    <xf numFmtId="194" fontId="26" fillId="16" borderId="0" xfId="0" applyNumberFormat="1" applyFont="1" applyFill="1" applyBorder="1" applyAlignment="1" applyProtection="1">
      <alignment vertical="center"/>
      <protection locked="0"/>
    </xf>
    <xf numFmtId="194" fontId="12" fillId="17" borderId="50" xfId="3" applyNumberFormat="1" applyFont="1" applyFill="1" applyBorder="1" applyAlignment="1">
      <alignment horizontal="right" vertical="center"/>
    </xf>
    <xf numFmtId="195" fontId="36" fillId="14" borderId="0" xfId="9" applyNumberFormat="1" applyFont="1" applyFill="1" applyBorder="1" applyAlignment="1">
      <alignment vertical="center"/>
    </xf>
    <xf numFmtId="0" fontId="13" fillId="0" borderId="0" xfId="9" applyFont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4" fillId="0" borderId="0" xfId="9" applyFont="1" applyAlignment="1">
      <alignment horizontal="center" vertical="center"/>
    </xf>
    <xf numFmtId="0" fontId="1" fillId="0" borderId="0" xfId="9" applyFont="1" applyFill="1" applyBorder="1" applyAlignment="1">
      <alignment horizontal="left" vertical="center"/>
    </xf>
    <xf numFmtId="0" fontId="47" fillId="13" borderId="0" xfId="9" applyFont="1" applyFill="1" applyBorder="1" applyAlignment="1">
      <alignment horizontal="left" vertical="center"/>
    </xf>
    <xf numFmtId="0" fontId="46" fillId="0" borderId="0" xfId="9" applyFont="1" applyFill="1" applyBorder="1" applyAlignment="1">
      <alignment horizontal="left" vertical="center"/>
    </xf>
    <xf numFmtId="0" fontId="1" fillId="0" borderId="0" xfId="9" applyFont="1" applyFill="1" applyBorder="1" applyAlignment="1">
      <alignment vertical="center"/>
    </xf>
    <xf numFmtId="0" fontId="36" fillId="14" borderId="0" xfId="9" applyFont="1" applyFill="1" applyBorder="1" applyAlignment="1">
      <alignment horizontal="left" vertical="center"/>
    </xf>
    <xf numFmtId="0" fontId="37" fillId="0" borderId="0" xfId="0" applyFont="1" applyAlignment="1">
      <alignment vertical="center"/>
    </xf>
    <xf numFmtId="0" fontId="36" fillId="14" borderId="48" xfId="9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3" fontId="37" fillId="14" borderId="0" xfId="0" applyNumberFormat="1" applyFont="1" applyFill="1" applyAlignment="1">
      <alignment vertical="center"/>
    </xf>
    <xf numFmtId="3" fontId="0" fillId="12" borderId="0" xfId="0" applyNumberFormat="1" applyFill="1" applyAlignment="1">
      <alignment vertical="center"/>
    </xf>
    <xf numFmtId="176" fontId="37" fillId="14" borderId="0" xfId="0" applyNumberFormat="1" applyFont="1" applyFill="1" applyBorder="1" applyAlignment="1">
      <alignment vertical="center"/>
    </xf>
    <xf numFmtId="1" fontId="1" fillId="12" borderId="0" xfId="0" applyNumberFormat="1" applyFont="1" applyFill="1" applyAlignment="1">
      <alignment horizontal="right" vertical="center"/>
    </xf>
    <xf numFmtId="3" fontId="47" fillId="15" borderId="0" xfId="0" applyNumberFormat="1" applyFont="1" applyFill="1" applyAlignment="1">
      <alignment vertical="center"/>
    </xf>
    <xf numFmtId="176" fontId="47" fillId="15" borderId="0" xfId="0" applyNumberFormat="1" applyFont="1" applyFill="1" applyBorder="1" applyAlignment="1">
      <alignment vertical="center"/>
    </xf>
    <xf numFmtId="0" fontId="37" fillId="14" borderId="0" xfId="0" applyFont="1" applyFill="1" applyAlignment="1">
      <alignment vertical="center"/>
    </xf>
    <xf numFmtId="0" fontId="0" fillId="12" borderId="0" xfId="0" applyFill="1" applyAlignment="1">
      <alignment vertical="center"/>
    </xf>
    <xf numFmtId="176" fontId="10" fillId="15" borderId="0" xfId="0" applyNumberFormat="1" applyFont="1" applyFill="1" applyBorder="1" applyAlignment="1">
      <alignment vertical="center"/>
    </xf>
    <xf numFmtId="176" fontId="10" fillId="12" borderId="0" xfId="0" applyNumberFormat="1" applyFont="1" applyFill="1" applyBorder="1" applyAlignment="1">
      <alignment vertical="center"/>
    </xf>
    <xf numFmtId="3" fontId="37" fillId="14" borderId="0" xfId="0" applyNumberFormat="1" applyFont="1" applyFill="1" applyAlignment="1">
      <alignment horizontal="right" vertical="center"/>
    </xf>
    <xf numFmtId="0" fontId="1" fillId="12" borderId="0" xfId="0" applyFont="1" applyFill="1" applyAlignment="1">
      <alignment horizontal="right" vertical="center"/>
    </xf>
    <xf numFmtId="1" fontId="0" fillId="12" borderId="0" xfId="0" applyNumberFormat="1" applyFill="1" applyAlignment="1">
      <alignment vertical="center"/>
    </xf>
    <xf numFmtId="3" fontId="47" fillId="15" borderId="0" xfId="0" applyNumberFormat="1" applyFont="1" applyFill="1" applyAlignment="1">
      <alignment horizontal="right" vertical="center"/>
    </xf>
    <xf numFmtId="196" fontId="22" fillId="12" borderId="0" xfId="16" applyNumberFormat="1" applyFont="1" applyFill="1" applyBorder="1" applyAlignment="1" applyProtection="1">
      <alignment vertical="center"/>
      <protection locked="0"/>
    </xf>
    <xf numFmtId="196" fontId="33" fillId="14" borderId="0" xfId="16" applyNumberFormat="1" applyFont="1" applyFill="1" applyBorder="1" applyAlignment="1" applyProtection="1">
      <alignment vertical="center"/>
      <protection locked="0"/>
    </xf>
    <xf numFmtId="9" fontId="18" fillId="12" borderId="0" xfId="16" applyFont="1" applyFill="1"/>
    <xf numFmtId="3" fontId="37" fillId="12" borderId="0" xfId="0" applyNumberFormat="1" applyFont="1" applyFill="1" applyAlignment="1">
      <alignment vertical="center"/>
    </xf>
    <xf numFmtId="0" fontId="37" fillId="12" borderId="0" xfId="0" applyFont="1" applyFill="1" applyAlignment="1">
      <alignment vertical="center"/>
    </xf>
    <xf numFmtId="172" fontId="45" fillId="0" borderId="0" xfId="18" applyNumberFormat="1" applyFont="1" applyFill="1" applyBorder="1" applyAlignment="1">
      <alignment horizontal="center" vertical="center"/>
    </xf>
    <xf numFmtId="187" fontId="45" fillId="0" borderId="0" xfId="0" applyNumberFormat="1" applyFont="1" applyFill="1" applyBorder="1" applyAlignment="1" applyProtection="1">
      <alignment vertical="center"/>
      <protection locked="0"/>
    </xf>
    <xf numFmtId="172" fontId="33" fillId="14" borderId="0" xfId="18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right" vertical="center"/>
    </xf>
    <xf numFmtId="171" fontId="1" fillId="0" borderId="0" xfId="0" applyNumberFormat="1" applyFont="1" applyFill="1" applyBorder="1" applyAlignment="1">
      <alignment horizontal="right" vertical="center"/>
    </xf>
    <xf numFmtId="171" fontId="36" fillId="14" borderId="0" xfId="14" applyNumberFormat="1" applyFont="1" applyFill="1" applyBorder="1" applyAlignment="1">
      <alignment horizontal="right" vertical="center"/>
    </xf>
    <xf numFmtId="0" fontId="16" fillId="8" borderId="53" xfId="10" applyFont="1" applyFill="1" applyBorder="1" applyAlignment="1" applyProtection="1">
      <alignment horizontal="center" vertical="center" wrapText="1"/>
    </xf>
    <xf numFmtId="180" fontId="16" fillId="8" borderId="53" xfId="13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/>
    </xf>
    <xf numFmtId="171" fontId="1" fillId="0" borderId="0" xfId="14" applyNumberFormat="1" applyFont="1" applyFill="1" applyBorder="1" applyAlignment="1">
      <alignment horizontal="right" vertical="center"/>
    </xf>
    <xf numFmtId="171" fontId="14" fillId="0" borderId="1" xfId="4" applyNumberFormat="1" applyFont="1" applyFill="1" applyBorder="1" applyAlignment="1">
      <alignment vertical="center"/>
    </xf>
    <xf numFmtId="171" fontId="14" fillId="4" borderId="31" xfId="4" applyNumberFormat="1" applyFont="1" applyFill="1" applyBorder="1" applyAlignment="1">
      <alignment vertical="center"/>
    </xf>
    <xf numFmtId="171" fontId="14" fillId="10" borderId="31" xfId="3" applyNumberFormat="1" applyFont="1" applyFill="1" applyBorder="1" applyAlignment="1">
      <alignment vertical="center"/>
    </xf>
    <xf numFmtId="171" fontId="29" fillId="4" borderId="31" xfId="4" applyNumberFormat="1" applyFont="1" applyFill="1" applyBorder="1" applyAlignment="1">
      <alignment vertical="center"/>
    </xf>
    <xf numFmtId="171" fontId="29" fillId="5" borderId="31" xfId="4" applyNumberFormat="1" applyFont="1" applyFill="1" applyBorder="1" applyAlignment="1">
      <alignment vertical="center"/>
    </xf>
    <xf numFmtId="0" fontId="0" fillId="0" borderId="0" xfId="0" applyFill="1" applyBorder="1"/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 wrapText="1" indent="2"/>
    </xf>
    <xf numFmtId="171" fontId="14" fillId="0" borderId="0" xfId="5" applyNumberFormat="1" applyFont="1" applyFill="1" applyBorder="1" applyAlignment="1">
      <alignment vertical="center"/>
    </xf>
    <xf numFmtId="191" fontId="14" fillId="0" borderId="0" xfId="5" applyNumberFormat="1" applyFont="1" applyFill="1" applyBorder="1" applyAlignment="1">
      <alignment vertical="center"/>
    </xf>
    <xf numFmtId="0" fontId="46" fillId="0" borderId="52" xfId="0" applyFont="1" applyFill="1" applyBorder="1"/>
    <xf numFmtId="0" fontId="46" fillId="0" borderId="52" xfId="10" applyFont="1" applyFill="1" applyBorder="1"/>
    <xf numFmtId="0" fontId="1" fillId="0" borderId="52" xfId="0" applyFont="1" applyFill="1" applyBorder="1"/>
    <xf numFmtId="0" fontId="1" fillId="0" borderId="52" xfId="10" applyFont="1" applyFill="1" applyBorder="1"/>
    <xf numFmtId="178" fontId="51" fillId="12" borderId="0" xfId="0" applyNumberFormat="1" applyFont="1" applyFill="1" applyBorder="1" applyAlignment="1">
      <alignment vertical="center"/>
    </xf>
    <xf numFmtId="17" fontId="35" fillId="14" borderId="0" xfId="0" applyNumberFormat="1" applyFont="1" applyFill="1" applyAlignment="1">
      <alignment horizontal="center" vertical="center"/>
    </xf>
    <xf numFmtId="171" fontId="1" fillId="0" borderId="0" xfId="0" applyNumberFormat="1" applyFont="1" applyFill="1" applyBorder="1" applyAlignment="1">
      <alignment horizontal="center" vertical="center"/>
    </xf>
    <xf numFmtId="3" fontId="37" fillId="14" borderId="0" xfId="0" applyNumberFormat="1" applyFont="1" applyFill="1" applyAlignment="1">
      <alignment horizontal="center" vertical="center"/>
    </xf>
    <xf numFmtId="176" fontId="1" fillId="12" borderId="0" xfId="0" applyNumberFormat="1" applyFont="1" applyFill="1" applyBorder="1" applyAlignment="1">
      <alignment horizontal="center" vertical="center"/>
    </xf>
    <xf numFmtId="0" fontId="1" fillId="12" borderId="0" xfId="0" applyFont="1" applyFill="1" applyAlignment="1">
      <alignment horizontal="center" vertical="center"/>
    </xf>
    <xf numFmtId="0" fontId="37" fillId="14" borderId="0" xfId="0" applyFont="1" applyFill="1" applyAlignment="1">
      <alignment horizontal="center" vertical="center"/>
    </xf>
    <xf numFmtId="0" fontId="39" fillId="14" borderId="0" xfId="0" applyFont="1" applyFill="1" applyBorder="1" applyAlignment="1">
      <alignment vertical="center" wrapText="1"/>
    </xf>
    <xf numFmtId="0" fontId="39" fillId="14" borderId="49" xfId="0" applyFont="1" applyFill="1" applyBorder="1" applyAlignment="1">
      <alignment horizontal="center"/>
    </xf>
    <xf numFmtId="0" fontId="39" fillId="14" borderId="0" xfId="0" applyFont="1" applyFill="1" applyBorder="1" applyAlignment="1">
      <alignment horizontal="center"/>
    </xf>
    <xf numFmtId="0" fontId="39" fillId="14" borderId="0" xfId="0" applyFont="1" applyFill="1" applyAlignment="1">
      <alignment horizontal="center"/>
    </xf>
    <xf numFmtId="0" fontId="35" fillId="14" borderId="0" xfId="0" applyFont="1" applyFill="1" applyAlignment="1">
      <alignment horizontal="center" vertical="center"/>
    </xf>
    <xf numFmtId="17" fontId="36" fillId="14" borderId="0" xfId="0" applyNumberFormat="1" applyFont="1" applyFill="1" applyBorder="1" applyAlignment="1">
      <alignment horizontal="center"/>
    </xf>
    <xf numFmtId="17" fontId="36" fillId="14" borderId="0" xfId="9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" fontId="36" fillId="14" borderId="0" xfId="9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6" fillId="14" borderId="0" xfId="9" applyFont="1" applyFill="1" applyBorder="1" applyAlignment="1">
      <alignment horizontal="center" vertical="center"/>
    </xf>
    <xf numFmtId="0" fontId="1" fillId="12" borderId="0" xfId="9" applyFill="1" applyAlignment="1">
      <alignment horizontal="left" vertical="center" wrapText="1"/>
    </xf>
    <xf numFmtId="0" fontId="10" fillId="12" borderId="0" xfId="10" applyFont="1" applyFill="1" applyAlignment="1">
      <alignment horizontal="center"/>
    </xf>
    <xf numFmtId="0" fontId="36" fillId="14" borderId="0" xfId="10" applyFont="1" applyFill="1" applyAlignment="1">
      <alignment horizontal="center"/>
    </xf>
    <xf numFmtId="0" fontId="1" fillId="12" borderId="0" xfId="10" applyFont="1" applyFill="1" applyAlignment="1">
      <alignment horizontal="center"/>
    </xf>
    <xf numFmtId="0" fontId="10" fillId="12" borderId="36" xfId="10" applyFont="1" applyFill="1" applyBorder="1" applyAlignment="1">
      <alignment horizontal="center" wrapText="1"/>
    </xf>
    <xf numFmtId="0" fontId="33" fillId="14" borderId="0" xfId="10" applyFont="1" applyFill="1" applyBorder="1" applyAlignment="1">
      <alignment horizontal="center"/>
    </xf>
    <xf numFmtId="0" fontId="33" fillId="14" borderId="46" xfId="10" applyFont="1" applyFill="1" applyBorder="1" applyAlignment="1">
      <alignment horizontal="center"/>
    </xf>
    <xf numFmtId="0" fontId="10" fillId="12" borderId="37" xfId="10" applyFont="1" applyFill="1" applyBorder="1" applyAlignment="1">
      <alignment horizontal="center" vertical="center"/>
    </xf>
    <xf numFmtId="0" fontId="10" fillId="15" borderId="0" xfId="10" applyFont="1" applyFill="1" applyAlignment="1">
      <alignment horizontal="center" vertical="center"/>
    </xf>
    <xf numFmtId="0" fontId="1" fillId="12" borderId="0" xfId="10" applyFont="1" applyFill="1" applyAlignment="1">
      <alignment horizontal="center" vertical="center"/>
    </xf>
    <xf numFmtId="0" fontId="10" fillId="12" borderId="36" xfId="10" applyFont="1" applyFill="1" applyBorder="1" applyAlignment="1">
      <alignment horizontal="center" vertical="center" wrapText="1"/>
    </xf>
    <xf numFmtId="0" fontId="48" fillId="12" borderId="0" xfId="10" quotePrefix="1" applyFont="1" applyFill="1" applyAlignment="1">
      <alignment horizontal="left" vertical="center" wrapText="1"/>
    </xf>
    <xf numFmtId="0" fontId="17" fillId="13" borderId="0" xfId="10" applyFont="1" applyFill="1" applyAlignment="1">
      <alignment horizontal="center" vertical="center"/>
    </xf>
    <xf numFmtId="0" fontId="17" fillId="13" borderId="37" xfId="10" applyFont="1" applyFill="1" applyBorder="1" applyAlignment="1">
      <alignment horizontal="center"/>
    </xf>
    <xf numFmtId="0" fontId="17" fillId="13" borderId="36" xfId="10" applyFont="1" applyFill="1" applyBorder="1" applyAlignment="1">
      <alignment horizontal="center" wrapText="1"/>
    </xf>
    <xf numFmtId="0" fontId="34" fillId="14" borderId="0" xfId="0" applyFont="1" applyFill="1" applyBorder="1" applyAlignment="1">
      <alignment horizontal="center" vertical="center"/>
    </xf>
    <xf numFmtId="0" fontId="24" fillId="0" borderId="0" xfId="14" applyFont="1" applyFill="1" applyAlignment="1">
      <alignment horizontal="center" vertical="center"/>
    </xf>
    <xf numFmtId="0" fontId="50" fillId="14" borderId="0" xfId="14" applyFont="1" applyFill="1" applyBorder="1" applyAlignment="1">
      <alignment horizontal="center" vertical="center" wrapText="1"/>
    </xf>
    <xf numFmtId="0" fontId="36" fillId="14" borderId="0" xfId="14" applyFont="1" applyFill="1" applyBorder="1" applyAlignment="1">
      <alignment horizontal="center" vertical="center"/>
    </xf>
    <xf numFmtId="17" fontId="33" fillId="14" borderId="0" xfId="9" applyNumberFormat="1" applyFont="1" applyFill="1" applyBorder="1" applyAlignment="1">
      <alignment horizontal="center" vertical="center"/>
    </xf>
    <xf numFmtId="17" fontId="33" fillId="12" borderId="0" xfId="9" applyNumberFormat="1" applyFont="1" applyFill="1" applyBorder="1" applyAlignment="1">
      <alignment horizontal="center" vertical="center"/>
    </xf>
    <xf numFmtId="0" fontId="33" fillId="12" borderId="0" xfId="14" applyFont="1" applyFill="1" applyBorder="1" applyAlignment="1">
      <alignment horizontal="center" vertical="center"/>
    </xf>
    <xf numFmtId="0" fontId="33" fillId="14" borderId="0" xfId="14" applyFont="1" applyFill="1" applyBorder="1" applyAlignment="1">
      <alignment horizontal="center" vertical="center"/>
    </xf>
    <xf numFmtId="0" fontId="49" fillId="14" borderId="0" xfId="9" applyFont="1" applyFill="1" applyAlignment="1">
      <alignment horizontal="center" vertical="center"/>
    </xf>
    <xf numFmtId="0" fontId="16" fillId="0" borderId="0" xfId="15" applyFont="1" applyBorder="1" applyAlignment="1">
      <alignment horizontal="center" vertical="center"/>
    </xf>
    <xf numFmtId="0" fontId="16" fillId="8" borderId="54" xfId="10" applyFont="1" applyFill="1" applyBorder="1" applyAlignment="1" applyProtection="1">
      <alignment horizontal="center" vertical="center" wrapText="1"/>
    </xf>
    <xf numFmtId="0" fontId="16" fillId="8" borderId="25" xfId="10" applyFont="1" applyFill="1" applyBorder="1" applyAlignment="1" applyProtection="1">
      <alignment horizontal="center" vertical="center" wrapText="1"/>
    </xf>
    <xf numFmtId="0" fontId="16" fillId="8" borderId="55" xfId="10" applyFont="1" applyFill="1" applyBorder="1" applyAlignment="1" applyProtection="1">
      <alignment horizontal="center" vertical="center" wrapText="1"/>
    </xf>
    <xf numFmtId="0" fontId="29" fillId="4" borderId="12" xfId="0" applyFont="1" applyFill="1" applyBorder="1" applyAlignment="1">
      <alignment horizontal="center" vertical="center" wrapText="1"/>
    </xf>
    <xf numFmtId="0" fontId="29" fillId="4" borderId="28" xfId="0" applyFont="1" applyFill="1" applyBorder="1" applyAlignment="1">
      <alignment horizontal="center" vertical="center" wrapText="1"/>
    </xf>
    <xf numFmtId="0" fontId="29" fillId="5" borderId="30" xfId="0" applyFont="1" applyFill="1" applyBorder="1" applyAlignment="1">
      <alignment horizontal="left" vertical="center" wrapText="1" indent="4"/>
    </xf>
    <xf numFmtId="0" fontId="14" fillId="0" borderId="38" xfId="0" applyFont="1" applyBorder="1" applyAlignment="1">
      <alignment horizontal="left" vertical="center" wrapText="1" indent="4"/>
    </xf>
    <xf numFmtId="0" fontId="14" fillId="0" borderId="33" xfId="0" applyFont="1" applyBorder="1" applyAlignment="1">
      <alignment horizontal="left" vertical="center" wrapText="1" indent="4"/>
    </xf>
    <xf numFmtId="0" fontId="14" fillId="0" borderId="34" xfId="0" applyFont="1" applyBorder="1" applyAlignment="1">
      <alignment horizontal="left" vertical="center" wrapText="1" indent="4"/>
    </xf>
    <xf numFmtId="0" fontId="29" fillId="12" borderId="12" xfId="0" applyFont="1" applyFill="1" applyBorder="1" applyAlignment="1">
      <alignment horizontal="center" vertical="center" wrapText="1"/>
    </xf>
    <xf numFmtId="0" fontId="29" fillId="12" borderId="28" xfId="0" applyFont="1" applyFill="1" applyBorder="1" applyAlignment="1">
      <alignment horizontal="center" vertical="center" wrapText="1"/>
    </xf>
    <xf numFmtId="0" fontId="29" fillId="12" borderId="30" xfId="0" applyFont="1" applyFill="1" applyBorder="1" applyAlignment="1">
      <alignment horizontal="left" vertical="center" indent="4"/>
    </xf>
    <xf numFmtId="0" fontId="14" fillId="0" borderId="38" xfId="0" applyFont="1" applyBorder="1" applyAlignment="1">
      <alignment horizontal="left" vertical="center" indent="4"/>
    </xf>
    <xf numFmtId="0" fontId="14" fillId="0" borderId="33" xfId="0" applyFont="1" applyBorder="1" applyAlignment="1">
      <alignment horizontal="left" vertical="center" indent="4"/>
    </xf>
    <xf numFmtId="0" fontId="14" fillId="0" borderId="34" xfId="0" applyFont="1" applyBorder="1" applyAlignment="1">
      <alignment horizontal="left" vertical="center" indent="4"/>
    </xf>
    <xf numFmtId="0" fontId="29" fillId="4" borderId="12" xfId="0" applyFont="1" applyFill="1" applyBorder="1" applyAlignment="1">
      <alignment horizontal="center" wrapText="1"/>
    </xf>
    <xf numFmtId="0" fontId="29" fillId="4" borderId="28" xfId="0" applyFont="1" applyFill="1" applyBorder="1" applyAlignment="1">
      <alignment horizontal="center" wrapText="1"/>
    </xf>
    <xf numFmtId="0" fontId="14" fillId="12" borderId="38" xfId="0" applyFont="1" applyFill="1" applyBorder="1" applyAlignment="1">
      <alignment horizontal="left" vertical="center" indent="4"/>
    </xf>
    <xf numFmtId="0" fontId="14" fillId="12" borderId="33" xfId="0" applyFont="1" applyFill="1" applyBorder="1" applyAlignment="1">
      <alignment horizontal="left" vertical="center" indent="4"/>
    </xf>
    <xf numFmtId="0" fontId="14" fillId="12" borderId="34" xfId="0" applyFont="1" applyFill="1" applyBorder="1" applyAlignment="1">
      <alignment horizontal="left" vertical="center" indent="4"/>
    </xf>
    <xf numFmtId="0" fontId="29" fillId="5" borderId="38" xfId="0" applyFont="1" applyFill="1" applyBorder="1" applyAlignment="1">
      <alignment horizontal="left" vertical="center" indent="4"/>
    </xf>
    <xf numFmtId="0" fontId="29" fillId="5" borderId="33" xfId="0" applyFont="1" applyFill="1" applyBorder="1" applyAlignment="1">
      <alignment horizontal="left" vertical="center" indent="4"/>
    </xf>
    <xf numFmtId="0" fontId="29" fillId="5" borderId="34" xfId="0" applyFont="1" applyFill="1" applyBorder="1" applyAlignment="1">
      <alignment horizontal="left" vertical="center" indent="4"/>
    </xf>
    <xf numFmtId="0" fontId="29" fillId="5" borderId="38" xfId="0" applyFont="1" applyFill="1" applyBorder="1" applyAlignment="1">
      <alignment horizontal="left" vertical="center" wrapText="1" indent="4"/>
    </xf>
    <xf numFmtId="0" fontId="29" fillId="5" borderId="33" xfId="0" applyFont="1" applyFill="1" applyBorder="1" applyAlignment="1">
      <alignment horizontal="left" vertical="center" wrapText="1" indent="4"/>
    </xf>
    <xf numFmtId="0" fontId="29" fillId="5" borderId="34" xfId="0" applyFont="1" applyFill="1" applyBorder="1" applyAlignment="1">
      <alignment horizontal="left" vertical="center" wrapText="1" indent="4"/>
    </xf>
    <xf numFmtId="0" fontId="29" fillId="5" borderId="12" xfId="0" applyFont="1" applyFill="1" applyBorder="1" applyAlignment="1">
      <alignment horizontal="center" vertical="center"/>
    </xf>
    <xf numFmtId="0" fontId="29" fillId="5" borderId="28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wrapText="1"/>
    </xf>
    <xf numFmtId="0" fontId="31" fillId="4" borderId="32" xfId="0" applyFont="1" applyFill="1" applyBorder="1" applyAlignment="1">
      <alignment horizontal="center" wrapText="1"/>
    </xf>
    <xf numFmtId="0" fontId="31" fillId="4" borderId="28" xfId="0" applyFont="1" applyFill="1" applyBorder="1" applyAlignment="1">
      <alignment horizontal="center" wrapText="1"/>
    </xf>
    <xf numFmtId="0" fontId="29" fillId="4" borderId="3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12" xfId="0" applyFont="1" applyBorder="1" applyAlignment="1">
      <alignment horizontal="right" vertical="center"/>
    </xf>
    <xf numFmtId="0" fontId="8" fillId="0" borderId="28" xfId="0" applyFont="1" applyBorder="1" applyAlignment="1">
      <alignment horizontal="right" vertical="center"/>
    </xf>
    <xf numFmtId="17" fontId="5" fillId="3" borderId="13" xfId="0" applyNumberFormat="1" applyFont="1" applyFill="1" applyBorder="1" applyAlignment="1">
      <alignment horizontal="center"/>
    </xf>
    <xf numFmtId="17" fontId="5" fillId="3" borderId="39" xfId="0" applyNumberFormat="1" applyFont="1" applyFill="1" applyBorder="1" applyAlignment="1">
      <alignment horizontal="center"/>
    </xf>
    <xf numFmtId="17" fontId="5" fillId="3" borderId="40" xfId="0" applyNumberFormat="1" applyFont="1" applyFill="1" applyBorder="1" applyAlignment="1">
      <alignment horizontal="center"/>
    </xf>
    <xf numFmtId="17" fontId="5" fillId="3" borderId="41" xfId="0" applyNumberFormat="1" applyFont="1" applyFill="1" applyBorder="1" applyAlignment="1">
      <alignment horizontal="center"/>
    </xf>
    <xf numFmtId="17" fontId="5" fillId="3" borderId="42" xfId="0" applyNumberFormat="1" applyFont="1" applyFill="1" applyBorder="1" applyAlignment="1">
      <alignment horizontal="center"/>
    </xf>
    <xf numFmtId="17" fontId="5" fillId="3" borderId="43" xfId="0" applyNumberFormat="1" applyFont="1" applyFill="1" applyBorder="1" applyAlignment="1">
      <alignment horizontal="center"/>
    </xf>
    <xf numFmtId="0" fontId="11" fillId="6" borderId="0" xfId="0" applyFont="1" applyFill="1" applyAlignment="1">
      <alignment horizontal="center"/>
    </xf>
  </cellXfs>
  <cellStyles count="19">
    <cellStyle name="60% - akcent 1" xfId="1"/>
    <cellStyle name="Diseño" xfId="2"/>
    <cellStyle name="Millares" xfId="3" builtinId="3"/>
    <cellStyle name="Millares [0] 10" xfId="4"/>
    <cellStyle name="Millares [0] 2" xfId="5"/>
    <cellStyle name="Millares [0] 2 19" xfId="6"/>
    <cellStyle name="Millares [0]_razind092003" xfId="7"/>
    <cellStyle name="No-definido" xfId="8"/>
    <cellStyle name="Normal" xfId="0" builtinId="0"/>
    <cellStyle name="Normal 10" xfId="9"/>
    <cellStyle name="Normal 2" xfId="10"/>
    <cellStyle name="Normal 3" xfId="11"/>
    <cellStyle name="Normal_graficos" xfId="12"/>
    <cellStyle name="Normal_Modelo Paquete Ifrs Chile (2008)" xfId="13"/>
    <cellStyle name="Normal_operacional" xfId="14"/>
    <cellStyle name="Normal_Paquete Nic 2005" xfId="15"/>
    <cellStyle name="Porcentaje" xfId="16" builtinId="5"/>
    <cellStyle name="Porcentaje 2" xfId="18"/>
    <cellStyle name="Porcentual 2 10" xfId="17"/>
  </cellStyles>
  <dxfs count="0"/>
  <tableStyles count="0" defaultTableStyle="TableStyleMedium9" defaultPivotStyle="PivotStyleLight16"/>
  <colors>
    <mruColors>
      <color rgb="FF0555F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45</xdr:row>
      <xdr:rowOff>0</xdr:rowOff>
    </xdr:from>
    <xdr:to>
      <xdr:col>2</xdr:col>
      <xdr:colOff>600075</xdr:colOff>
      <xdr:row>46</xdr:row>
      <xdr:rowOff>123825</xdr:rowOff>
    </xdr:to>
    <xdr:sp macro="" textlink="">
      <xdr:nvSpPr>
        <xdr:cNvPr id="47465" name="Text Box 1"/>
        <xdr:cNvSpPr txBox="1">
          <a:spLocks noChangeArrowheads="1"/>
        </xdr:cNvSpPr>
      </xdr:nvSpPr>
      <xdr:spPr bwMode="auto">
        <a:xfrm>
          <a:off x="5657850" y="8791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523875</xdr:colOff>
      <xdr:row>45</xdr:row>
      <xdr:rowOff>0</xdr:rowOff>
    </xdr:from>
    <xdr:to>
      <xdr:col>3</xdr:col>
      <xdr:colOff>600075</xdr:colOff>
      <xdr:row>46</xdr:row>
      <xdr:rowOff>123825</xdr:rowOff>
    </xdr:to>
    <xdr:sp macro="" textlink="">
      <xdr:nvSpPr>
        <xdr:cNvPr id="47466" name="Text Box 1"/>
        <xdr:cNvSpPr txBox="1">
          <a:spLocks noChangeArrowheads="1"/>
        </xdr:cNvSpPr>
      </xdr:nvSpPr>
      <xdr:spPr bwMode="auto">
        <a:xfrm>
          <a:off x="6772275" y="8791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entaci&#243;n/Respaldo/01.%20Datos%20Fisicos%20032019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com.sap.ip.bi.xl.hiddensheet"/>
      <sheetName val="Comentarios"/>
      <sheetName val="DX"/>
      <sheetName val="ARG"/>
      <sheetName val="BRA"/>
      <sheetName val="COL"/>
      <sheetName val="CHI"/>
      <sheetName val="PER"/>
      <sheetName val="Tabla resumen"/>
      <sheetName val="SX"/>
      <sheetName val="Resumen"/>
      <sheetName val="Slide17"/>
    </sheetNames>
    <sheetDataSet>
      <sheetData sheetId="0"/>
      <sheetData sheetId="1"/>
      <sheetData sheetId="2"/>
      <sheetData sheetId="3">
        <row r="8">
          <cell r="D8">
            <v>4626.3577749969299</v>
          </cell>
          <cell r="E8">
            <v>4213.9747042197996</v>
          </cell>
        </row>
        <row r="14">
          <cell r="D14">
            <v>0.11980920427254499</v>
          </cell>
          <cell r="E14">
            <v>0.15384127975765799</v>
          </cell>
        </row>
        <row r="15">
          <cell r="D15">
            <v>2535457</v>
          </cell>
          <cell r="E15">
            <v>2473811</v>
          </cell>
        </row>
      </sheetData>
      <sheetData sheetId="4">
        <row r="8">
          <cell r="D8">
            <v>3008.2231033084699</v>
          </cell>
          <cell r="E8">
            <v>3060.0101962865601</v>
          </cell>
        </row>
        <row r="14">
          <cell r="D14">
            <v>0.205092634244287</v>
          </cell>
          <cell r="E14">
            <v>0.21508511618748902</v>
          </cell>
        </row>
        <row r="15">
          <cell r="D15">
            <v>2992407.25</v>
          </cell>
          <cell r="E15">
            <v>2952522.25</v>
          </cell>
        </row>
        <row r="25">
          <cell r="D25">
            <v>2867.0557093570601</v>
          </cell>
          <cell r="E25">
            <v>2932.4725894917401</v>
          </cell>
        </row>
        <row r="31">
          <cell r="D31">
            <v>0.137872249125123</v>
          </cell>
          <cell r="E31">
            <v>0.13932235767155501</v>
          </cell>
        </row>
        <row r="32">
          <cell r="D32">
            <v>3990591.05</v>
          </cell>
          <cell r="E32">
            <v>3912263.4166666698</v>
          </cell>
        </row>
        <row r="42">
          <cell r="D42">
            <v>3253.0015660916802</v>
          </cell>
          <cell r="E42">
            <v>3483.5580451000001</v>
          </cell>
        </row>
        <row r="48">
          <cell r="D48">
            <v>0.119487393860466</v>
          </cell>
          <cell r="E48">
            <v>0.110547546776322</v>
          </cell>
        </row>
        <row r="49">
          <cell r="D49">
            <v>2945439</v>
          </cell>
          <cell r="E49">
            <v>3044973</v>
          </cell>
        </row>
        <row r="59">
          <cell r="D59">
            <v>0</v>
          </cell>
          <cell r="E59">
            <v>11142.2942503943</v>
          </cell>
        </row>
        <row r="65">
          <cell r="E65">
            <v>9.4724106646016798E-2</v>
          </cell>
        </row>
        <row r="66">
          <cell r="D66">
            <v>0</v>
          </cell>
          <cell r="E66">
            <v>7232706</v>
          </cell>
        </row>
      </sheetData>
      <sheetData sheetId="5">
        <row r="8">
          <cell r="D8">
            <v>3409.27</v>
          </cell>
          <cell r="E8">
            <v>3505</v>
          </cell>
        </row>
        <row r="14">
          <cell r="D14">
            <v>7.8799999999999995E-2</v>
          </cell>
          <cell r="E14">
            <v>7.8E-2</v>
          </cell>
        </row>
        <row r="15">
          <cell r="D15">
            <v>3363948</v>
          </cell>
          <cell r="E15">
            <v>3458579</v>
          </cell>
        </row>
      </sheetData>
      <sheetData sheetId="6"/>
      <sheetData sheetId="7">
        <row r="8">
          <cell r="D8">
            <v>2021</v>
          </cell>
          <cell r="E8">
            <v>2151</v>
          </cell>
        </row>
        <row r="14">
          <cell r="D14">
            <v>8.1600000000000006E-2</v>
          </cell>
          <cell r="E14">
            <v>8.0399999999999985E-2</v>
          </cell>
        </row>
        <row r="15">
          <cell r="D15">
            <v>1403352</v>
          </cell>
          <cell r="E15">
            <v>1429441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L25"/>
  <sheetViews>
    <sheetView showGridLines="0" tabSelected="1" workbookViewId="0"/>
  </sheetViews>
  <sheetFormatPr baseColWidth="10" defaultRowHeight="12.75"/>
  <cols>
    <col min="3" max="3" width="26.140625" bestFit="1" customWidth="1"/>
    <col min="4" max="4" width="2.5703125" customWidth="1"/>
    <col min="6" max="6" width="3.28515625" customWidth="1"/>
    <col min="8" max="8" width="1.85546875" customWidth="1"/>
  </cols>
  <sheetData>
    <row r="4" spans="3:11" ht="15.75">
      <c r="C4" s="189"/>
      <c r="D4" s="189"/>
      <c r="E4" s="535" t="s">
        <v>33</v>
      </c>
      <c r="F4" s="535"/>
      <c r="G4" s="535"/>
      <c r="H4" s="189"/>
      <c r="I4" s="190"/>
    </row>
    <row r="5" spans="3:11" ht="16.5" customHeight="1">
      <c r="C5" s="534" t="s">
        <v>102</v>
      </c>
      <c r="D5" s="191"/>
      <c r="E5" s="536" t="s">
        <v>439</v>
      </c>
      <c r="F5" s="536"/>
      <c r="G5" s="536"/>
      <c r="H5" s="190"/>
      <c r="I5" s="192"/>
    </row>
    <row r="6" spans="3:11" ht="12.75" customHeight="1">
      <c r="C6" s="534"/>
      <c r="D6" s="191"/>
      <c r="E6" s="202">
        <v>2019</v>
      </c>
      <c r="F6" s="193"/>
      <c r="G6" s="202">
        <v>2018</v>
      </c>
      <c r="H6" s="190"/>
      <c r="I6" s="203" t="s">
        <v>52</v>
      </c>
    </row>
    <row r="7" spans="3:11" ht="15.75">
      <c r="C7" s="194"/>
      <c r="D7" s="194"/>
      <c r="E7" s="537" t="s">
        <v>386</v>
      </c>
      <c r="F7" s="537"/>
      <c r="G7" s="537"/>
      <c r="H7" s="194"/>
      <c r="I7" s="203" t="s">
        <v>21</v>
      </c>
    </row>
    <row r="8" spans="3:11" ht="15">
      <c r="C8" s="122" t="s">
        <v>10</v>
      </c>
      <c r="D8" s="122"/>
      <c r="E8" s="215">
        <v>70.537999999999997</v>
      </c>
      <c r="F8" s="215">
        <v>0</v>
      </c>
      <c r="G8" s="215">
        <v>145.19</v>
      </c>
      <c r="H8" s="215">
        <v>0</v>
      </c>
      <c r="I8" s="527">
        <v>-51.416764239961431</v>
      </c>
      <c r="K8" s="57"/>
    </row>
    <row r="9" spans="3:11" ht="15">
      <c r="C9" s="122" t="s">
        <v>55</v>
      </c>
      <c r="D9" s="122"/>
      <c r="E9" s="215">
        <v>400.04399999999998</v>
      </c>
      <c r="F9" s="215">
        <v>0</v>
      </c>
      <c r="G9" s="215">
        <v>255.31700000000001</v>
      </c>
      <c r="H9" s="215">
        <v>0</v>
      </c>
      <c r="I9" s="214">
        <v>56.685218767257936</v>
      </c>
      <c r="K9" s="57"/>
    </row>
    <row r="10" spans="3:11" ht="15">
      <c r="C10" s="122" t="s">
        <v>14</v>
      </c>
      <c r="D10" s="122"/>
      <c r="E10" s="215">
        <v>301.072</v>
      </c>
      <c r="F10" s="215">
        <v>0</v>
      </c>
      <c r="G10" s="215">
        <v>292.62099999999998</v>
      </c>
      <c r="H10" s="215">
        <v>0</v>
      </c>
      <c r="I10" s="214">
        <v>2.8880360602964394</v>
      </c>
      <c r="K10" s="57"/>
    </row>
    <row r="11" spans="3:11" ht="15">
      <c r="C11" s="122" t="s">
        <v>56</v>
      </c>
      <c r="D11" s="122"/>
      <c r="E11" s="215">
        <v>143.40799999999999</v>
      </c>
      <c r="F11" s="215">
        <v>0</v>
      </c>
      <c r="G11" s="215">
        <v>132.67599999999999</v>
      </c>
      <c r="H11" s="215">
        <v>0</v>
      </c>
      <c r="I11" s="214">
        <v>8.0888781693750254</v>
      </c>
      <c r="K11" s="57"/>
    </row>
    <row r="12" spans="3:11" ht="15" hidden="1">
      <c r="C12" s="122" t="s">
        <v>294</v>
      </c>
      <c r="D12" s="122"/>
      <c r="E12" s="215">
        <v>-5.8440000000000003</v>
      </c>
      <c r="F12" s="215">
        <v>0</v>
      </c>
      <c r="G12" s="215">
        <v>-5.6970000000000001</v>
      </c>
      <c r="H12" s="215">
        <v>0</v>
      </c>
      <c r="I12" s="214">
        <v>2.5803054239073253</v>
      </c>
    </row>
    <row r="13" spans="3:11" ht="15.75">
      <c r="C13" s="216" t="s">
        <v>416</v>
      </c>
      <c r="D13" s="216"/>
      <c r="E13" s="219">
        <v>909.21799999999996</v>
      </c>
      <c r="F13" s="219">
        <v>0</v>
      </c>
      <c r="G13" s="219">
        <v>820.10699999999986</v>
      </c>
      <c r="H13" s="217">
        <v>0</v>
      </c>
      <c r="I13" s="218">
        <v>10.865777270526911</v>
      </c>
      <c r="K13" s="57"/>
    </row>
    <row r="15" spans="3:11" ht="15">
      <c r="C15" s="122" t="s">
        <v>417</v>
      </c>
    </row>
    <row r="25" spans="12:12">
      <c r="L25" s="57"/>
    </row>
  </sheetData>
  <mergeCells count="4">
    <mergeCell ref="C5:C6"/>
    <mergeCell ref="E4:G4"/>
    <mergeCell ref="E5:G5"/>
    <mergeCell ref="E7:G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7"/>
  <sheetViews>
    <sheetView showGridLines="0" topLeftCell="A4" workbookViewId="0">
      <selection activeCell="M29" sqref="M29"/>
    </sheetView>
  </sheetViews>
  <sheetFormatPr baseColWidth="10" defaultRowHeight="12.75"/>
  <cols>
    <col min="1" max="1" width="11.42578125" style="111"/>
    <col min="2" max="2" width="54.85546875" style="127" customWidth="1"/>
    <col min="3" max="3" width="13.5703125" style="127" customWidth="1"/>
    <col min="4" max="4" width="2.85546875" style="127" customWidth="1"/>
    <col min="5" max="5" width="12.42578125" style="127" bestFit="1" customWidth="1"/>
    <col min="6" max="6" width="2.42578125" style="127" customWidth="1"/>
    <col min="7" max="7" width="10.28515625" style="127" bestFit="1" customWidth="1"/>
    <col min="8" max="8" width="3.28515625" style="127" customWidth="1"/>
    <col min="9" max="9" width="11.42578125" style="127"/>
    <col min="10" max="16384" width="11.42578125" style="111"/>
  </cols>
  <sheetData>
    <row r="3" spans="2:9">
      <c r="B3" s="559" t="s">
        <v>206</v>
      </c>
      <c r="C3" s="561"/>
      <c r="D3" s="561"/>
      <c r="E3" s="561"/>
      <c r="F3" s="561"/>
      <c r="G3" s="561"/>
      <c r="H3" s="561"/>
      <c r="I3" s="561"/>
    </row>
    <row r="4" spans="2:9">
      <c r="B4" s="559"/>
      <c r="C4" s="140" t="s">
        <v>427</v>
      </c>
      <c r="D4" s="140"/>
      <c r="E4" s="140" t="s">
        <v>410</v>
      </c>
      <c r="F4" s="140"/>
      <c r="G4" s="140" t="s">
        <v>52</v>
      </c>
      <c r="H4" s="141"/>
      <c r="I4" s="140" t="s">
        <v>52</v>
      </c>
    </row>
    <row r="5" spans="2:9">
      <c r="B5" s="559"/>
      <c r="C5" s="560" t="s">
        <v>211</v>
      </c>
      <c r="D5" s="560"/>
      <c r="E5" s="560"/>
      <c r="F5" s="560"/>
      <c r="G5" s="560"/>
      <c r="H5" s="141"/>
      <c r="I5" s="141" t="s">
        <v>21</v>
      </c>
    </row>
    <row r="6" spans="2:9">
      <c r="C6" s="132"/>
      <c r="D6" s="132"/>
      <c r="E6" s="132"/>
      <c r="F6" s="132"/>
      <c r="G6" s="132"/>
    </row>
    <row r="7" spans="2:9">
      <c r="B7" s="131" t="s">
        <v>64</v>
      </c>
      <c r="C7" s="138">
        <v>6987</v>
      </c>
      <c r="D7" s="138"/>
      <c r="E7" s="138">
        <v>6384</v>
      </c>
      <c r="F7" s="138"/>
      <c r="G7" s="138">
        <v>603</v>
      </c>
      <c r="H7" s="138"/>
      <c r="I7" s="498">
        <v>9.4454887218045069</v>
      </c>
    </row>
    <row r="8" spans="2:9">
      <c r="B8" s="131" t="s">
        <v>201</v>
      </c>
      <c r="C8" s="138">
        <v>21038</v>
      </c>
      <c r="D8" s="138"/>
      <c r="E8" s="138">
        <v>21012</v>
      </c>
      <c r="F8" s="138"/>
      <c r="G8" s="138">
        <v>26</v>
      </c>
      <c r="H8" s="138"/>
      <c r="I8" s="498">
        <v>0.12373881591472013</v>
      </c>
    </row>
    <row r="9" spans="2:9">
      <c r="C9" s="138"/>
      <c r="D9" s="138"/>
      <c r="E9" s="138"/>
      <c r="F9" s="138"/>
      <c r="G9" s="138"/>
      <c r="H9" s="138"/>
      <c r="I9" s="138"/>
    </row>
    <row r="10" spans="2:9">
      <c r="B10" s="128" t="s">
        <v>65</v>
      </c>
      <c r="C10" s="212">
        <v>28025</v>
      </c>
      <c r="D10" s="212"/>
      <c r="E10" s="212">
        <v>27396</v>
      </c>
      <c r="F10" s="212"/>
      <c r="G10" s="212">
        <v>629</v>
      </c>
      <c r="H10" s="128"/>
      <c r="I10" s="499">
        <v>2.2959556139582338</v>
      </c>
    </row>
    <row r="13" spans="2:9">
      <c r="B13" s="559" t="s">
        <v>207</v>
      </c>
      <c r="C13" s="561"/>
      <c r="D13" s="561"/>
      <c r="E13" s="561"/>
      <c r="F13" s="561"/>
      <c r="G13" s="561"/>
      <c r="H13" s="561"/>
      <c r="I13" s="561"/>
    </row>
    <row r="14" spans="2:9">
      <c r="B14" s="559"/>
      <c r="C14" s="140" t="str">
        <f>C4</f>
        <v>March 2019</v>
      </c>
      <c r="D14" s="140"/>
      <c r="E14" s="140" t="str">
        <f>E4</f>
        <v>December 2018</v>
      </c>
      <c r="F14" s="140"/>
      <c r="G14" s="140" t="s">
        <v>52</v>
      </c>
      <c r="H14" s="141"/>
      <c r="I14" s="140" t="s">
        <v>52</v>
      </c>
    </row>
    <row r="15" spans="2:9">
      <c r="B15" s="559"/>
      <c r="C15" s="560" t="s">
        <v>211</v>
      </c>
      <c r="D15" s="560"/>
      <c r="E15" s="560"/>
      <c r="F15" s="560"/>
      <c r="G15" s="560"/>
      <c r="H15" s="141"/>
      <c r="I15" s="141" t="s">
        <v>21</v>
      </c>
    </row>
    <row r="16" spans="2:9">
      <c r="C16" s="132"/>
      <c r="D16" s="132"/>
      <c r="E16" s="132"/>
      <c r="F16" s="132"/>
      <c r="G16" s="132"/>
    </row>
    <row r="17" spans="2:9">
      <c r="B17" s="131" t="s">
        <v>66</v>
      </c>
      <c r="C17" s="138">
        <v>9682</v>
      </c>
      <c r="D17" s="138"/>
      <c r="E17" s="138">
        <v>9650</v>
      </c>
      <c r="F17" s="138"/>
      <c r="G17" s="138">
        <v>32</v>
      </c>
      <c r="H17" s="138"/>
      <c r="I17" s="498">
        <v>0.33160621761658682</v>
      </c>
    </row>
    <row r="18" spans="2:9">
      <c r="B18" s="131" t="s">
        <v>67</v>
      </c>
      <c r="C18" s="138">
        <v>9405</v>
      </c>
      <c r="D18" s="138"/>
      <c r="E18" s="138">
        <v>8914</v>
      </c>
      <c r="F18" s="138"/>
      <c r="G18" s="138">
        <v>491</v>
      </c>
      <c r="H18" s="138"/>
      <c r="I18" s="498">
        <v>5.5081893650437586</v>
      </c>
    </row>
    <row r="19" spans="2:9">
      <c r="B19" s="131"/>
      <c r="C19" s="138"/>
      <c r="D19" s="138"/>
      <c r="E19" s="138"/>
      <c r="F19" s="138"/>
      <c r="G19" s="138"/>
      <c r="H19" s="138"/>
      <c r="I19" s="498"/>
    </row>
    <row r="20" spans="2:9">
      <c r="B20" s="131" t="s">
        <v>202</v>
      </c>
      <c r="C20" s="138">
        <v>8938</v>
      </c>
      <c r="D20" s="138"/>
      <c r="E20" s="138">
        <v>8832</v>
      </c>
      <c r="F20" s="138"/>
      <c r="G20" s="138">
        <v>106</v>
      </c>
      <c r="H20" s="138"/>
      <c r="I20" s="498">
        <v>1.2001811594202882</v>
      </c>
    </row>
    <row r="21" spans="2:9">
      <c r="B21" s="114" t="s">
        <v>203</v>
      </c>
      <c r="C21" s="138">
        <v>6918</v>
      </c>
      <c r="D21" s="138"/>
      <c r="E21" s="138">
        <v>6724</v>
      </c>
      <c r="F21" s="138"/>
      <c r="G21" s="138">
        <v>194</v>
      </c>
      <c r="H21" s="138"/>
      <c r="I21" s="498">
        <v>2.8851873884592427</v>
      </c>
    </row>
    <row r="22" spans="2:9">
      <c r="B22" s="114" t="s">
        <v>204</v>
      </c>
      <c r="C22" s="138">
        <v>2020</v>
      </c>
      <c r="D22" s="138"/>
      <c r="E22" s="138">
        <v>2108</v>
      </c>
      <c r="F22" s="138"/>
      <c r="G22" s="138">
        <v>-88</v>
      </c>
      <c r="H22" s="138"/>
      <c r="I22" s="139">
        <v>-4.1745730550284632</v>
      </c>
    </row>
    <row r="23" spans="2:9">
      <c r="C23" s="138"/>
      <c r="D23" s="138"/>
      <c r="E23" s="138"/>
      <c r="F23" s="138"/>
      <c r="G23" s="138"/>
      <c r="H23" s="138"/>
      <c r="I23" s="139"/>
    </row>
    <row r="24" spans="2:9">
      <c r="B24" s="128" t="s">
        <v>205</v>
      </c>
      <c r="C24" s="212">
        <v>28025</v>
      </c>
      <c r="D24" s="212"/>
      <c r="E24" s="212">
        <v>27396</v>
      </c>
      <c r="F24" s="212"/>
      <c r="G24" s="212">
        <v>629</v>
      </c>
      <c r="H24" s="128"/>
      <c r="I24" s="499">
        <v>2.2959556139582338</v>
      </c>
    </row>
    <row r="27" spans="2:9">
      <c r="B27" s="559" t="s">
        <v>97</v>
      </c>
      <c r="C27" s="561"/>
      <c r="D27" s="561"/>
      <c r="E27" s="561"/>
      <c r="F27" s="561"/>
      <c r="G27" s="561"/>
      <c r="H27" s="561"/>
      <c r="I27" s="561"/>
    </row>
    <row r="28" spans="2:9">
      <c r="B28" s="559"/>
      <c r="C28" s="140" t="str">
        <f>C4</f>
        <v>March 2019</v>
      </c>
      <c r="D28" s="140"/>
      <c r="E28" s="140" t="s">
        <v>428</v>
      </c>
      <c r="F28" s="140"/>
      <c r="G28" s="140" t="s">
        <v>52</v>
      </c>
      <c r="H28" s="141"/>
      <c r="I28" s="140" t="s">
        <v>52</v>
      </c>
    </row>
    <row r="29" spans="2:9">
      <c r="B29" s="559"/>
      <c r="C29" s="560" t="s">
        <v>211</v>
      </c>
      <c r="D29" s="560"/>
      <c r="E29" s="560"/>
      <c r="F29" s="560"/>
      <c r="G29" s="560"/>
      <c r="H29" s="141"/>
      <c r="I29" s="141" t="s">
        <v>21</v>
      </c>
    </row>
    <row r="30" spans="2:9">
      <c r="C30" s="132"/>
      <c r="D30" s="132"/>
      <c r="E30" s="132"/>
      <c r="F30" s="132"/>
      <c r="G30" s="132"/>
      <c r="I30" s="500"/>
    </row>
    <row r="31" spans="2:9">
      <c r="B31" s="131" t="s">
        <v>96</v>
      </c>
      <c r="C31" s="138">
        <v>291</v>
      </c>
      <c r="D31" s="138"/>
      <c r="E31" s="138">
        <v>129</v>
      </c>
      <c r="F31" s="138"/>
      <c r="G31" s="138">
        <v>162</v>
      </c>
      <c r="H31" s="138"/>
      <c r="I31" s="503">
        <v>1.2558139534883721</v>
      </c>
    </row>
    <row r="32" spans="2:9">
      <c r="B32" s="131"/>
      <c r="C32" s="138"/>
      <c r="D32" s="138"/>
      <c r="E32" s="138"/>
      <c r="F32" s="138"/>
      <c r="G32" s="138"/>
      <c r="H32" s="138"/>
      <c r="I32" s="504"/>
    </row>
    <row r="33" spans="2:9">
      <c r="B33" s="131" t="s">
        <v>95</v>
      </c>
      <c r="C33" s="138">
        <v>-360</v>
      </c>
      <c r="D33" s="138"/>
      <c r="E33" s="138">
        <v>-372</v>
      </c>
      <c r="F33" s="138"/>
      <c r="G33" s="138">
        <v>12</v>
      </c>
      <c r="H33" s="138"/>
      <c r="I33" s="503">
        <v>-3.2258064516129004E-2</v>
      </c>
    </row>
    <row r="34" spans="2:9">
      <c r="B34" s="131"/>
      <c r="C34" s="138"/>
      <c r="D34" s="138"/>
      <c r="E34" s="138"/>
      <c r="F34" s="138"/>
      <c r="G34" s="138"/>
      <c r="H34" s="138"/>
      <c r="I34" s="504"/>
    </row>
    <row r="35" spans="2:9">
      <c r="B35" s="131" t="s">
        <v>94</v>
      </c>
      <c r="C35" s="138">
        <v>94</v>
      </c>
      <c r="D35" s="138"/>
      <c r="E35" s="138">
        <v>-24</v>
      </c>
      <c r="F35" s="138"/>
      <c r="G35" s="138">
        <v>118</v>
      </c>
      <c r="H35" s="138"/>
      <c r="I35" s="503">
        <v>-4.9166666666666661</v>
      </c>
    </row>
    <row r="36" spans="2:9">
      <c r="C36" s="138"/>
      <c r="D36" s="138"/>
      <c r="E36" s="138"/>
      <c r="F36" s="138"/>
      <c r="G36" s="138"/>
      <c r="H36" s="138"/>
      <c r="I36" s="139"/>
    </row>
    <row r="37" spans="2:9">
      <c r="B37" s="128" t="s">
        <v>208</v>
      </c>
      <c r="C37" s="212">
        <v>26</v>
      </c>
      <c r="D37" s="212"/>
      <c r="E37" s="212">
        <v>-267</v>
      </c>
      <c r="F37" s="212"/>
      <c r="G37" s="212">
        <v>293</v>
      </c>
      <c r="H37" s="128"/>
      <c r="I37" s="505">
        <v>-1.0973782771535581</v>
      </c>
    </row>
  </sheetData>
  <mergeCells count="9">
    <mergeCell ref="B27:B29"/>
    <mergeCell ref="C29:G29"/>
    <mergeCell ref="C3:I3"/>
    <mergeCell ref="C13:I13"/>
    <mergeCell ref="C27:I27"/>
    <mergeCell ref="B3:B5"/>
    <mergeCell ref="C5:G5"/>
    <mergeCell ref="B13:B15"/>
    <mergeCell ref="C15:G1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18"/>
  <sheetViews>
    <sheetView showGridLines="0" zoomScaleNormal="100" workbookViewId="0">
      <selection activeCell="A2" sqref="A2:L18"/>
    </sheetView>
  </sheetViews>
  <sheetFormatPr baseColWidth="10" defaultColWidth="7.28515625" defaultRowHeight="12.75"/>
  <cols>
    <col min="1" max="1" width="3.140625" style="142" customWidth="1"/>
    <col min="2" max="2" width="10.5703125" style="142" customWidth="1"/>
    <col min="3" max="3" width="27.140625" style="142" customWidth="1"/>
    <col min="4" max="4" width="12" style="142" customWidth="1"/>
    <col min="5" max="6" width="13" style="229" customWidth="1"/>
    <col min="7" max="7" width="13" style="229" hidden="1" customWidth="1"/>
    <col min="8" max="8" width="13" style="229" customWidth="1"/>
    <col min="9" max="9" width="13.42578125" style="142" customWidth="1"/>
    <col min="10" max="10" width="10.42578125" style="142" customWidth="1"/>
    <col min="11" max="11" width="1.140625" style="142" customWidth="1"/>
    <col min="12" max="12" width="7.28515625" style="142" customWidth="1"/>
    <col min="13" max="16384" width="7.28515625" style="142"/>
  </cols>
  <sheetData>
    <row r="3" spans="2:10" ht="15.75" customHeight="1">
      <c r="B3" s="562" t="s">
        <v>90</v>
      </c>
      <c r="C3" s="562"/>
      <c r="D3" s="228" t="s">
        <v>91</v>
      </c>
      <c r="E3" s="143" t="s">
        <v>425</v>
      </c>
      <c r="F3" s="143" t="s">
        <v>415</v>
      </c>
      <c r="G3" s="143">
        <v>2017</v>
      </c>
      <c r="H3" s="143" t="s">
        <v>415</v>
      </c>
      <c r="I3" s="228" t="s">
        <v>98</v>
      </c>
      <c r="J3" s="228" t="s">
        <v>99</v>
      </c>
    </row>
    <row r="4" spans="2:10" ht="6" customHeight="1">
      <c r="E4" s="142"/>
      <c r="F4" s="142"/>
      <c r="G4" s="142"/>
      <c r="H4" s="142"/>
    </row>
    <row r="5" spans="2:10" ht="18" customHeight="1">
      <c r="B5" s="230" t="s">
        <v>77</v>
      </c>
      <c r="C5" s="231" t="s">
        <v>82</v>
      </c>
      <c r="D5" s="232" t="s">
        <v>100</v>
      </c>
      <c r="E5" s="233">
        <v>0.72164841974798599</v>
      </c>
      <c r="F5" s="234">
        <v>0.66155440414507771</v>
      </c>
      <c r="G5" s="234"/>
      <c r="H5" s="234"/>
      <c r="I5" s="467">
        <v>6.0094015602908279E-2</v>
      </c>
      <c r="J5" s="354">
        <v>9.08376019060253E-2</v>
      </c>
    </row>
    <row r="6" spans="2:10" ht="18" customHeight="1">
      <c r="B6" s="231"/>
      <c r="C6" s="231" t="s">
        <v>81</v>
      </c>
      <c r="D6" s="232" t="s">
        <v>100</v>
      </c>
      <c r="E6" s="233">
        <v>0.68449359636438756</v>
      </c>
      <c r="F6" s="234">
        <v>0.6263836269430052</v>
      </c>
      <c r="G6" s="234"/>
      <c r="H6" s="234"/>
      <c r="I6" s="467">
        <v>5.8109969421382357E-2</v>
      </c>
      <c r="J6" s="354">
        <v>9.2770575286237111E-2</v>
      </c>
    </row>
    <row r="7" spans="2:10" ht="18" customHeight="1" thickBot="1">
      <c r="B7" s="235"/>
      <c r="C7" s="235" t="s">
        <v>83</v>
      </c>
      <c r="D7" s="236" t="s">
        <v>221</v>
      </c>
      <c r="E7" s="204">
        <v>-2695</v>
      </c>
      <c r="F7" s="204">
        <v>-3267</v>
      </c>
      <c r="G7" s="204"/>
      <c r="H7" s="204"/>
      <c r="I7" s="204">
        <v>572</v>
      </c>
      <c r="J7" s="355">
        <v>-0.17508417508417506</v>
      </c>
    </row>
    <row r="8" spans="2:10" ht="18" customHeight="1" thickTop="1">
      <c r="B8" s="237" t="s">
        <v>78</v>
      </c>
      <c r="C8" s="238" t="s">
        <v>78</v>
      </c>
      <c r="D8" s="239" t="s">
        <v>100</v>
      </c>
      <c r="E8" s="240">
        <v>2.1354889236965766</v>
      </c>
      <c r="F8" s="240">
        <v>2.1019021739130435</v>
      </c>
      <c r="G8" s="240"/>
      <c r="H8" s="240"/>
      <c r="I8" s="205">
        <v>3.3586749783533154E-2</v>
      </c>
      <c r="J8" s="356">
        <v>1.5979216445171529E-2</v>
      </c>
    </row>
    <row r="9" spans="2:10" ht="18" customHeight="1">
      <c r="B9" s="238"/>
      <c r="C9" s="238" t="s">
        <v>85</v>
      </c>
      <c r="D9" s="239" t="s">
        <v>21</v>
      </c>
      <c r="E9" s="241">
        <v>0.50725624770786404</v>
      </c>
      <c r="F9" s="241">
        <v>0.51982331394096104</v>
      </c>
      <c r="G9" s="241"/>
      <c r="H9" s="241"/>
      <c r="I9" s="361">
        <v>-1.2567066233097002</v>
      </c>
      <c r="J9" s="357">
        <v>-2.4175649487172324E-2</v>
      </c>
    </row>
    <row r="10" spans="2:10" ht="18" customHeight="1">
      <c r="B10" s="238"/>
      <c r="C10" s="238" t="s">
        <v>84</v>
      </c>
      <c r="D10" s="239" t="s">
        <v>21</v>
      </c>
      <c r="E10" s="241">
        <v>0.49274375229213602</v>
      </c>
      <c r="F10" s="241">
        <v>0.48017668605903902</v>
      </c>
      <c r="G10" s="241"/>
      <c r="H10" s="241"/>
      <c r="I10" s="361">
        <v>1.2567066233097002</v>
      </c>
      <c r="J10" s="357">
        <v>2.617175426870233E-2</v>
      </c>
    </row>
    <row r="11" spans="2:10" ht="18" customHeight="1" thickBot="1">
      <c r="B11" s="242"/>
      <c r="C11" s="242" t="s">
        <v>86</v>
      </c>
      <c r="D11" s="243" t="s">
        <v>100</v>
      </c>
      <c r="E11" s="244">
        <v>3.3790051922083424</v>
      </c>
      <c r="F11" s="245"/>
      <c r="G11" s="245"/>
      <c r="H11" s="245">
        <v>4.08</v>
      </c>
      <c r="I11" s="468">
        <v>-0.70099480779165768</v>
      </c>
      <c r="J11" s="358">
        <v>-0.17181245289011216</v>
      </c>
    </row>
    <row r="12" spans="2:10" ht="18" customHeight="1" thickTop="1">
      <c r="B12" s="246" t="s">
        <v>79</v>
      </c>
      <c r="C12" s="247" t="s">
        <v>87</v>
      </c>
      <c r="D12" s="248" t="s">
        <v>21</v>
      </c>
      <c r="E12" s="249">
        <v>0.17353526617164905</v>
      </c>
      <c r="F12" s="250"/>
      <c r="G12" s="251"/>
      <c r="H12" s="250">
        <v>0.22500000000000001</v>
      </c>
      <c r="I12" s="362">
        <v>-5.1464733828350955</v>
      </c>
      <c r="J12" s="359">
        <v>-0.22873215034822647</v>
      </c>
    </row>
    <row r="13" spans="2:10" ht="18" customHeight="1">
      <c r="B13" s="247"/>
      <c r="C13" s="247" t="s">
        <v>88</v>
      </c>
      <c r="D13" s="248" t="s">
        <v>21</v>
      </c>
      <c r="E13" s="249">
        <v>0.1734</v>
      </c>
      <c r="F13" s="250"/>
      <c r="G13" s="251"/>
      <c r="H13" s="250">
        <v>0.13</v>
      </c>
      <c r="I13" s="362">
        <v>4.34</v>
      </c>
      <c r="J13" s="359">
        <v>0.33384615384615368</v>
      </c>
    </row>
    <row r="14" spans="2:10" ht="18" customHeight="1" thickBot="1">
      <c r="B14" s="252"/>
      <c r="C14" s="252" t="s">
        <v>89</v>
      </c>
      <c r="D14" s="253" t="s">
        <v>21</v>
      </c>
      <c r="E14" s="254">
        <v>6.3399999999999998E-2</v>
      </c>
      <c r="F14" s="255"/>
      <c r="G14" s="256"/>
      <c r="H14" s="255">
        <v>7.0999999999999994E-2</v>
      </c>
      <c r="I14" s="363">
        <v>-0.75999999999999956</v>
      </c>
      <c r="J14" s="360">
        <v>-0.10704225352112673</v>
      </c>
    </row>
    <row r="15" spans="2:10" ht="13.5" thickTop="1">
      <c r="I15" s="257"/>
    </row>
    <row r="16" spans="2:10">
      <c r="B16" s="142" t="s">
        <v>395</v>
      </c>
    </row>
    <row r="17" spans="2:8">
      <c r="B17" s="142" t="s">
        <v>80</v>
      </c>
      <c r="E17" s="142"/>
      <c r="F17" s="142"/>
      <c r="G17" s="142"/>
      <c r="H17" s="142"/>
    </row>
    <row r="18" spans="2:8">
      <c r="E18" s="142"/>
      <c r="F18" s="142"/>
      <c r="G18" s="142"/>
      <c r="H18" s="142"/>
    </row>
  </sheetData>
  <mergeCells count="1">
    <mergeCell ref="B3:C3"/>
  </mergeCells>
  <phoneticPr fontId="12" type="noConversion"/>
  <printOptions horizontalCentered="1" verticalCentered="1"/>
  <pageMargins left="0.21" right="0.21" top="0.98425196850393704" bottom="0.98425196850393704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showGridLines="0" zoomScaleNormal="100" workbookViewId="0"/>
  </sheetViews>
  <sheetFormatPr baseColWidth="10" defaultRowHeight="12.75"/>
  <cols>
    <col min="1" max="1" width="11.42578125" style="310"/>
    <col min="2" max="2" width="42.42578125" style="310" customWidth="1"/>
    <col min="3" max="3" width="16.85546875" style="310" customWidth="1"/>
    <col min="4" max="4" width="17.7109375" style="310" customWidth="1"/>
    <col min="5" max="6" width="12.28515625" style="310" customWidth="1"/>
    <col min="7" max="7" width="2" style="310" customWidth="1"/>
    <col min="8" max="8" width="5" style="310" customWidth="1"/>
    <col min="9" max="16384" width="11.42578125" style="310"/>
  </cols>
  <sheetData>
    <row r="1" spans="1:10">
      <c r="A1" s="511"/>
    </row>
    <row r="3" spans="1:10" ht="15">
      <c r="B3" s="563" t="s">
        <v>92</v>
      </c>
      <c r="C3" s="563"/>
      <c r="D3" s="563"/>
      <c r="E3" s="563"/>
      <c r="F3" s="563"/>
    </row>
    <row r="4" spans="1:10" ht="17.25" customHeight="1">
      <c r="B4" s="563" t="s">
        <v>218</v>
      </c>
      <c r="C4" s="563"/>
      <c r="D4" s="563"/>
      <c r="E4" s="563"/>
      <c r="F4" s="563"/>
    </row>
    <row r="5" spans="1:10" ht="15.75" customHeight="1">
      <c r="C5" s="311"/>
      <c r="D5" s="311"/>
      <c r="E5" s="311"/>
      <c r="F5" s="311"/>
    </row>
    <row r="6" spans="1:10" ht="48" customHeight="1">
      <c r="B6" s="565" t="s">
        <v>57</v>
      </c>
      <c r="C6" s="564" t="s">
        <v>116</v>
      </c>
      <c r="D6" s="564"/>
      <c r="E6" s="564" t="s">
        <v>408</v>
      </c>
      <c r="F6" s="564"/>
    </row>
    <row r="7" spans="1:10" ht="21.75" customHeight="1">
      <c r="B7" s="565"/>
      <c r="C7" s="144">
        <v>2019</v>
      </c>
      <c r="D7" s="144">
        <v>2018</v>
      </c>
      <c r="E7" s="144">
        <v>2019</v>
      </c>
      <c r="F7" s="144">
        <v>2018</v>
      </c>
    </row>
    <row r="8" spans="1:10" ht="6" customHeight="1"/>
    <row r="9" spans="1:10" ht="13.5" customHeight="1">
      <c r="B9" s="312" t="s">
        <v>274</v>
      </c>
      <c r="C9" s="313">
        <v>0.27032547501043502</v>
      </c>
      <c r="D9" s="313">
        <v>0.14564127760838999</v>
      </c>
      <c r="E9" s="313">
        <v>3.6690610748975798</v>
      </c>
      <c r="F9" s="313">
        <v>0.90523555808266998</v>
      </c>
      <c r="J9" s="310" t="s">
        <v>209</v>
      </c>
    </row>
    <row r="10" spans="1:10" ht="13.5" customHeight="1">
      <c r="B10" s="312" t="s">
        <v>231</v>
      </c>
      <c r="C10" s="313">
        <v>0.98414627813833511</v>
      </c>
      <c r="D10" s="313">
        <v>13.406000000000001</v>
      </c>
      <c r="E10" s="313">
        <v>2.58070393083436</v>
      </c>
      <c r="F10" s="313">
        <v>7.6139906743231602</v>
      </c>
    </row>
    <row r="11" spans="1:10" ht="13.5" customHeight="1">
      <c r="B11" s="312" t="s">
        <v>275</v>
      </c>
      <c r="C11" s="313">
        <v>25.265708825122296</v>
      </c>
      <c r="D11" s="313">
        <v>19.364689776501091</v>
      </c>
      <c r="E11" s="313">
        <v>18.327496801373631</v>
      </c>
      <c r="F11" s="313">
        <v>18.628232598601326</v>
      </c>
    </row>
    <row r="12" spans="1:10" ht="13.5" customHeight="1">
      <c r="B12" s="312" t="s">
        <v>247</v>
      </c>
      <c r="C12" s="313">
        <v>13.439</v>
      </c>
      <c r="D12" s="313">
        <v>8.968</v>
      </c>
      <c r="E12" s="313">
        <v>12.640480297740337</v>
      </c>
      <c r="F12" s="313">
        <v>13.356732019916636</v>
      </c>
    </row>
    <row r="13" spans="1:10" ht="13.5" customHeight="1">
      <c r="B13" s="312" t="s">
        <v>266</v>
      </c>
      <c r="C13" s="313">
        <v>31.94294749940698</v>
      </c>
      <c r="D13" s="313">
        <v>50.671999999999997</v>
      </c>
      <c r="E13" s="313">
        <v>21.164836909983503</v>
      </c>
      <c r="F13" s="313">
        <v>22.135798079551954</v>
      </c>
    </row>
    <row r="14" spans="1:10" ht="13.5" customHeight="1">
      <c r="B14" s="312" t="s">
        <v>238</v>
      </c>
      <c r="C14" s="313">
        <v>0.24566871682332775</v>
      </c>
      <c r="D14" s="313">
        <v>0.12104624434495928</v>
      </c>
      <c r="E14" s="313">
        <v>1.7168710228304127</v>
      </c>
      <c r="F14" s="313">
        <v>1.9793764476952505</v>
      </c>
    </row>
    <row r="15" spans="1:10" ht="13.5" customHeight="1">
      <c r="B15" s="312" t="s">
        <v>437</v>
      </c>
      <c r="C15" s="313">
        <v>0.56751250006762821</v>
      </c>
      <c r="D15" s="313">
        <v>2.5748877474478582</v>
      </c>
      <c r="E15" s="313">
        <v>6.281675445771584</v>
      </c>
      <c r="F15" s="313">
        <v>3.0314731793726239</v>
      </c>
    </row>
    <row r="16" spans="1:10" ht="13.5" customHeight="1">
      <c r="B16" s="312" t="s">
        <v>239</v>
      </c>
      <c r="C16" s="313">
        <v>0.19194155431775994</v>
      </c>
      <c r="D16" s="313">
        <v>5.9612084470537521E-2</v>
      </c>
      <c r="E16" s="313">
        <v>2.4394356883653217</v>
      </c>
      <c r="F16" s="313">
        <v>4.2863582075713715</v>
      </c>
    </row>
    <row r="17" spans="2:6" ht="13.5" customHeight="1">
      <c r="B17" s="312" t="s">
        <v>440</v>
      </c>
      <c r="C17" s="313">
        <v>58.159183410774396</v>
      </c>
      <c r="D17" s="512">
        <v>0</v>
      </c>
      <c r="E17" s="313">
        <v>52.017302896238874</v>
      </c>
      <c r="F17" s="512">
        <v>0</v>
      </c>
    </row>
    <row r="18" spans="2:6" ht="13.5" customHeight="1">
      <c r="B18" s="312" t="s">
        <v>276</v>
      </c>
      <c r="C18" s="313">
        <v>50.847993523594226</v>
      </c>
      <c r="D18" s="313">
        <v>45.489289955238796</v>
      </c>
      <c r="E18" s="313">
        <v>12.479641800423352</v>
      </c>
      <c r="F18" s="313">
        <v>5.4796033755426921</v>
      </c>
    </row>
    <row r="19" spans="2:6" ht="13.5" customHeight="1">
      <c r="B19" s="312" t="s">
        <v>250</v>
      </c>
      <c r="C19" s="313">
        <v>47.132976882598747</v>
      </c>
      <c r="D19" s="313">
        <v>20.918770000000002</v>
      </c>
      <c r="E19" s="313">
        <v>13.684491916918297</v>
      </c>
      <c r="F19" s="313">
        <v>13.15323729703832</v>
      </c>
    </row>
    <row r="20" spans="2:6" ht="13.5" customHeight="1">
      <c r="B20" s="312" t="s">
        <v>277</v>
      </c>
      <c r="C20" s="313">
        <v>35.615482827790686</v>
      </c>
      <c r="D20" s="313">
        <v>39.595209110823632</v>
      </c>
      <c r="E20" s="313">
        <v>33.562662810866122</v>
      </c>
      <c r="F20" s="313">
        <v>22.947629306199627</v>
      </c>
    </row>
    <row r="21" spans="2:6" ht="13.5" customHeight="1">
      <c r="B21" s="312" t="s">
        <v>278</v>
      </c>
      <c r="C21" s="313">
        <v>43.254851963452545</v>
      </c>
      <c r="D21" s="313">
        <v>44.212553609638576</v>
      </c>
      <c r="E21" s="313">
        <v>15.909903946216412</v>
      </c>
      <c r="F21" s="313">
        <v>15.491472377804685</v>
      </c>
    </row>
    <row r="22" spans="2:6" ht="13.5" customHeight="1">
      <c r="B22" s="312" t="s">
        <v>279</v>
      </c>
      <c r="C22" s="313">
        <v>87.264956700025351</v>
      </c>
      <c r="D22" s="313">
        <v>82.556966225951314</v>
      </c>
      <c r="E22" s="313">
        <v>29.917205093390994</v>
      </c>
      <c r="F22" s="313">
        <v>29.703887997051559</v>
      </c>
    </row>
    <row r="23" spans="2:6" ht="13.5" customHeight="1">
      <c r="B23" s="312" t="s">
        <v>396</v>
      </c>
      <c r="C23" s="512">
        <v>0</v>
      </c>
      <c r="D23" s="512">
        <v>0</v>
      </c>
      <c r="E23" s="313">
        <v>4.03171246767349E-2</v>
      </c>
      <c r="F23" s="313">
        <v>1.5650364099109301E-2</v>
      </c>
    </row>
    <row r="24" spans="2:6" ht="13.5" customHeight="1">
      <c r="B24" s="312" t="s">
        <v>280</v>
      </c>
      <c r="C24" s="313">
        <v>1.0295574502630069</v>
      </c>
      <c r="D24" s="313">
        <v>0.36053945205760712</v>
      </c>
      <c r="E24" s="313">
        <v>6.9899875033250201</v>
      </c>
      <c r="F24" s="313">
        <v>3.5070519353842302</v>
      </c>
    </row>
    <row r="25" spans="2:6" ht="13.5" customHeight="1">
      <c r="B25" s="312" t="s">
        <v>249</v>
      </c>
      <c r="C25" s="313">
        <v>1.13171</v>
      </c>
      <c r="D25" s="313">
        <v>2.74532</v>
      </c>
      <c r="E25" s="313">
        <v>2.8602991006682763</v>
      </c>
      <c r="F25" s="313">
        <v>3.5770655099236657</v>
      </c>
    </row>
    <row r="26" spans="2:6" ht="13.5" customHeight="1">
      <c r="B26" s="312" t="s">
        <v>281</v>
      </c>
      <c r="C26" s="313">
        <v>1.029063704829279</v>
      </c>
      <c r="D26" s="313">
        <v>1.5744446270747174</v>
      </c>
      <c r="E26" s="313">
        <v>1.8615068704128654</v>
      </c>
      <c r="F26" s="313">
        <v>0.83492804398738174</v>
      </c>
    </row>
    <row r="27" spans="2:6" ht="13.5" customHeight="1">
      <c r="B27" s="312"/>
      <c r="C27" s="313"/>
      <c r="D27" s="313"/>
      <c r="E27" s="313"/>
      <c r="F27" s="313"/>
    </row>
    <row r="28" spans="2:6">
      <c r="B28" s="333" t="s">
        <v>20</v>
      </c>
      <c r="C28" s="508">
        <v>398.37302731221496</v>
      </c>
      <c r="D28" s="508">
        <v>332.76497011115748</v>
      </c>
      <c r="E28" s="508">
        <v>238.14388023493368</v>
      </c>
      <c r="F28" s="508">
        <v>166.64772297214628</v>
      </c>
    </row>
    <row r="29" spans="2:6" ht="13.5" customHeight="1">
      <c r="B29" s="312"/>
      <c r="C29" s="313"/>
      <c r="D29" s="313"/>
      <c r="E29" s="313"/>
      <c r="F29" s="313"/>
    </row>
    <row r="30" spans="2:6" ht="13.5" customHeight="1">
      <c r="B30" s="312" t="s">
        <v>93</v>
      </c>
      <c r="C30" s="313"/>
      <c r="D30" s="313"/>
      <c r="E30" s="313"/>
      <c r="F30" s="313"/>
    </row>
    <row r="31" spans="2:6" ht="13.5" customHeight="1">
      <c r="B31" s="314"/>
      <c r="C31" s="315"/>
      <c r="D31" s="315"/>
      <c r="E31" s="315"/>
      <c r="F31" s="315"/>
    </row>
    <row r="32" spans="2:6" ht="10.5" customHeight="1">
      <c r="B32" s="316"/>
      <c r="C32" s="317"/>
      <c r="D32" s="317"/>
      <c r="E32" s="317"/>
      <c r="F32" s="317"/>
    </row>
    <row r="33" spans="2:6">
      <c r="B33" s="318"/>
      <c r="C33" s="317"/>
      <c r="D33" s="319"/>
      <c r="E33" s="319"/>
      <c r="F33" s="317"/>
    </row>
    <row r="34" spans="2:6">
      <c r="C34" s="320"/>
      <c r="D34" s="320"/>
      <c r="E34" s="320"/>
      <c r="F34" s="320"/>
    </row>
    <row r="35" spans="2:6">
      <c r="C35" s="320"/>
    </row>
    <row r="37" spans="2:6">
      <c r="C37" s="320"/>
      <c r="E37" s="320"/>
    </row>
    <row r="39" spans="2:6">
      <c r="C39" s="321"/>
    </row>
  </sheetData>
  <mergeCells count="5">
    <mergeCell ref="B3:F3"/>
    <mergeCell ref="B4:F4"/>
    <mergeCell ref="C6:D6"/>
    <mergeCell ref="E6:F6"/>
    <mergeCell ref="B6:B7"/>
  </mergeCells>
  <phoneticPr fontId="12" type="noConversion"/>
  <printOptions horizontalCentered="1" verticalCentered="1"/>
  <pageMargins left="0.23" right="0.21" top="0.81" bottom="1" header="0" footer="0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6"/>
  <sheetViews>
    <sheetView showGridLines="0" workbookViewId="0">
      <selection activeCell="K14" sqref="K14"/>
    </sheetView>
  </sheetViews>
  <sheetFormatPr baseColWidth="10" defaultRowHeight="12.75"/>
  <cols>
    <col min="1" max="1" width="4.7109375" style="262" customWidth="1"/>
    <col min="2" max="2" width="15" style="262" customWidth="1"/>
    <col min="3" max="3" width="8.85546875" style="262" customWidth="1"/>
    <col min="4" max="4" width="9.42578125" style="262" customWidth="1"/>
    <col min="5" max="16384" width="11.42578125" style="262"/>
  </cols>
  <sheetData>
    <row r="2" spans="2:14">
      <c r="B2" s="569" t="s">
        <v>142</v>
      </c>
      <c r="C2" s="566" t="s">
        <v>127</v>
      </c>
      <c r="D2" s="566"/>
      <c r="E2" s="566" t="s">
        <v>72</v>
      </c>
      <c r="F2" s="566"/>
      <c r="G2" s="566" t="s">
        <v>73</v>
      </c>
      <c r="H2" s="566"/>
    </row>
    <row r="3" spans="2:14">
      <c r="B3" s="569"/>
      <c r="C3" s="566" t="s">
        <v>143</v>
      </c>
      <c r="D3" s="566"/>
      <c r="E3" s="566" t="s">
        <v>21</v>
      </c>
      <c r="F3" s="566"/>
      <c r="G3" s="566" t="s">
        <v>144</v>
      </c>
      <c r="H3" s="566"/>
    </row>
    <row r="4" spans="2:14">
      <c r="B4" s="569"/>
      <c r="C4" s="259">
        <v>43555</v>
      </c>
      <c r="D4" s="259">
        <v>43190</v>
      </c>
      <c r="E4" s="259">
        <f>C4</f>
        <v>43555</v>
      </c>
      <c r="F4" s="259">
        <f>D4</f>
        <v>43190</v>
      </c>
      <c r="G4" s="259">
        <f>C4</f>
        <v>43555</v>
      </c>
      <c r="H4" s="259">
        <f>D4</f>
        <v>43190</v>
      </c>
    </row>
    <row r="5" spans="2:14" s="266" customFormat="1">
      <c r="B5" s="263"/>
      <c r="C5" s="264"/>
      <c r="D5" s="264"/>
      <c r="E5" s="265"/>
      <c r="F5" s="265"/>
      <c r="G5" s="264"/>
      <c r="H5" s="264"/>
    </row>
    <row r="6" spans="2:14" ht="13.5" thickBot="1">
      <c r="B6" s="267" t="s">
        <v>17</v>
      </c>
      <c r="C6" s="268">
        <f>+[1]ARG!$E$8</f>
        <v>4213.9747042197996</v>
      </c>
      <c r="D6" s="268">
        <f>+[1]ARG!$D$8</f>
        <v>4626.3577749969299</v>
      </c>
      <c r="E6" s="269">
        <f>+[1]ARG!$E$14</f>
        <v>0.15384127975765799</v>
      </c>
      <c r="F6" s="269">
        <f>+[1]ARG!$D$14</f>
        <v>0.11980920427254499</v>
      </c>
      <c r="G6" s="268">
        <f>+[1]ARG!$E$15</f>
        <v>2473811</v>
      </c>
      <c r="H6" s="268">
        <f>+[1]ARG!$D$15</f>
        <v>2535457</v>
      </c>
    </row>
    <row r="7" spans="2:14" ht="13.5" thickBot="1">
      <c r="B7" s="267" t="s">
        <v>227</v>
      </c>
      <c r="C7" s="268">
        <f>+[1]PER!$E$8</f>
        <v>2151</v>
      </c>
      <c r="D7" s="268">
        <f>+[1]PER!$D$8</f>
        <v>2021</v>
      </c>
      <c r="E7" s="269">
        <f>+[1]PER!$E$14</f>
        <v>8.0399999999999985E-2</v>
      </c>
      <c r="F7" s="269">
        <f>+[1]PER!$D$14</f>
        <v>8.1600000000000006E-2</v>
      </c>
      <c r="G7" s="268">
        <f>+[1]PER!$E$15</f>
        <v>1429441</v>
      </c>
      <c r="H7" s="268">
        <f>+[1]PER!$D$15</f>
        <v>1403352</v>
      </c>
    </row>
    <row r="8" spans="2:14" ht="13.5" thickBot="1">
      <c r="B8" s="267" t="s">
        <v>229</v>
      </c>
      <c r="C8" s="268">
        <f>+[1]BRA!$E$8</f>
        <v>3060.0101962865601</v>
      </c>
      <c r="D8" s="268">
        <f>+[1]BRA!$D$8</f>
        <v>3008.2231033084699</v>
      </c>
      <c r="E8" s="269">
        <f>+[1]BRA!$E$14</f>
        <v>0.21508511618748902</v>
      </c>
      <c r="F8" s="269">
        <f>+[1]BRA!$D$14</f>
        <v>0.205092634244287</v>
      </c>
      <c r="G8" s="268">
        <f>+[1]BRA!$E$15</f>
        <v>2952522.25</v>
      </c>
      <c r="H8" s="268">
        <f>+[1]BRA!$D$15</f>
        <v>2992407.25</v>
      </c>
    </row>
    <row r="9" spans="2:14" ht="13.5" thickBot="1">
      <c r="B9" s="267" t="s">
        <v>228</v>
      </c>
      <c r="C9" s="268">
        <f>+[1]BRA!$E$25</f>
        <v>2932.4725894917401</v>
      </c>
      <c r="D9" s="268">
        <f>+[1]BRA!$D$25</f>
        <v>2867.0557093570601</v>
      </c>
      <c r="E9" s="269">
        <f>+[1]BRA!$E$31</f>
        <v>0.13932235767155501</v>
      </c>
      <c r="F9" s="269">
        <f>+[1]BRA!$D$31</f>
        <v>0.137872249125123</v>
      </c>
      <c r="G9" s="268">
        <f>+[1]BRA!$E$32</f>
        <v>3912263.4166666698</v>
      </c>
      <c r="H9" s="268">
        <f>+[1]BRA!$D$32</f>
        <v>3990591.05</v>
      </c>
    </row>
    <row r="10" spans="2:14" ht="13.5" thickBot="1">
      <c r="B10" s="267" t="s">
        <v>259</v>
      </c>
      <c r="C10" s="268">
        <f>+[1]BRA!$E$42</f>
        <v>3483.5580451000001</v>
      </c>
      <c r="D10" s="268">
        <f>+[1]BRA!$D$42</f>
        <v>3253.0015660916802</v>
      </c>
      <c r="E10" s="269">
        <f>+[1]BRA!$E$48</f>
        <v>0.110547546776322</v>
      </c>
      <c r="F10" s="269">
        <f>+[1]BRA!$D$48</f>
        <v>0.119487393860466</v>
      </c>
      <c r="G10" s="268">
        <f>+[1]BRA!$E$49</f>
        <v>3044973</v>
      </c>
      <c r="H10" s="268">
        <f>+[1]BRA!$D$49</f>
        <v>2945439</v>
      </c>
    </row>
    <row r="11" spans="2:14" ht="13.5" thickBot="1">
      <c r="B11" s="267" t="s">
        <v>411</v>
      </c>
      <c r="C11" s="268">
        <f>+[1]BRA!$E$59</f>
        <v>11142.2942503943</v>
      </c>
      <c r="D11" s="268">
        <f>+[1]BRA!$D$59</f>
        <v>0</v>
      </c>
      <c r="E11" s="269">
        <f>+[1]BRA!$E$65</f>
        <v>9.4724106646016798E-2</v>
      </c>
      <c r="F11" s="270" t="s">
        <v>267</v>
      </c>
      <c r="G11" s="268">
        <f>+[1]BRA!$E$66</f>
        <v>7232706</v>
      </c>
      <c r="H11" s="271">
        <f>+[1]BRA!$D$66</f>
        <v>0</v>
      </c>
    </row>
    <row r="12" spans="2:14" ht="13.5" thickBot="1">
      <c r="B12" s="267" t="s">
        <v>412</v>
      </c>
      <c r="C12" s="268">
        <f>+[1]COL!$E$8</f>
        <v>3505</v>
      </c>
      <c r="D12" s="268">
        <f>+[1]COL!$D$8</f>
        <v>3409.27</v>
      </c>
      <c r="E12" s="269">
        <f>+[1]COL!$E$14</f>
        <v>7.8E-2</v>
      </c>
      <c r="F12" s="269">
        <f>+[1]COL!$D$14</f>
        <v>7.8799999999999995E-2</v>
      </c>
      <c r="G12" s="268">
        <f>+[1]COL!$E$15</f>
        <v>3458579</v>
      </c>
      <c r="H12" s="268">
        <f>+[1]COL!$D$15</f>
        <v>3363948</v>
      </c>
    </row>
    <row r="13" spans="2:14">
      <c r="B13" s="272"/>
      <c r="C13" s="273"/>
      <c r="D13" s="273"/>
      <c r="E13" s="274"/>
      <c r="F13" s="274"/>
      <c r="G13" s="273"/>
      <c r="H13" s="273"/>
      <c r="I13" s="273"/>
      <c r="J13" s="273"/>
      <c r="K13" s="273"/>
      <c r="L13" s="273"/>
      <c r="M13" s="273"/>
      <c r="N13" s="273"/>
    </row>
    <row r="14" spans="2:14">
      <c r="B14" s="272"/>
      <c r="C14" s="273"/>
      <c r="D14" s="273"/>
      <c r="E14" s="274"/>
      <c r="F14" s="274"/>
      <c r="G14" s="273"/>
      <c r="H14" s="273"/>
      <c r="I14" s="273"/>
      <c r="J14" s="273"/>
      <c r="K14" s="273"/>
      <c r="L14" s="273"/>
      <c r="M14" s="273"/>
      <c r="N14" s="273"/>
    </row>
    <row r="15" spans="2:14">
      <c r="B15" s="272"/>
      <c r="C15" s="273"/>
      <c r="D15" s="273"/>
      <c r="E15" s="274"/>
      <c r="F15" s="274"/>
      <c r="G15" s="273"/>
      <c r="H15" s="273"/>
      <c r="I15" s="273"/>
      <c r="J15" s="273"/>
      <c r="K15" s="273"/>
      <c r="L15" s="273"/>
      <c r="M15" s="273"/>
      <c r="N15" s="273"/>
    </row>
    <row r="18" spans="2:18" ht="15">
      <c r="B18" s="570" t="s">
        <v>147</v>
      </c>
      <c r="C18" s="570"/>
      <c r="D18" s="570"/>
      <c r="E18" s="570"/>
      <c r="F18" s="570"/>
      <c r="G18" s="570"/>
      <c r="H18" s="570"/>
      <c r="I18" s="570"/>
      <c r="J18" s="570"/>
      <c r="K18" s="570"/>
      <c r="L18" s="570"/>
      <c r="M18" s="570"/>
      <c r="N18" s="570"/>
      <c r="O18" s="570"/>
      <c r="P18" s="570"/>
      <c r="Q18" s="570"/>
      <c r="R18" s="570"/>
    </row>
    <row r="20" spans="2:18">
      <c r="B20" s="569"/>
      <c r="C20" s="566" t="s">
        <v>10</v>
      </c>
      <c r="D20" s="566"/>
      <c r="E20" s="566" t="s">
        <v>56</v>
      </c>
      <c r="F20" s="566"/>
      <c r="G20" s="566" t="s">
        <v>55</v>
      </c>
      <c r="H20" s="566"/>
      <c r="I20" s="566"/>
      <c r="J20" s="566"/>
      <c r="K20" s="566"/>
      <c r="L20" s="566"/>
      <c r="M20" s="566"/>
      <c r="N20" s="566"/>
      <c r="O20" s="566" t="s">
        <v>14</v>
      </c>
      <c r="P20" s="566"/>
      <c r="Q20" s="566" t="s">
        <v>146</v>
      </c>
      <c r="R20" s="566"/>
    </row>
    <row r="21" spans="2:18">
      <c r="B21" s="569"/>
      <c r="C21" s="566" t="s">
        <v>17</v>
      </c>
      <c r="D21" s="566"/>
      <c r="E21" s="566" t="s">
        <v>227</v>
      </c>
      <c r="F21" s="566"/>
      <c r="G21" s="566" t="s">
        <v>229</v>
      </c>
      <c r="H21" s="566"/>
      <c r="I21" s="566" t="s">
        <v>228</v>
      </c>
      <c r="J21" s="566"/>
      <c r="K21" s="566" t="s">
        <v>409</v>
      </c>
      <c r="L21" s="566"/>
      <c r="M21" s="566" t="s">
        <v>411</v>
      </c>
      <c r="N21" s="566"/>
      <c r="O21" s="566" t="s">
        <v>412</v>
      </c>
      <c r="P21" s="566"/>
      <c r="Q21" s="566"/>
      <c r="R21" s="566"/>
    </row>
    <row r="22" spans="2:18">
      <c r="B22" s="569"/>
      <c r="C22" s="259">
        <f>C4</f>
        <v>43555</v>
      </c>
      <c r="D22" s="259">
        <f>D4</f>
        <v>43190</v>
      </c>
      <c r="E22" s="259">
        <f>E4</f>
        <v>43555</v>
      </c>
      <c r="F22" s="259">
        <f>F4</f>
        <v>43190</v>
      </c>
      <c r="G22" s="259">
        <f>C4</f>
        <v>43555</v>
      </c>
      <c r="H22" s="259">
        <f>D4</f>
        <v>43190</v>
      </c>
      <c r="I22" s="259">
        <f>C4</f>
        <v>43555</v>
      </c>
      <c r="J22" s="259">
        <f>D4</f>
        <v>43190</v>
      </c>
      <c r="K22" s="259">
        <f>C4</f>
        <v>43555</v>
      </c>
      <c r="L22" s="259">
        <f>D4</f>
        <v>43190</v>
      </c>
      <c r="M22" s="259">
        <f>C4</f>
        <v>43555</v>
      </c>
      <c r="N22" s="259">
        <f>D4</f>
        <v>43190</v>
      </c>
      <c r="O22" s="259">
        <f>C4</f>
        <v>43555</v>
      </c>
      <c r="P22" s="259">
        <f>D4</f>
        <v>43190</v>
      </c>
      <c r="Q22" s="259">
        <f>C4</f>
        <v>43555</v>
      </c>
      <c r="R22" s="259">
        <f>D4</f>
        <v>43190</v>
      </c>
    </row>
    <row r="23" spans="2:18" ht="13.5" thickBot="1">
      <c r="B23" s="275" t="s">
        <v>108</v>
      </c>
      <c r="C23" s="276">
        <v>1949.9</v>
      </c>
      <c r="D23" s="323">
        <v>1996.1856203787668</v>
      </c>
      <c r="E23" s="323">
        <v>814.74200000000008</v>
      </c>
      <c r="F23" s="323">
        <v>767.375</v>
      </c>
      <c r="G23" s="323">
        <v>1442.649015</v>
      </c>
      <c r="H23" s="323">
        <v>1379.7148229999998</v>
      </c>
      <c r="I23" s="323">
        <v>1146.3992490320802</v>
      </c>
      <c r="J23" s="323">
        <v>1049.2631030000002</v>
      </c>
      <c r="K23" s="323">
        <v>1264.46913163</v>
      </c>
      <c r="L23" s="323">
        <v>1173.07757206619</v>
      </c>
      <c r="M23" s="323">
        <v>4172.2309480732883</v>
      </c>
      <c r="N23" s="323">
        <v>0</v>
      </c>
      <c r="O23" s="323">
        <v>1259.47</v>
      </c>
      <c r="P23" s="323">
        <v>1236.7408025000002</v>
      </c>
      <c r="Q23" s="323">
        <v>12049.86034373537</v>
      </c>
      <c r="R23" s="323">
        <v>7602.3569209449579</v>
      </c>
    </row>
    <row r="24" spans="2:18" ht="13.5" thickBot="1">
      <c r="B24" s="275" t="s">
        <v>109</v>
      </c>
      <c r="C24" s="276">
        <v>1116.0999999999999</v>
      </c>
      <c r="D24" s="323">
        <v>1215.8919024554568</v>
      </c>
      <c r="E24" s="323">
        <v>218.96100000000001</v>
      </c>
      <c r="F24" s="323">
        <v>236.959</v>
      </c>
      <c r="G24" s="323">
        <v>562.57257700000002</v>
      </c>
      <c r="H24" s="323">
        <v>502.64754299999993</v>
      </c>
      <c r="I24" s="323">
        <v>485.84517643634024</v>
      </c>
      <c r="J24" s="323">
        <v>465.25903199999999</v>
      </c>
      <c r="K24" s="323">
        <v>580.53699598000003</v>
      </c>
      <c r="L24" s="323">
        <v>553.01159304953626</v>
      </c>
      <c r="M24" s="323">
        <v>2859.1128300185128</v>
      </c>
      <c r="N24" s="323">
        <v>0</v>
      </c>
      <c r="O24" s="323">
        <v>619.13300000000004</v>
      </c>
      <c r="P24" s="323">
        <v>611.24060269999995</v>
      </c>
      <c r="Q24" s="323">
        <v>6442.261579434853</v>
      </c>
      <c r="R24" s="323">
        <v>3585.0096732049929</v>
      </c>
    </row>
    <row r="25" spans="2:18" ht="13.5" thickBot="1">
      <c r="B25" s="275" t="s">
        <v>110</v>
      </c>
      <c r="C25" s="276">
        <v>297.3</v>
      </c>
      <c r="D25" s="323">
        <v>335.92108859000155</v>
      </c>
      <c r="E25" s="323">
        <v>507.07399999999996</v>
      </c>
      <c r="F25" s="323">
        <v>457.459</v>
      </c>
      <c r="G25" s="323">
        <v>62.899247000000003</v>
      </c>
      <c r="H25" s="323">
        <v>78.793133999999995</v>
      </c>
      <c r="I25" s="323">
        <v>159.97269270548</v>
      </c>
      <c r="J25" s="323">
        <v>171.25103099999998</v>
      </c>
      <c r="K25" s="323">
        <v>195.559729</v>
      </c>
      <c r="L25" s="323">
        <v>248.32065657356242</v>
      </c>
      <c r="M25" s="323">
        <v>709.40898111577189</v>
      </c>
      <c r="N25" s="323">
        <v>0</v>
      </c>
      <c r="O25" s="323">
        <v>251.93</v>
      </c>
      <c r="P25" s="323">
        <v>250.95729509999998</v>
      </c>
      <c r="Q25" s="323">
        <v>2184.1446498212522</v>
      </c>
      <c r="R25" s="323">
        <v>1542.7022052635641</v>
      </c>
    </row>
    <row r="26" spans="2:18" ht="13.5" thickBot="1">
      <c r="B26" s="275" t="s">
        <v>164</v>
      </c>
      <c r="C26" s="276">
        <v>850.7</v>
      </c>
      <c r="D26" s="323">
        <v>1078.3591635727048</v>
      </c>
      <c r="E26" s="323">
        <v>610.22299999999984</v>
      </c>
      <c r="F26" s="323">
        <v>559.20699999999988</v>
      </c>
      <c r="G26" s="323">
        <v>991.88935728656236</v>
      </c>
      <c r="H26" s="323">
        <v>1047.0676033084703</v>
      </c>
      <c r="I26" s="323">
        <v>1140.255471317837</v>
      </c>
      <c r="J26" s="323">
        <v>1181.2825433570636</v>
      </c>
      <c r="K26" s="323">
        <v>1442.9921863700001</v>
      </c>
      <c r="L26" s="323">
        <v>1278.5917444023885</v>
      </c>
      <c r="M26" s="323">
        <v>3401.5840429004757</v>
      </c>
      <c r="N26" s="323">
        <v>0</v>
      </c>
      <c r="O26" s="323">
        <v>1374.4670000000001</v>
      </c>
      <c r="P26" s="323">
        <v>1310.3310341507747</v>
      </c>
      <c r="Q26" s="323">
        <v>9812.1110578748739</v>
      </c>
      <c r="R26" s="323">
        <v>6454.8390887914011</v>
      </c>
    </row>
    <row r="27" spans="2:18" s="277" customFormat="1">
      <c r="B27" s="213" t="s">
        <v>146</v>
      </c>
      <c r="C27" s="213">
        <v>9042.3087029071794</v>
      </c>
      <c r="D27" s="213">
        <v>9090.1192750018527</v>
      </c>
      <c r="E27" s="213">
        <v>4040.085933536282</v>
      </c>
      <c r="F27" s="213">
        <v>4058.0663409624512</v>
      </c>
      <c r="G27" s="213">
        <v>5635.1769977544482</v>
      </c>
      <c r="H27" s="213">
        <v>5718.7305106273661</v>
      </c>
      <c r="I27" s="213">
        <v>5707.5772230339489</v>
      </c>
      <c r="J27" s="213">
        <v>5621.0454080000009</v>
      </c>
      <c r="K27" s="213">
        <v>6581.957875794209</v>
      </c>
      <c r="L27" s="213">
        <v>5510.6182380335031</v>
      </c>
      <c r="M27" s="213">
        <v>3418.1933652400003</v>
      </c>
      <c r="N27" s="213">
        <v>0</v>
      </c>
      <c r="O27" s="213">
        <v>6880.4</v>
      </c>
      <c r="P27" s="213">
        <v>6782.8</v>
      </c>
      <c r="Q27" s="213">
        <v>41305.700098266068</v>
      </c>
      <c r="R27" s="213">
        <v>36781.379772625172</v>
      </c>
    </row>
    <row r="28" spans="2:18" ht="23.25">
      <c r="B28" s="278"/>
      <c r="C28" s="279"/>
      <c r="D28" s="280"/>
      <c r="E28" s="279"/>
      <c r="F28" s="279"/>
      <c r="G28" s="279"/>
      <c r="H28" s="279"/>
      <c r="I28" s="279"/>
      <c r="J28" s="279"/>
      <c r="K28" s="279"/>
      <c r="L28" s="279"/>
      <c r="M28" s="279"/>
      <c r="N28" s="279"/>
      <c r="O28" s="279"/>
      <c r="P28" s="279"/>
    </row>
    <row r="29" spans="2:18">
      <c r="B29" s="568"/>
      <c r="C29" s="567" t="s">
        <v>10</v>
      </c>
      <c r="D29" s="567"/>
      <c r="E29" s="567" t="s">
        <v>56</v>
      </c>
      <c r="F29" s="567"/>
      <c r="G29" s="567" t="s">
        <v>55</v>
      </c>
      <c r="H29" s="567"/>
      <c r="I29" s="567"/>
      <c r="J29" s="567"/>
      <c r="K29" s="260"/>
      <c r="L29" s="260"/>
      <c r="M29" s="567" t="s">
        <v>14</v>
      </c>
      <c r="N29" s="567"/>
      <c r="O29" s="567" t="s">
        <v>146</v>
      </c>
      <c r="P29" s="567"/>
    </row>
    <row r="30" spans="2:18">
      <c r="B30" s="568"/>
      <c r="C30" s="567" t="s">
        <v>17</v>
      </c>
      <c r="D30" s="567"/>
      <c r="E30" s="567" t="s">
        <v>18</v>
      </c>
      <c r="F30" s="567"/>
      <c r="G30" s="567" t="s">
        <v>41</v>
      </c>
      <c r="H30" s="567"/>
      <c r="I30" s="567" t="s">
        <v>19</v>
      </c>
      <c r="J30" s="567"/>
      <c r="K30" s="260"/>
      <c r="L30" s="260"/>
      <c r="M30" s="567" t="s">
        <v>145</v>
      </c>
      <c r="N30" s="567"/>
      <c r="O30" s="567"/>
      <c r="P30" s="567"/>
    </row>
    <row r="31" spans="2:18">
      <c r="B31" s="568"/>
      <c r="C31" s="260">
        <v>43252</v>
      </c>
      <c r="D31" s="260">
        <v>42887</v>
      </c>
      <c r="E31" s="260">
        <v>43252</v>
      </c>
      <c r="F31" s="260">
        <v>42887</v>
      </c>
      <c r="G31" s="260">
        <v>43252</v>
      </c>
      <c r="H31" s="260">
        <v>42887</v>
      </c>
      <c r="I31" s="260">
        <v>43252</v>
      </c>
      <c r="J31" s="260">
        <v>42887</v>
      </c>
      <c r="K31" s="260"/>
      <c r="L31" s="260"/>
      <c r="M31" s="260">
        <v>43252</v>
      </c>
      <c r="N31" s="260">
        <v>42887</v>
      </c>
      <c r="O31" s="260">
        <v>43252</v>
      </c>
      <c r="P31" s="260">
        <v>42887</v>
      </c>
    </row>
    <row r="32" spans="2:18" ht="13.5" thickBot="1">
      <c r="B32" s="275" t="s">
        <v>108</v>
      </c>
      <c r="C32" s="281">
        <v>0.46271950640721404</v>
      </c>
      <c r="D32" s="281">
        <v>0.43148103053488801</v>
      </c>
      <c r="E32" s="281">
        <v>0.37877359367735941</v>
      </c>
      <c r="F32" s="281">
        <v>0.37970064324591785</v>
      </c>
      <c r="G32" s="281">
        <v>0.47145235553486359</v>
      </c>
      <c r="H32" s="281">
        <v>0.45864777166380294</v>
      </c>
      <c r="I32" s="281">
        <v>0.39093263928198446</v>
      </c>
      <c r="J32" s="281">
        <v>0.36597234562815562</v>
      </c>
      <c r="K32" s="281">
        <v>0.36298207637967567</v>
      </c>
      <c r="L32" s="281">
        <v>0.36061389711397696</v>
      </c>
      <c r="M32" s="281">
        <v>0.3744484682319002</v>
      </c>
      <c r="N32" s="282" t="s">
        <v>267</v>
      </c>
      <c r="O32" s="281">
        <v>0.35933523537803141</v>
      </c>
      <c r="P32" s="281">
        <v>0.36275827342222194</v>
      </c>
      <c r="Q32" s="281">
        <v>0.39522799440584611</v>
      </c>
      <c r="R32" s="281">
        <v>0.39626757476479563</v>
      </c>
    </row>
    <row r="33" spans="2:18" ht="13.5" thickBot="1">
      <c r="B33" s="275" t="s">
        <v>110</v>
      </c>
      <c r="C33" s="281">
        <v>0.26485524442335073</v>
      </c>
      <c r="D33" s="281">
        <v>0.26281839010089608</v>
      </c>
      <c r="E33" s="281">
        <v>0.10179497907949792</v>
      </c>
      <c r="F33" s="281">
        <v>0.11724839188520535</v>
      </c>
      <c r="G33" s="281">
        <v>0.18384663478661056</v>
      </c>
      <c r="H33" s="281">
        <v>0.1670911783262298</v>
      </c>
      <c r="I33" s="281">
        <v>0.16567765310998114</v>
      </c>
      <c r="J33" s="281">
        <v>0.16227763921069191</v>
      </c>
      <c r="K33" s="281">
        <v>0.16665058793835433</v>
      </c>
      <c r="L33" s="281">
        <v>0.17000040787375112</v>
      </c>
      <c r="M33" s="281">
        <v>0.25659903131608708</v>
      </c>
      <c r="N33" s="282" t="s">
        <v>267</v>
      </c>
      <c r="O33" s="281">
        <v>0.17664279600570615</v>
      </c>
      <c r="P33" s="281">
        <v>0.17928783883639213</v>
      </c>
      <c r="Q33" s="281">
        <v>0.21130221022035378</v>
      </c>
      <c r="R33" s="281">
        <v>0.18686613947253272</v>
      </c>
    </row>
    <row r="34" spans="2:18" ht="13.5" thickBot="1">
      <c r="B34" s="275" t="s">
        <v>109</v>
      </c>
      <c r="C34" s="281">
        <v>7.0550545799715231E-2</v>
      </c>
      <c r="D34" s="281">
        <v>7.2610270309287628E-2</v>
      </c>
      <c r="E34" s="281">
        <v>0.23573872617387259</v>
      </c>
      <c r="F34" s="281">
        <v>0.22635279564571995</v>
      </c>
      <c r="G34" s="281">
        <v>2.0555240984598881E-2</v>
      </c>
      <c r="H34" s="281">
        <v>2.619258322740179E-2</v>
      </c>
      <c r="I34" s="281">
        <v>5.4552152773304122E-2</v>
      </c>
      <c r="J34" s="281">
        <v>5.9730625547699236E-2</v>
      </c>
      <c r="K34" s="281">
        <v>5.6137927540518016E-2</v>
      </c>
      <c r="L34" s="281">
        <v>7.6335855218141679E-2</v>
      </c>
      <c r="M34" s="281">
        <v>6.3667881676450211E-2</v>
      </c>
      <c r="N34" s="282" t="s">
        <v>267</v>
      </c>
      <c r="O34" s="281">
        <v>7.1877318116975744E-2</v>
      </c>
      <c r="P34" s="281">
        <v>7.3610278636526999E-2</v>
      </c>
      <c r="Q34" s="281">
        <v>7.1638598690473773E-2</v>
      </c>
      <c r="R34" s="281">
        <v>8.0412281062450852E-2</v>
      </c>
    </row>
    <row r="35" spans="2:18" ht="13.5" thickBot="1">
      <c r="B35" s="275" t="s">
        <v>164</v>
      </c>
      <c r="C35" s="281">
        <v>0.20187470336971999</v>
      </c>
      <c r="D35" s="281">
        <v>0.23309030905492828</v>
      </c>
      <c r="E35" s="281">
        <v>0.28369270106927003</v>
      </c>
      <c r="F35" s="281">
        <v>0.27669816922315682</v>
      </c>
      <c r="G35" s="281">
        <v>0.32414576869392708</v>
      </c>
      <c r="H35" s="281">
        <v>0.34806846678256553</v>
      </c>
      <c r="I35" s="281">
        <v>0.38883755483473031</v>
      </c>
      <c r="J35" s="281">
        <v>0.41201938961345325</v>
      </c>
      <c r="K35" s="281">
        <v>0.41422940814145193</v>
      </c>
      <c r="L35" s="281">
        <v>0.39304983979413027</v>
      </c>
      <c r="M35" s="281">
        <v>0.30528461877556246</v>
      </c>
      <c r="N35" s="282" t="s">
        <v>267</v>
      </c>
      <c r="O35" s="281">
        <v>0.39214465049928676</v>
      </c>
      <c r="P35" s="281">
        <v>0.38434360910485887</v>
      </c>
      <c r="Q35" s="281">
        <v>0.32183119668332627</v>
      </c>
      <c r="R35" s="281">
        <v>0.33645400470022091</v>
      </c>
    </row>
    <row r="36" spans="2:18">
      <c r="B36" s="198" t="s">
        <v>146</v>
      </c>
      <c r="C36" s="199">
        <v>1</v>
      </c>
      <c r="D36" s="199">
        <v>1</v>
      </c>
      <c r="E36" s="199">
        <v>1</v>
      </c>
      <c r="F36" s="199">
        <v>1</v>
      </c>
      <c r="G36" s="199">
        <v>1</v>
      </c>
      <c r="H36" s="199">
        <v>1</v>
      </c>
      <c r="I36" s="199">
        <v>1</v>
      </c>
      <c r="J36" s="199">
        <v>1</v>
      </c>
      <c r="K36" s="199">
        <v>1</v>
      </c>
      <c r="L36" s="199">
        <v>1</v>
      </c>
      <c r="M36" s="199">
        <v>1</v>
      </c>
      <c r="N36" s="283" t="s">
        <v>267</v>
      </c>
      <c r="O36" s="199">
        <v>1</v>
      </c>
      <c r="P36" s="199">
        <v>1</v>
      </c>
      <c r="Q36" s="199">
        <v>0.99999999999999989</v>
      </c>
      <c r="R36" s="199">
        <v>1</v>
      </c>
    </row>
  </sheetData>
  <mergeCells count="34">
    <mergeCell ref="Q20:R20"/>
    <mergeCell ref="E3:F3"/>
    <mergeCell ref="G3:H3"/>
    <mergeCell ref="B2:B4"/>
    <mergeCell ref="C2:D2"/>
    <mergeCell ref="E2:F2"/>
    <mergeCell ref="G2:H2"/>
    <mergeCell ref="C3:D3"/>
    <mergeCell ref="B18:R18"/>
    <mergeCell ref="B20:B22"/>
    <mergeCell ref="C20:D20"/>
    <mergeCell ref="E20:F20"/>
    <mergeCell ref="G20:N20"/>
    <mergeCell ref="Q21:R21"/>
    <mergeCell ref="K21:L21"/>
    <mergeCell ref="M21:N21"/>
    <mergeCell ref="B29:B31"/>
    <mergeCell ref="C29:D29"/>
    <mergeCell ref="E29:F29"/>
    <mergeCell ref="I30:J30"/>
    <mergeCell ref="M30:N30"/>
    <mergeCell ref="C30:D30"/>
    <mergeCell ref="E30:F30"/>
    <mergeCell ref="G30:H30"/>
    <mergeCell ref="O20:P20"/>
    <mergeCell ref="O21:P21"/>
    <mergeCell ref="C21:D21"/>
    <mergeCell ref="E21:F21"/>
    <mergeCell ref="O30:P30"/>
    <mergeCell ref="O29:P29"/>
    <mergeCell ref="M29:N29"/>
    <mergeCell ref="G29:J29"/>
    <mergeCell ref="G21:H21"/>
    <mergeCell ref="I21:J21"/>
  </mergeCells>
  <pageMargins left="0.7" right="0.7" top="0.75" bottom="0.75" header="0.3" footer="0.3"/>
  <pageSetup orientation="portrait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38"/>
  <sheetViews>
    <sheetView showGridLines="0" zoomScale="80" zoomScaleNormal="80" workbookViewId="0">
      <selection activeCell="C23" sqref="C23:P38"/>
    </sheetView>
  </sheetViews>
  <sheetFormatPr baseColWidth="10" defaultColWidth="23.28515625" defaultRowHeight="12.75"/>
  <cols>
    <col min="1" max="1" width="5.85546875" style="111" customWidth="1"/>
    <col min="2" max="2" width="41.85546875" style="111" customWidth="1"/>
    <col min="3" max="11" width="13.140625" style="111" customWidth="1"/>
    <col min="12" max="13" width="9.28515625" style="111" bestFit="1" customWidth="1"/>
    <col min="14" max="14" width="6.7109375" style="111" bestFit="1" customWidth="1"/>
    <col min="15" max="15" width="7.7109375" style="111" bestFit="1" customWidth="1"/>
    <col min="16" max="16" width="9.5703125" style="111" bestFit="1" customWidth="1"/>
    <col min="17" max="16384" width="23.28515625" style="111"/>
  </cols>
  <sheetData>
    <row r="4" spans="2:16" ht="30.75" customHeight="1">
      <c r="B4" s="200" t="s">
        <v>423</v>
      </c>
      <c r="C4" s="419" t="s">
        <v>263</v>
      </c>
      <c r="D4" s="419" t="s">
        <v>264</v>
      </c>
      <c r="E4" s="419" t="s">
        <v>265</v>
      </c>
      <c r="F4" s="419" t="s">
        <v>413</v>
      </c>
      <c r="G4" s="419" t="s">
        <v>260</v>
      </c>
      <c r="H4" s="419" t="s">
        <v>261</v>
      </c>
      <c r="I4" s="419" t="s">
        <v>238</v>
      </c>
      <c r="J4" s="419" t="s">
        <v>438</v>
      </c>
      <c r="K4" s="419" t="s">
        <v>385</v>
      </c>
      <c r="L4" s="201" t="s">
        <v>10</v>
      </c>
      <c r="M4" s="201" t="s">
        <v>14</v>
      </c>
      <c r="N4" s="201" t="s">
        <v>56</v>
      </c>
      <c r="O4" s="201" t="s">
        <v>55</v>
      </c>
      <c r="P4" s="201" t="s">
        <v>20</v>
      </c>
    </row>
    <row r="5" spans="2:16" s="110" customFormat="1" ht="13.5" thickBot="1">
      <c r="B5" s="118" t="s">
        <v>148</v>
      </c>
      <c r="C5" s="118">
        <v>2004.81639</v>
      </c>
      <c r="D5" s="118">
        <v>618.66570000000002</v>
      </c>
      <c r="E5" s="118">
        <v>1066.3712799999998</v>
      </c>
      <c r="F5" s="118">
        <v>3446.6400000000003</v>
      </c>
      <c r="G5" s="118">
        <v>1871.2800000000002</v>
      </c>
      <c r="H5" s="118">
        <v>137.02000000000001</v>
      </c>
      <c r="I5" s="118">
        <v>655.31091602265997</v>
      </c>
      <c r="J5" s="118">
        <v>167.34931272515001</v>
      </c>
      <c r="K5" s="118">
        <v>416.47360400899998</v>
      </c>
      <c r="L5" s="119">
        <v>3689.8533699999998</v>
      </c>
      <c r="M5" s="119">
        <v>3446.6400000000003</v>
      </c>
      <c r="N5" s="119">
        <v>2008.3000000000002</v>
      </c>
      <c r="O5" s="119">
        <v>1239.1338327568099</v>
      </c>
      <c r="P5" s="118">
        <v>10383.927202756809</v>
      </c>
    </row>
    <row r="6" spans="2:16" ht="13.5" thickBot="1">
      <c r="B6" s="112" t="s">
        <v>149</v>
      </c>
      <c r="C6" s="113">
        <v>0</v>
      </c>
      <c r="D6" s="113">
        <v>617.24759999999992</v>
      </c>
      <c r="E6" s="113">
        <v>0</v>
      </c>
      <c r="F6" s="113">
        <v>3110.7899831199998</v>
      </c>
      <c r="G6" s="113">
        <v>1165.3065927967946</v>
      </c>
      <c r="H6" s="113">
        <v>0</v>
      </c>
      <c r="I6" s="113">
        <v>655.31091602265997</v>
      </c>
      <c r="J6" s="113">
        <v>0</v>
      </c>
      <c r="K6" s="113">
        <v>416.47360400900004</v>
      </c>
      <c r="L6" s="120">
        <v>617.24759999999992</v>
      </c>
      <c r="M6" s="120">
        <v>3110.7899831199998</v>
      </c>
      <c r="N6" s="120">
        <v>1165.3065927967946</v>
      </c>
      <c r="O6" s="120">
        <v>1071.7845200316601</v>
      </c>
      <c r="P6" s="113">
        <v>5965.1286959484551</v>
      </c>
    </row>
    <row r="7" spans="2:16" ht="13.5" thickBot="1">
      <c r="B7" s="112" t="s">
        <v>150</v>
      </c>
      <c r="C7" s="113">
        <v>2004.81639</v>
      </c>
      <c r="D7" s="113">
        <v>1.4180799999999998</v>
      </c>
      <c r="E7" s="113">
        <v>1066.3712800000001</v>
      </c>
      <c r="F7" s="113">
        <v>335.85</v>
      </c>
      <c r="G7" s="113">
        <v>705.97208999999998</v>
      </c>
      <c r="H7" s="113">
        <v>137.02146299999998</v>
      </c>
      <c r="I7" s="113">
        <v>0</v>
      </c>
      <c r="J7" s="113">
        <v>167.34931272514999</v>
      </c>
      <c r="K7" s="113">
        <v>0</v>
      </c>
      <c r="L7" s="120">
        <v>3072.6057499999997</v>
      </c>
      <c r="M7" s="120">
        <v>335.85</v>
      </c>
      <c r="N7" s="120">
        <v>842.99355300000002</v>
      </c>
      <c r="O7" s="120">
        <v>167.34931272514999</v>
      </c>
      <c r="P7" s="113">
        <v>4418.7986157251498</v>
      </c>
    </row>
    <row r="8" spans="2:16" ht="13.5" thickBot="1">
      <c r="B8" s="112" t="s">
        <v>151</v>
      </c>
      <c r="C8" s="113">
        <v>0</v>
      </c>
      <c r="D8" s="113">
        <v>0</v>
      </c>
      <c r="E8" s="113">
        <v>0</v>
      </c>
      <c r="F8" s="113">
        <v>0</v>
      </c>
      <c r="G8" s="113">
        <v>0</v>
      </c>
      <c r="H8" s="113">
        <v>0</v>
      </c>
      <c r="I8" s="113">
        <v>0</v>
      </c>
      <c r="J8" s="113">
        <v>0</v>
      </c>
      <c r="K8" s="113">
        <v>0</v>
      </c>
      <c r="L8" s="120">
        <v>0</v>
      </c>
      <c r="M8" s="120">
        <v>0</v>
      </c>
      <c r="N8" s="120">
        <v>0</v>
      </c>
      <c r="O8" s="120">
        <v>0</v>
      </c>
      <c r="P8" s="113">
        <v>0</v>
      </c>
    </row>
    <row r="9" spans="2:16" s="110" customFormat="1" ht="13.5" thickBot="1">
      <c r="B9" s="116" t="s">
        <v>152</v>
      </c>
      <c r="C9" s="118">
        <v>0</v>
      </c>
      <c r="D9" s="118">
        <v>0.62209999999999999</v>
      </c>
      <c r="E9" s="118">
        <v>0</v>
      </c>
      <c r="F9" s="118">
        <v>719.32</v>
      </c>
      <c r="G9" s="118">
        <v>866</v>
      </c>
      <c r="H9" s="118">
        <v>15.78</v>
      </c>
      <c r="I9" s="118">
        <v>4984.38039236844</v>
      </c>
      <c r="J9" s="118">
        <v>1145.975660311</v>
      </c>
      <c r="K9" s="118">
        <v>144.17750275</v>
      </c>
      <c r="L9" s="119">
        <v>0.62209999999999999</v>
      </c>
      <c r="M9" s="119">
        <v>719.32</v>
      </c>
      <c r="N9" s="119">
        <v>881.78</v>
      </c>
      <c r="O9" s="119">
        <v>6274.5335554294397</v>
      </c>
      <c r="P9" s="118">
        <v>7876.2556554294397</v>
      </c>
    </row>
    <row r="10" spans="2:16" ht="13.5" thickBot="1">
      <c r="B10" s="112" t="s">
        <v>153</v>
      </c>
      <c r="C10" s="113">
        <v>0</v>
      </c>
      <c r="D10" s="113">
        <v>0</v>
      </c>
      <c r="E10" s="113">
        <v>0</v>
      </c>
      <c r="F10" s="113">
        <v>4.3338063299999998</v>
      </c>
      <c r="G10" s="113">
        <v>0</v>
      </c>
      <c r="H10" s="113">
        <v>0</v>
      </c>
      <c r="I10" s="113">
        <v>682.79576429302074</v>
      </c>
      <c r="J10" s="113">
        <v>772.25171999999998</v>
      </c>
      <c r="K10" s="113">
        <v>0</v>
      </c>
      <c r="L10" s="120">
        <v>0</v>
      </c>
      <c r="M10" s="120">
        <v>4.3338063299999998</v>
      </c>
      <c r="N10" s="120">
        <v>0</v>
      </c>
      <c r="O10" s="120">
        <v>1455.0474842930207</v>
      </c>
      <c r="P10" s="113">
        <v>1459.3812906230207</v>
      </c>
    </row>
    <row r="11" spans="2:16" ht="13.5" thickBot="1">
      <c r="B11" s="112" t="s">
        <v>154</v>
      </c>
      <c r="C11" s="113">
        <v>0</v>
      </c>
      <c r="D11" s="113">
        <v>0</v>
      </c>
      <c r="E11" s="113">
        <v>0</v>
      </c>
      <c r="F11" s="113">
        <v>187.051680659</v>
      </c>
      <c r="G11" s="113">
        <v>0</v>
      </c>
      <c r="H11" s="113">
        <v>0</v>
      </c>
      <c r="I11" s="113">
        <v>3008.4268496444238</v>
      </c>
      <c r="J11" s="113">
        <v>0</v>
      </c>
      <c r="K11" s="113">
        <v>123.98750275</v>
      </c>
      <c r="L11" s="120">
        <v>0</v>
      </c>
      <c r="M11" s="120">
        <v>187.051680659</v>
      </c>
      <c r="N11" s="120">
        <v>0</v>
      </c>
      <c r="O11" s="120">
        <v>3132.414352394424</v>
      </c>
      <c r="P11" s="113">
        <v>3319.4660330534239</v>
      </c>
    </row>
    <row r="12" spans="2:16" ht="13.5" thickBot="1">
      <c r="B12" s="112" t="s">
        <v>155</v>
      </c>
      <c r="C12" s="113">
        <v>0</v>
      </c>
      <c r="D12" s="113">
        <v>0.62209999999999999</v>
      </c>
      <c r="E12" s="113">
        <v>0</v>
      </c>
      <c r="F12" s="113">
        <v>578.21539828872108</v>
      </c>
      <c r="G12" s="113">
        <v>866</v>
      </c>
      <c r="H12" s="113">
        <v>15.775878312886675</v>
      </c>
      <c r="I12" s="113">
        <v>1293.1577784309993</v>
      </c>
      <c r="J12" s="113">
        <v>373.72394031099998</v>
      </c>
      <c r="K12" s="113">
        <v>20.190000000000001</v>
      </c>
      <c r="L12" s="120">
        <v>0.62209999999999999</v>
      </c>
      <c r="M12" s="120">
        <v>578.21539828872108</v>
      </c>
      <c r="N12" s="120">
        <v>881.77587831288668</v>
      </c>
      <c r="O12" s="120">
        <v>1687.0717187419993</v>
      </c>
      <c r="P12" s="113">
        <v>3147.6850953436069</v>
      </c>
    </row>
    <row r="13" spans="2:16" ht="13.5" thickBot="1">
      <c r="B13" s="112" t="s">
        <v>156</v>
      </c>
      <c r="C13" s="113">
        <v>0</v>
      </c>
      <c r="D13" s="113">
        <v>0</v>
      </c>
      <c r="E13" s="113">
        <v>0</v>
      </c>
      <c r="F13" s="113">
        <v>50.280883285128404</v>
      </c>
      <c r="G13" s="113">
        <v>0</v>
      </c>
      <c r="H13" s="113">
        <v>0</v>
      </c>
      <c r="I13" s="113">
        <v>0</v>
      </c>
      <c r="J13" s="113">
        <v>0</v>
      </c>
      <c r="K13" s="113">
        <v>0</v>
      </c>
      <c r="L13" s="120">
        <v>0</v>
      </c>
      <c r="M13" s="120">
        <v>50.280883285128404</v>
      </c>
      <c r="N13" s="120">
        <v>0</v>
      </c>
      <c r="O13" s="120">
        <v>0</v>
      </c>
      <c r="P13" s="113">
        <v>50.280883285128404</v>
      </c>
    </row>
    <row r="14" spans="2:16" s="110" customFormat="1" ht="13.5" thickBot="1">
      <c r="B14" s="116" t="s">
        <v>157</v>
      </c>
      <c r="C14" s="118">
        <v>2004.81639</v>
      </c>
      <c r="D14" s="118">
        <v>619.28776999999991</v>
      </c>
      <c r="E14" s="118">
        <v>1066.3712800000001</v>
      </c>
      <c r="F14" s="118">
        <v>4115.6399999999994</v>
      </c>
      <c r="G14" s="118">
        <v>2737.2446541988611</v>
      </c>
      <c r="H14" s="118">
        <v>152.80000000000001</v>
      </c>
      <c r="I14" s="118">
        <v>5639.691308508769</v>
      </c>
      <c r="J14" s="118">
        <v>1313.3249726114841</v>
      </c>
      <c r="K14" s="118">
        <v>560.65110400900028</v>
      </c>
      <c r="L14" s="119">
        <v>3690.4754400000002</v>
      </c>
      <c r="M14" s="119">
        <v>4115.6399999999994</v>
      </c>
      <c r="N14" s="119">
        <v>2890.0446541988613</v>
      </c>
      <c r="O14" s="119">
        <v>7513.6673851292535</v>
      </c>
      <c r="P14" s="118">
        <v>18209.827479328116</v>
      </c>
    </row>
    <row r="15" spans="2:16" ht="13.5" thickBot="1">
      <c r="B15" s="112" t="s">
        <v>158</v>
      </c>
      <c r="C15" s="113">
        <v>2004.81639</v>
      </c>
      <c r="D15" s="113">
        <v>619.28776999999991</v>
      </c>
      <c r="E15" s="113">
        <v>1066.3712800000001</v>
      </c>
      <c r="F15" s="113">
        <v>2434.0113541599999</v>
      </c>
      <c r="G15" s="113">
        <v>1096.3579367151751</v>
      </c>
      <c r="H15" s="113">
        <v>121.49929320736928</v>
      </c>
      <c r="I15" s="113">
        <v>756.40548391046855</v>
      </c>
      <c r="J15" s="113">
        <v>0</v>
      </c>
      <c r="K15" s="113">
        <v>291.53152277328564</v>
      </c>
      <c r="L15" s="120">
        <v>3690.4754400000002</v>
      </c>
      <c r="M15" s="120">
        <v>2434.0113541599999</v>
      </c>
      <c r="N15" s="120">
        <v>1217.8572299225443</v>
      </c>
      <c r="O15" s="120">
        <v>1047.9370066837541</v>
      </c>
      <c r="P15" s="113">
        <v>8390.2810307662985</v>
      </c>
    </row>
    <row r="16" spans="2:16" ht="13.5" thickBot="1">
      <c r="B16" s="112" t="s">
        <v>159</v>
      </c>
      <c r="C16" s="113">
        <v>0</v>
      </c>
      <c r="D16" s="113">
        <v>0</v>
      </c>
      <c r="E16" s="113">
        <v>0</v>
      </c>
      <c r="F16" s="113">
        <v>974.75897116468013</v>
      </c>
      <c r="G16" s="113">
        <v>1301.0899983040069</v>
      </c>
      <c r="H16" s="113">
        <v>31.298048105517374</v>
      </c>
      <c r="I16" s="113">
        <v>4111.0341045982996</v>
      </c>
      <c r="J16" s="113">
        <v>843.74156000000005</v>
      </c>
      <c r="K16" s="113">
        <v>4.3220000000000027</v>
      </c>
      <c r="L16" s="120">
        <v>0</v>
      </c>
      <c r="M16" s="120">
        <v>974.75897116468013</v>
      </c>
      <c r="N16" s="120">
        <v>1332.3880464095243</v>
      </c>
      <c r="O16" s="120">
        <v>4959.0976645983001</v>
      </c>
      <c r="P16" s="113">
        <v>7266.2446821725043</v>
      </c>
    </row>
    <row r="17" spans="2:16" ht="13.5" thickBot="1">
      <c r="B17" s="112" t="s">
        <v>160</v>
      </c>
      <c r="C17" s="113">
        <v>0</v>
      </c>
      <c r="D17" s="113">
        <v>0</v>
      </c>
      <c r="E17" s="113">
        <v>0</v>
      </c>
      <c r="F17" s="113">
        <v>706.86934478791204</v>
      </c>
      <c r="G17" s="113">
        <v>339.79671917967903</v>
      </c>
      <c r="H17" s="113">
        <v>0</v>
      </c>
      <c r="I17" s="113">
        <v>1.1368683772161603E-13</v>
      </c>
      <c r="J17" s="113">
        <v>373.96781261148385</v>
      </c>
      <c r="K17" s="113">
        <v>75.980081235714323</v>
      </c>
      <c r="L17" s="120">
        <v>0</v>
      </c>
      <c r="M17" s="120">
        <v>706.86934478791204</v>
      </c>
      <c r="N17" s="120">
        <v>339.79671917967903</v>
      </c>
      <c r="O17" s="120">
        <v>449.94789384719832</v>
      </c>
      <c r="P17" s="113">
        <v>1496.6139578147895</v>
      </c>
    </row>
    <row r="18" spans="2:16" ht="13.5" thickBot="1">
      <c r="B18" s="112" t="s">
        <v>161</v>
      </c>
      <c r="C18" s="113">
        <v>0</v>
      </c>
      <c r="D18" s="113">
        <v>0</v>
      </c>
      <c r="E18" s="113">
        <v>0</v>
      </c>
      <c r="F18" s="113">
        <v>0</v>
      </c>
      <c r="G18" s="113">
        <v>0</v>
      </c>
      <c r="H18" s="113">
        <v>0</v>
      </c>
      <c r="I18" s="113">
        <v>772.25171999999998</v>
      </c>
      <c r="J18" s="113">
        <v>95.615600000000001</v>
      </c>
      <c r="K18" s="113">
        <v>188.8175</v>
      </c>
      <c r="L18" s="120">
        <v>0</v>
      </c>
      <c r="M18" s="120">
        <v>0</v>
      </c>
      <c r="N18" s="120">
        <v>0</v>
      </c>
      <c r="O18" s="120">
        <v>1056.6848199999999</v>
      </c>
      <c r="P18" s="113">
        <v>1056.6848199999999</v>
      </c>
    </row>
    <row r="19" spans="2:16" s="110" customFormat="1" ht="13.5" thickBot="1">
      <c r="B19" s="116" t="s">
        <v>162</v>
      </c>
      <c r="C19" s="118">
        <v>32701</v>
      </c>
      <c r="D19" s="118">
        <v>32701</v>
      </c>
      <c r="E19" s="118">
        <v>32701</v>
      </c>
      <c r="F19" s="284">
        <v>17353</v>
      </c>
      <c r="G19" s="118">
        <v>13227.175610000011</v>
      </c>
      <c r="H19" s="118">
        <v>13227.175610000011</v>
      </c>
      <c r="I19" s="118">
        <v>123713</v>
      </c>
      <c r="J19" s="118">
        <v>123713</v>
      </c>
      <c r="K19" s="118">
        <v>123713</v>
      </c>
      <c r="L19" s="119">
        <v>32701</v>
      </c>
      <c r="M19" s="119">
        <v>17353</v>
      </c>
      <c r="N19" s="119">
        <v>13227.175610000011</v>
      </c>
      <c r="O19" s="119">
        <v>123713</v>
      </c>
      <c r="P19" s="118"/>
    </row>
    <row r="20" spans="2:16" ht="13.5" thickBot="1">
      <c r="B20" s="112" t="s">
        <v>163</v>
      </c>
      <c r="C20" s="117">
        <v>6.1307494877832477E-2</v>
      </c>
      <c r="D20" s="117">
        <v>1.8937884774165924E-2</v>
      </c>
      <c r="E20" s="117">
        <v>3.2609745267728821E-2</v>
      </c>
      <c r="F20" s="322">
        <v>0.23717167060450639</v>
      </c>
      <c r="G20" s="117">
        <v>0.2069409777949458</v>
      </c>
      <c r="H20" s="117">
        <v>1.1551974851266066E-2</v>
      </c>
      <c r="I20" s="117">
        <v>4.5586893119629858E-2</v>
      </c>
      <c r="J20" s="117">
        <v>1.061590109860309E-2</v>
      </c>
      <c r="K20" s="117">
        <v>4.5318689548309414E-3</v>
      </c>
      <c r="L20" s="121">
        <v>0.11285512491972723</v>
      </c>
      <c r="M20" s="121">
        <v>0.23717167060450639</v>
      </c>
      <c r="N20" s="121">
        <v>0.21849295264621188</v>
      </c>
      <c r="O20" s="121">
        <v>6.0734663173063891E-2</v>
      </c>
      <c r="P20" s="117"/>
    </row>
    <row r="21" spans="2:16" ht="20.25"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</row>
    <row r="22" spans="2:16" ht="30" customHeight="1">
      <c r="B22" s="200" t="s">
        <v>424</v>
      </c>
      <c r="C22" s="419" t="s">
        <v>263</v>
      </c>
      <c r="D22" s="419" t="s">
        <v>264</v>
      </c>
      <c r="E22" s="419" t="s">
        <v>265</v>
      </c>
      <c r="F22" s="419" t="s">
        <v>413</v>
      </c>
      <c r="G22" s="419" t="s">
        <v>260</v>
      </c>
      <c r="H22" s="419" t="s">
        <v>261</v>
      </c>
      <c r="I22" s="419" t="s">
        <v>238</v>
      </c>
      <c r="J22" s="419" t="s">
        <v>262</v>
      </c>
      <c r="K22" s="419" t="s">
        <v>385</v>
      </c>
      <c r="L22" s="419" t="s">
        <v>10</v>
      </c>
      <c r="M22" s="201" t="s">
        <v>14</v>
      </c>
      <c r="N22" s="201" t="s">
        <v>56</v>
      </c>
      <c r="O22" s="201" t="s">
        <v>55</v>
      </c>
      <c r="P22" s="201" t="s">
        <v>20</v>
      </c>
    </row>
    <row r="23" spans="2:16" s="110" customFormat="1" ht="13.5" thickBot="1">
      <c r="B23" s="118" t="s">
        <v>148</v>
      </c>
      <c r="C23" s="118">
        <v>1692.31</v>
      </c>
      <c r="D23" s="118">
        <v>607.24</v>
      </c>
      <c r="E23" s="118">
        <v>1461.1846099999998</v>
      </c>
      <c r="F23" s="118">
        <v>3279.2699999999995</v>
      </c>
      <c r="G23" s="118">
        <v>2008.3119000121301</v>
      </c>
      <c r="H23" s="118">
        <v>114.227565</v>
      </c>
      <c r="I23" s="118">
        <v>375.764452927793</v>
      </c>
      <c r="J23" s="118">
        <v>404.61812182161498</v>
      </c>
      <c r="K23" s="118">
        <v>301.28331311911302</v>
      </c>
      <c r="L23" s="119">
        <v>3760.73461</v>
      </c>
      <c r="M23" s="119">
        <v>3279.2699999999995</v>
      </c>
      <c r="N23" s="119">
        <v>2122.5394650121302</v>
      </c>
      <c r="O23" s="119">
        <v>1081.6658878685209</v>
      </c>
      <c r="P23" s="118">
        <v>10244.209962880652</v>
      </c>
    </row>
    <row r="24" spans="2:16" ht="13.5" thickBot="1">
      <c r="B24" s="112" t="s">
        <v>149</v>
      </c>
      <c r="C24" s="113">
        <v>0</v>
      </c>
      <c r="D24" s="113">
        <v>594.76</v>
      </c>
      <c r="E24" s="113">
        <v>0</v>
      </c>
      <c r="F24" s="113">
        <v>3189.7</v>
      </c>
      <c r="G24" s="113">
        <v>1119.1368484811901</v>
      </c>
      <c r="H24" s="113">
        <v>0</v>
      </c>
      <c r="I24" s="113">
        <v>375.764452927793</v>
      </c>
      <c r="J24" s="113">
        <v>0</v>
      </c>
      <c r="K24" s="113">
        <v>301.28331311911302</v>
      </c>
      <c r="L24" s="120">
        <v>594.76</v>
      </c>
      <c r="M24" s="120">
        <v>3189.7</v>
      </c>
      <c r="N24" s="120">
        <v>1119.1368484811901</v>
      </c>
      <c r="O24" s="120">
        <v>677.04776604690596</v>
      </c>
      <c r="P24" s="113">
        <v>5580.6446145280961</v>
      </c>
    </row>
    <row r="25" spans="2:16" ht="13.5" thickBot="1">
      <c r="B25" s="112" t="s">
        <v>150</v>
      </c>
      <c r="C25" s="113">
        <v>1692.31</v>
      </c>
      <c r="D25" s="113">
        <v>12.48</v>
      </c>
      <c r="E25" s="113">
        <v>1461.1846099999998</v>
      </c>
      <c r="F25" s="113">
        <v>89.57</v>
      </c>
      <c r="G25" s="113">
        <v>889.17505153093998</v>
      </c>
      <c r="H25" s="113">
        <v>114.227565</v>
      </c>
      <c r="I25" s="113">
        <v>0</v>
      </c>
      <c r="J25" s="113">
        <v>404.61812182161498</v>
      </c>
      <c r="K25" s="113">
        <v>0</v>
      </c>
      <c r="L25" s="120">
        <v>3165.9746099999998</v>
      </c>
      <c r="M25" s="120">
        <v>89.57</v>
      </c>
      <c r="N25" s="120">
        <v>1003.40261653094</v>
      </c>
      <c r="O25" s="120">
        <v>404.61812182161498</v>
      </c>
      <c r="P25" s="113">
        <v>4663.5653483525548</v>
      </c>
    </row>
    <row r="26" spans="2:16" ht="13.5" thickBot="1">
      <c r="B26" s="112" t="s">
        <v>151</v>
      </c>
      <c r="C26" s="113">
        <v>0</v>
      </c>
      <c r="D26" s="113">
        <v>0</v>
      </c>
      <c r="E26" s="113">
        <v>0</v>
      </c>
      <c r="F26" s="113">
        <v>0</v>
      </c>
      <c r="G26" s="113">
        <v>0</v>
      </c>
      <c r="H26" s="113">
        <v>0</v>
      </c>
      <c r="I26" s="113">
        <v>0</v>
      </c>
      <c r="J26" s="113">
        <v>0</v>
      </c>
      <c r="K26" s="113">
        <v>0</v>
      </c>
      <c r="L26" s="120">
        <v>0</v>
      </c>
      <c r="M26" s="120">
        <v>0</v>
      </c>
      <c r="N26" s="120">
        <v>0</v>
      </c>
      <c r="O26" s="120">
        <v>0</v>
      </c>
      <c r="P26" s="113">
        <v>0</v>
      </c>
    </row>
    <row r="27" spans="2:16" s="110" customFormat="1" ht="13.5" thickBot="1">
      <c r="B27" s="116" t="s">
        <v>152</v>
      </c>
      <c r="C27" s="118">
        <v>0</v>
      </c>
      <c r="D27" s="118">
        <v>9.9999999999909051E-3</v>
      </c>
      <c r="E27" s="118">
        <v>0</v>
      </c>
      <c r="F27" s="284">
        <v>1056.6999999999998</v>
      </c>
      <c r="G27" s="118">
        <v>623.60755566699345</v>
      </c>
      <c r="H27" s="118">
        <v>39.477770133014104</v>
      </c>
      <c r="I27" s="118">
        <v>3711.8382576863064</v>
      </c>
      <c r="J27" s="118">
        <v>286.84615271113717</v>
      </c>
      <c r="K27" s="118">
        <v>106.20706906001999</v>
      </c>
      <c r="L27" s="119">
        <v>9.9999999999909051E-3</v>
      </c>
      <c r="M27" s="119">
        <v>1056.6999999999998</v>
      </c>
      <c r="N27" s="119">
        <v>663.08532580000758</v>
      </c>
      <c r="O27" s="119">
        <v>4104.8914794574639</v>
      </c>
      <c r="P27" s="118">
        <v>5824.6868052574719</v>
      </c>
    </row>
    <row r="28" spans="2:16" ht="13.5" thickBot="1">
      <c r="B28" s="112" t="s">
        <v>153</v>
      </c>
      <c r="C28" s="113">
        <v>0</v>
      </c>
      <c r="D28" s="113">
        <v>0</v>
      </c>
      <c r="E28" s="113">
        <v>0</v>
      </c>
      <c r="F28" s="113">
        <v>5.5232642100000007</v>
      </c>
      <c r="G28" s="113">
        <v>0</v>
      </c>
      <c r="H28" s="113">
        <v>0</v>
      </c>
      <c r="I28" s="113">
        <v>0</v>
      </c>
      <c r="J28" s="113">
        <v>0</v>
      </c>
      <c r="K28" s="113">
        <v>0</v>
      </c>
      <c r="L28" s="120">
        <v>0</v>
      </c>
      <c r="M28" s="120">
        <v>5.5232642100000007</v>
      </c>
      <c r="N28" s="120">
        <v>0</v>
      </c>
      <c r="O28" s="120">
        <v>0</v>
      </c>
      <c r="P28" s="113">
        <v>5.5232642100000007</v>
      </c>
    </row>
    <row r="29" spans="2:16" ht="13.5" thickBot="1">
      <c r="B29" s="112" t="s">
        <v>154</v>
      </c>
      <c r="C29" s="113">
        <v>0</v>
      </c>
      <c r="D29" s="113">
        <v>9.9999999999909051E-3</v>
      </c>
      <c r="E29" s="113">
        <v>0</v>
      </c>
      <c r="F29" s="113">
        <v>189.57981760999999</v>
      </c>
      <c r="G29" s="113">
        <v>0</v>
      </c>
      <c r="H29" s="113">
        <v>0</v>
      </c>
      <c r="I29" s="113">
        <v>3228.1901031017819</v>
      </c>
      <c r="J29" s="113">
        <v>132.78040000000001</v>
      </c>
      <c r="K29" s="113">
        <v>0</v>
      </c>
      <c r="L29" s="120">
        <v>9.9999999999909051E-3</v>
      </c>
      <c r="M29" s="120">
        <v>189.57981760999999</v>
      </c>
      <c r="N29" s="120">
        <v>0</v>
      </c>
      <c r="O29" s="120">
        <v>3360.970503101782</v>
      </c>
      <c r="P29" s="113">
        <v>3550.560320711782</v>
      </c>
    </row>
    <row r="30" spans="2:16" ht="13.5" thickBot="1">
      <c r="B30" s="112" t="s">
        <v>155</v>
      </c>
      <c r="C30" s="113">
        <v>0</v>
      </c>
      <c r="D30" s="113">
        <v>0</v>
      </c>
      <c r="E30" s="113">
        <v>0</v>
      </c>
      <c r="F30" s="113">
        <v>908.79023576465681</v>
      </c>
      <c r="G30" s="113">
        <v>623.60755566699345</v>
      </c>
      <c r="H30" s="113">
        <v>39.479999999999997</v>
      </c>
      <c r="I30" s="113">
        <v>483.64815458452335</v>
      </c>
      <c r="J30" s="113">
        <v>154.065753</v>
      </c>
      <c r="K30" s="113">
        <v>106.20706906001996</v>
      </c>
      <c r="L30" s="120">
        <v>0</v>
      </c>
      <c r="M30" s="120">
        <v>908.79023576465681</v>
      </c>
      <c r="N30" s="120">
        <v>663.08755566699347</v>
      </c>
      <c r="O30" s="120">
        <v>743.92097664454332</v>
      </c>
      <c r="P30" s="113">
        <v>2315.7987680761935</v>
      </c>
    </row>
    <row r="31" spans="2:16" ht="13.5" thickBot="1">
      <c r="B31" s="112" t="s">
        <v>156</v>
      </c>
      <c r="C31" s="113">
        <v>0</v>
      </c>
      <c r="D31" s="113">
        <v>0</v>
      </c>
      <c r="E31" s="113">
        <v>0</v>
      </c>
      <c r="F31" s="113">
        <v>47.163023029147809</v>
      </c>
      <c r="G31" s="113">
        <v>0</v>
      </c>
      <c r="H31" s="113">
        <v>0</v>
      </c>
      <c r="I31" s="113">
        <v>0</v>
      </c>
      <c r="J31" s="113">
        <v>0</v>
      </c>
      <c r="K31" s="113">
        <v>0</v>
      </c>
      <c r="L31" s="120">
        <v>0</v>
      </c>
      <c r="M31" s="120">
        <v>47.163023029147809</v>
      </c>
      <c r="N31" s="120">
        <v>0</v>
      </c>
      <c r="O31" s="120">
        <v>0</v>
      </c>
      <c r="P31" s="113">
        <v>47.163023029147809</v>
      </c>
    </row>
    <row r="32" spans="2:16" s="110" customFormat="1" ht="13.5" thickBot="1">
      <c r="B32" s="116" t="s">
        <v>157</v>
      </c>
      <c r="C32" s="118">
        <v>1692.31</v>
      </c>
      <c r="D32" s="118">
        <v>607.25</v>
      </c>
      <c r="E32" s="118">
        <v>1461.18461</v>
      </c>
      <c r="F32" s="118">
        <v>4335.9699999999993</v>
      </c>
      <c r="G32" s="118">
        <v>2631.9194556791235</v>
      </c>
      <c r="H32" s="118">
        <v>153.7053351330141</v>
      </c>
      <c r="I32" s="118">
        <v>4087.6027106140996</v>
      </c>
      <c r="J32" s="118">
        <v>691.46427453275214</v>
      </c>
      <c r="K32" s="118">
        <v>407.49038217913301</v>
      </c>
      <c r="L32" s="119">
        <v>3760.7446099999997</v>
      </c>
      <c r="M32" s="119">
        <v>4335.9699999999993</v>
      </c>
      <c r="N32" s="119">
        <v>2785.6247908121377</v>
      </c>
      <c r="O32" s="119">
        <v>5186.5573673259851</v>
      </c>
      <c r="P32" s="118">
        <v>16068.896768138122</v>
      </c>
    </row>
    <row r="33" spans="2:16" ht="13.5" thickBot="1">
      <c r="B33" s="112" t="s">
        <v>158</v>
      </c>
      <c r="C33" s="113">
        <v>1692.31</v>
      </c>
      <c r="D33" s="113">
        <v>607.25</v>
      </c>
      <c r="E33" s="113">
        <v>1461.18461</v>
      </c>
      <c r="F33" s="113">
        <v>2405.0152019799998</v>
      </c>
      <c r="G33" s="113">
        <v>1061.05</v>
      </c>
      <c r="H33" s="113">
        <v>122.5</v>
      </c>
      <c r="I33" s="113">
        <v>31.10598573861872</v>
      </c>
      <c r="J33" s="113">
        <v>663.59474843378962</v>
      </c>
      <c r="K33" s="113">
        <v>216.52695903113906</v>
      </c>
      <c r="L33" s="120">
        <v>3760.7446099999997</v>
      </c>
      <c r="M33" s="120">
        <v>2405.0152019799998</v>
      </c>
      <c r="N33" s="120">
        <v>1183.55</v>
      </c>
      <c r="O33" s="120">
        <v>911.22769320354746</v>
      </c>
      <c r="P33" s="113">
        <v>8260.5375051835472</v>
      </c>
    </row>
    <row r="34" spans="2:16" ht="13.5" thickBot="1">
      <c r="B34" s="112" t="s">
        <v>159</v>
      </c>
      <c r="C34" s="113">
        <v>0</v>
      </c>
      <c r="D34" s="113">
        <v>0</v>
      </c>
      <c r="E34" s="113">
        <v>0</v>
      </c>
      <c r="F34" s="113">
        <v>1050.42318331</v>
      </c>
      <c r="G34" s="113">
        <v>1245.5999999999999</v>
      </c>
      <c r="H34" s="113">
        <v>31.21</v>
      </c>
      <c r="I34" s="113">
        <v>4056.4967248754788</v>
      </c>
      <c r="J34" s="113">
        <v>0</v>
      </c>
      <c r="K34" s="113">
        <v>107.6465</v>
      </c>
      <c r="L34" s="120">
        <v>0</v>
      </c>
      <c r="M34" s="120">
        <v>1050.42318331</v>
      </c>
      <c r="N34" s="120">
        <v>1276.81</v>
      </c>
      <c r="O34" s="120">
        <v>4164.1432248754791</v>
      </c>
      <c r="P34" s="113">
        <v>6491.3764081854788</v>
      </c>
    </row>
    <row r="35" spans="2:16" ht="13.5" thickBot="1">
      <c r="B35" s="112" t="s">
        <v>160</v>
      </c>
      <c r="C35" s="113">
        <v>0</v>
      </c>
      <c r="D35" s="113">
        <v>0</v>
      </c>
      <c r="E35" s="113">
        <v>0</v>
      </c>
      <c r="F35" s="113">
        <v>880.53304027465583</v>
      </c>
      <c r="G35" s="113">
        <v>325.27999999999997</v>
      </c>
      <c r="H35" s="113">
        <v>0</v>
      </c>
      <c r="I35" s="113">
        <v>8.5265128291212022E-14</v>
      </c>
      <c r="J35" s="113">
        <v>27.869526098962194</v>
      </c>
      <c r="K35" s="113">
        <v>83.357837246999992</v>
      </c>
      <c r="L35" s="120">
        <v>0</v>
      </c>
      <c r="M35" s="120">
        <v>880.53304027465583</v>
      </c>
      <c r="N35" s="120">
        <v>325.27999999999997</v>
      </c>
      <c r="O35" s="120">
        <v>111.22736334596227</v>
      </c>
      <c r="P35" s="113">
        <v>1317.040403620618</v>
      </c>
    </row>
    <row r="36" spans="2:16" ht="13.5" thickBot="1">
      <c r="B36" s="112" t="s">
        <v>161</v>
      </c>
      <c r="C36" s="113">
        <v>0</v>
      </c>
      <c r="D36" s="113">
        <v>0</v>
      </c>
      <c r="E36" s="113">
        <v>0</v>
      </c>
      <c r="F36" s="113">
        <v>0</v>
      </c>
      <c r="G36" s="113">
        <v>0</v>
      </c>
      <c r="H36" s="113">
        <v>0</v>
      </c>
      <c r="I36" s="113">
        <v>0</v>
      </c>
      <c r="J36" s="113">
        <v>0</v>
      </c>
      <c r="K36" s="113">
        <v>0</v>
      </c>
      <c r="L36" s="120">
        <v>0</v>
      </c>
      <c r="M36" s="120">
        <v>0</v>
      </c>
      <c r="N36" s="120">
        <v>0</v>
      </c>
      <c r="O36" s="120">
        <v>0</v>
      </c>
      <c r="P36" s="113">
        <v>0</v>
      </c>
    </row>
    <row r="37" spans="2:16" s="110" customFormat="1" ht="13.5" thickBot="1">
      <c r="B37" s="116" t="s">
        <v>162</v>
      </c>
      <c r="C37" s="284">
        <v>36271.730834426955</v>
      </c>
      <c r="D37" s="284">
        <v>36271.730834426955</v>
      </c>
      <c r="E37" s="284">
        <v>36271.730834426955</v>
      </c>
      <c r="F37" s="284">
        <v>16649</v>
      </c>
      <c r="G37" s="118">
        <v>12490.666248892501</v>
      </c>
      <c r="H37" s="118">
        <v>12490.666248892501</v>
      </c>
      <c r="I37" s="118">
        <v>116611.5</v>
      </c>
      <c r="J37" s="118">
        <v>116611.5</v>
      </c>
      <c r="K37" s="118">
        <v>116611.5</v>
      </c>
      <c r="L37" s="119">
        <v>36271.730834426955</v>
      </c>
      <c r="M37" s="119">
        <v>16649</v>
      </c>
      <c r="N37" s="119">
        <v>12490.666248892501</v>
      </c>
      <c r="O37" s="119">
        <v>116611.5</v>
      </c>
      <c r="P37" s="118"/>
    </row>
    <row r="38" spans="2:16" ht="13.5" thickBot="1">
      <c r="B38" s="112" t="s">
        <v>163</v>
      </c>
      <c r="C38" s="117">
        <v>4.6656444593864282E-2</v>
      </c>
      <c r="D38" s="117">
        <v>1.6741687976566992E-2</v>
      </c>
      <c r="E38" s="117">
        <v>4.0284391629117712E-2</v>
      </c>
      <c r="F38" s="322">
        <v>0.26043426031593486</v>
      </c>
      <c r="G38" s="117">
        <v>0.21071089429777098</v>
      </c>
      <c r="H38" s="117">
        <v>1.2305615414761608E-2</v>
      </c>
      <c r="I38" s="117">
        <v>3.5053169804128231E-2</v>
      </c>
      <c r="J38" s="117">
        <v>5.9296405117227041E-3</v>
      </c>
      <c r="K38" s="117">
        <v>3.4944270691924296E-3</v>
      </c>
      <c r="L38" s="121">
        <v>0.10368252419954899</v>
      </c>
      <c r="M38" s="121">
        <v>0.26043426031593486</v>
      </c>
      <c r="N38" s="121">
        <v>0.22301650971253259</v>
      </c>
      <c r="O38" s="121">
        <v>4.4477237385043368E-2</v>
      </c>
      <c r="P38" s="117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2"/>
  <sheetViews>
    <sheetView showGridLines="0" zoomScale="80" zoomScaleNormal="80" workbookViewId="0">
      <selection activeCell="D59" sqref="D59"/>
    </sheetView>
  </sheetViews>
  <sheetFormatPr baseColWidth="10" defaultRowHeight="12.75"/>
  <cols>
    <col min="2" max="2" width="51.28515625" bestFit="1" customWidth="1"/>
    <col min="11" max="11" width="14" customWidth="1"/>
    <col min="12" max="12" width="12.85546875" customWidth="1"/>
  </cols>
  <sheetData>
    <row r="1" spans="1:18">
      <c r="A1" s="364"/>
    </row>
    <row r="3" spans="1:18">
      <c r="B3" s="571"/>
      <c r="C3" s="571"/>
      <c r="D3" s="571"/>
      <c r="E3" s="571"/>
      <c r="F3" s="571"/>
      <c r="G3" s="571"/>
      <c r="H3" s="571"/>
      <c r="I3" s="571"/>
      <c r="J3" s="571"/>
      <c r="K3" s="571"/>
      <c r="L3" s="571"/>
      <c r="M3" s="571"/>
      <c r="N3" s="571"/>
      <c r="O3" s="571"/>
      <c r="P3" s="571"/>
      <c r="Q3" s="571"/>
      <c r="R3" s="571"/>
    </row>
    <row r="4" spans="1:18"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</row>
    <row r="5" spans="1:18">
      <c r="B5" s="258"/>
      <c r="C5" s="572" t="s">
        <v>425</v>
      </c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574"/>
    </row>
    <row r="6" spans="1:18" ht="33.75">
      <c r="B6" s="221"/>
      <c r="C6" s="509" t="s">
        <v>64</v>
      </c>
      <c r="D6" s="509" t="s">
        <v>252</v>
      </c>
      <c r="E6" s="509" t="s">
        <v>65</v>
      </c>
      <c r="F6" s="509" t="s">
        <v>66</v>
      </c>
      <c r="G6" s="509" t="s">
        <v>67</v>
      </c>
      <c r="H6" s="509" t="s">
        <v>253</v>
      </c>
      <c r="I6" s="510" t="s">
        <v>205</v>
      </c>
      <c r="J6" s="510" t="s">
        <v>126</v>
      </c>
      <c r="K6" s="510" t="s">
        <v>254</v>
      </c>
      <c r="L6" s="510" t="s">
        <v>134</v>
      </c>
      <c r="M6" s="510" t="s">
        <v>33</v>
      </c>
      <c r="N6" s="510" t="s">
        <v>255</v>
      </c>
      <c r="O6" s="510" t="s">
        <v>256</v>
      </c>
      <c r="P6" s="510" t="s">
        <v>257</v>
      </c>
      <c r="Q6" s="510" t="s">
        <v>124</v>
      </c>
      <c r="R6" s="510" t="s">
        <v>125</v>
      </c>
    </row>
    <row r="7" spans="1:18">
      <c r="B7" s="221"/>
      <c r="C7" s="222" t="s">
        <v>258</v>
      </c>
      <c r="D7" s="222" t="s">
        <v>258</v>
      </c>
      <c r="E7" s="222" t="s">
        <v>258</v>
      </c>
      <c r="F7" s="222" t="s">
        <v>258</v>
      </c>
      <c r="G7" s="222" t="s">
        <v>258</v>
      </c>
      <c r="H7" s="222" t="s">
        <v>258</v>
      </c>
      <c r="I7" s="222" t="s">
        <v>258</v>
      </c>
      <c r="J7" s="222" t="s">
        <v>258</v>
      </c>
      <c r="K7" s="222" t="s">
        <v>258</v>
      </c>
      <c r="L7" s="222" t="s">
        <v>258</v>
      </c>
      <c r="M7" s="222" t="s">
        <v>258</v>
      </c>
      <c r="N7" s="222" t="s">
        <v>258</v>
      </c>
      <c r="O7" s="222" t="s">
        <v>258</v>
      </c>
      <c r="P7" s="222" t="s">
        <v>258</v>
      </c>
      <c r="Q7" s="222" t="s">
        <v>258</v>
      </c>
      <c r="R7" s="222" t="s">
        <v>258</v>
      </c>
    </row>
    <row r="8" spans="1:18">
      <c r="B8" s="223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</row>
    <row r="9" spans="1:18">
      <c r="B9" s="523" t="s">
        <v>230</v>
      </c>
      <c r="C9" s="226">
        <v>10690</v>
      </c>
      <c r="D9" s="226">
        <v>120324</v>
      </c>
      <c r="E9" s="225">
        <v>131014</v>
      </c>
      <c r="F9" s="225">
        <v>866</v>
      </c>
      <c r="G9" s="225">
        <v>0</v>
      </c>
      <c r="H9" s="225">
        <v>130148</v>
      </c>
      <c r="I9" s="225">
        <v>131014</v>
      </c>
      <c r="J9" s="225">
        <v>0</v>
      </c>
      <c r="K9" s="225">
        <v>0</v>
      </c>
      <c r="L9" s="225">
        <v>0</v>
      </c>
      <c r="M9" s="225">
        <v>-166</v>
      </c>
      <c r="N9" s="225">
        <v>-166</v>
      </c>
      <c r="O9" s="225">
        <v>814</v>
      </c>
      <c r="P9" s="225">
        <v>4824</v>
      </c>
      <c r="Q9" s="225">
        <v>-226</v>
      </c>
      <c r="R9" s="225">
        <v>4598</v>
      </c>
    </row>
    <row r="10" spans="1:18">
      <c r="B10" s="524" t="s">
        <v>231</v>
      </c>
      <c r="C10" s="226">
        <v>196323</v>
      </c>
      <c r="D10" s="226">
        <v>250828</v>
      </c>
      <c r="E10" s="225">
        <v>447151</v>
      </c>
      <c r="F10" s="225">
        <v>154869</v>
      </c>
      <c r="G10" s="225">
        <v>113333</v>
      </c>
      <c r="H10" s="225">
        <v>178949</v>
      </c>
      <c r="I10" s="225">
        <v>447151</v>
      </c>
      <c r="J10" s="225">
        <v>76483</v>
      </c>
      <c r="K10" s="225">
        <v>-34467</v>
      </c>
      <c r="L10" s="225">
        <v>42016</v>
      </c>
      <c r="M10" s="225">
        <v>31696</v>
      </c>
      <c r="N10" s="225">
        <v>29116</v>
      </c>
      <c r="O10" s="225">
        <v>-774</v>
      </c>
      <c r="P10" s="225">
        <v>28342</v>
      </c>
      <c r="Q10" s="225">
        <v>-5764</v>
      </c>
      <c r="R10" s="225">
        <v>22578</v>
      </c>
    </row>
    <row r="11" spans="1:18">
      <c r="B11" s="524" t="s">
        <v>232</v>
      </c>
      <c r="C11" s="226">
        <v>98040</v>
      </c>
      <c r="D11" s="226">
        <v>319051</v>
      </c>
      <c r="E11" s="225">
        <v>417091</v>
      </c>
      <c r="F11" s="225">
        <v>82898</v>
      </c>
      <c r="G11" s="225">
        <v>76479</v>
      </c>
      <c r="H11" s="225">
        <v>257714</v>
      </c>
      <c r="I11" s="225">
        <v>417091</v>
      </c>
      <c r="J11" s="225">
        <v>16452</v>
      </c>
      <c r="K11" s="225">
        <v>-1411</v>
      </c>
      <c r="L11" s="225">
        <v>15041</v>
      </c>
      <c r="M11" s="225">
        <v>13067</v>
      </c>
      <c r="N11" s="225">
        <v>9398</v>
      </c>
      <c r="O11" s="225">
        <v>11293</v>
      </c>
      <c r="P11" s="225">
        <v>20691</v>
      </c>
      <c r="Q11" s="225">
        <v>-2852</v>
      </c>
      <c r="R11" s="225">
        <v>17839</v>
      </c>
    </row>
    <row r="12" spans="1:18">
      <c r="B12" s="524" t="s">
        <v>233</v>
      </c>
      <c r="C12" s="226">
        <v>347650</v>
      </c>
      <c r="D12" s="226">
        <v>1340813</v>
      </c>
      <c r="E12" s="225">
        <v>1688463</v>
      </c>
      <c r="F12" s="225">
        <v>777798</v>
      </c>
      <c r="G12" s="225">
        <v>323561</v>
      </c>
      <c r="H12" s="225">
        <v>587104</v>
      </c>
      <c r="I12" s="225">
        <v>1688463</v>
      </c>
      <c r="J12" s="225">
        <v>278238</v>
      </c>
      <c r="K12" s="225">
        <v>-205249</v>
      </c>
      <c r="L12" s="225">
        <v>72989</v>
      </c>
      <c r="M12" s="225">
        <v>9216</v>
      </c>
      <c r="N12" s="225">
        <v>-15672</v>
      </c>
      <c r="O12" s="225">
        <v>-3769</v>
      </c>
      <c r="P12" s="225">
        <v>-19441</v>
      </c>
      <c r="Q12" s="225">
        <v>3502</v>
      </c>
      <c r="R12" s="225">
        <v>-15939</v>
      </c>
    </row>
    <row r="13" spans="1:18">
      <c r="B13" s="524" t="s">
        <v>234</v>
      </c>
      <c r="C13" s="226">
        <v>26582</v>
      </c>
      <c r="D13" s="226">
        <v>920</v>
      </c>
      <c r="E13" s="225">
        <v>27502</v>
      </c>
      <c r="F13" s="225">
        <v>25083</v>
      </c>
      <c r="G13" s="225">
        <v>0</v>
      </c>
      <c r="H13" s="225">
        <v>2419</v>
      </c>
      <c r="I13" s="225">
        <v>27502</v>
      </c>
      <c r="J13" s="225">
        <v>2662</v>
      </c>
      <c r="K13" s="225">
        <v>-422</v>
      </c>
      <c r="L13" s="225">
        <v>2240</v>
      </c>
      <c r="M13" s="225">
        <v>1603</v>
      </c>
      <c r="N13" s="225">
        <v>1562</v>
      </c>
      <c r="O13" s="225">
        <v>-49</v>
      </c>
      <c r="P13" s="225">
        <v>1514</v>
      </c>
      <c r="Q13" s="225">
        <v>-608</v>
      </c>
      <c r="R13" s="225">
        <v>906</v>
      </c>
    </row>
    <row r="14" spans="1:18">
      <c r="B14" s="524" t="s">
        <v>269</v>
      </c>
      <c r="C14" s="226">
        <v>55484</v>
      </c>
      <c r="D14" s="226">
        <v>255326</v>
      </c>
      <c r="E14" s="225">
        <v>310810</v>
      </c>
      <c r="F14" s="225">
        <v>53669</v>
      </c>
      <c r="G14" s="225">
        <v>37074</v>
      </c>
      <c r="H14" s="225">
        <v>220067</v>
      </c>
      <c r="I14" s="225">
        <v>310810</v>
      </c>
      <c r="J14" s="225">
        <v>34965</v>
      </c>
      <c r="K14" s="225">
        <v>-17663</v>
      </c>
      <c r="L14" s="225">
        <v>17302</v>
      </c>
      <c r="M14" s="225">
        <v>15162</v>
      </c>
      <c r="N14" s="225">
        <v>8172</v>
      </c>
      <c r="O14" s="225">
        <v>12154</v>
      </c>
      <c r="P14" s="225">
        <v>20325</v>
      </c>
      <c r="Q14" s="225">
        <v>9193</v>
      </c>
      <c r="R14" s="225">
        <v>29518</v>
      </c>
    </row>
    <row r="15" spans="1:18">
      <c r="B15" s="524" t="s">
        <v>235</v>
      </c>
      <c r="C15" s="226">
        <v>352426</v>
      </c>
      <c r="D15" s="226">
        <v>809352</v>
      </c>
      <c r="E15" s="225">
        <v>1161778</v>
      </c>
      <c r="F15" s="225">
        <v>232251</v>
      </c>
      <c r="G15" s="225">
        <v>170039</v>
      </c>
      <c r="H15" s="225">
        <v>759488</v>
      </c>
      <c r="I15" s="225">
        <v>1161778</v>
      </c>
      <c r="J15" s="225">
        <v>92821</v>
      </c>
      <c r="K15" s="225">
        <v>-35878</v>
      </c>
      <c r="L15" s="225">
        <v>56943</v>
      </c>
      <c r="M15" s="225">
        <v>44207</v>
      </c>
      <c r="N15" s="225">
        <v>37957</v>
      </c>
      <c r="O15" s="225">
        <v>14661</v>
      </c>
      <c r="P15" s="225">
        <v>46231</v>
      </c>
      <c r="Q15" s="225">
        <v>-9600</v>
      </c>
      <c r="R15" s="225">
        <v>36631</v>
      </c>
    </row>
    <row r="16" spans="1:18">
      <c r="B16" s="524" t="s">
        <v>236</v>
      </c>
      <c r="C16" s="226">
        <v>1708063</v>
      </c>
      <c r="D16" s="226">
        <v>3888991</v>
      </c>
      <c r="E16" s="225">
        <v>5597054</v>
      </c>
      <c r="F16" s="225">
        <v>2773569</v>
      </c>
      <c r="G16" s="225">
        <v>226502</v>
      </c>
      <c r="H16" s="225">
        <v>2596983</v>
      </c>
      <c r="I16" s="225">
        <v>5597054</v>
      </c>
      <c r="J16" s="225">
        <v>-47</v>
      </c>
      <c r="K16" s="225">
        <v>-42</v>
      </c>
      <c r="L16" s="225">
        <v>-89</v>
      </c>
      <c r="M16" s="225">
        <v>-17794</v>
      </c>
      <c r="N16" s="225">
        <v>-17847</v>
      </c>
      <c r="O16" s="225">
        <v>-37429</v>
      </c>
      <c r="P16" s="225">
        <v>-55276</v>
      </c>
      <c r="Q16" s="225">
        <v>2432</v>
      </c>
      <c r="R16" s="225">
        <v>-52844</v>
      </c>
    </row>
    <row r="17" spans="2:18">
      <c r="B17" s="524" t="s">
        <v>237</v>
      </c>
      <c r="C17" s="226">
        <v>188638</v>
      </c>
      <c r="D17" s="226">
        <v>180347</v>
      </c>
      <c r="E17" s="225">
        <v>368985</v>
      </c>
      <c r="F17" s="225">
        <v>116026</v>
      </c>
      <c r="G17" s="225">
        <v>62296</v>
      </c>
      <c r="H17" s="225">
        <v>190663</v>
      </c>
      <c r="I17" s="225">
        <v>368985</v>
      </c>
      <c r="J17" s="225">
        <v>82244</v>
      </c>
      <c r="K17" s="225">
        <v>-21849</v>
      </c>
      <c r="L17" s="225">
        <v>60395</v>
      </c>
      <c r="M17" s="225">
        <v>58249</v>
      </c>
      <c r="N17" s="225">
        <v>51968</v>
      </c>
      <c r="O17" s="225">
        <v>19706</v>
      </c>
      <c r="P17" s="225">
        <v>71674</v>
      </c>
      <c r="Q17" s="225">
        <v>-24415</v>
      </c>
      <c r="R17" s="225">
        <v>47259</v>
      </c>
    </row>
    <row r="18" spans="2:18">
      <c r="B18" s="524" t="s">
        <v>238</v>
      </c>
      <c r="C18" s="226">
        <v>330736</v>
      </c>
      <c r="D18" s="226">
        <v>102357</v>
      </c>
      <c r="E18" s="225">
        <v>433093</v>
      </c>
      <c r="F18" s="225">
        <v>255042</v>
      </c>
      <c r="G18" s="225">
        <v>3130</v>
      </c>
      <c r="H18" s="225">
        <v>174921</v>
      </c>
      <c r="I18" s="225">
        <v>433093</v>
      </c>
      <c r="J18" s="225">
        <v>133928</v>
      </c>
      <c r="K18" s="225">
        <v>-98817</v>
      </c>
      <c r="L18" s="225">
        <v>35111</v>
      </c>
      <c r="M18" s="225">
        <v>31951</v>
      </c>
      <c r="N18" s="225">
        <v>30234</v>
      </c>
      <c r="O18" s="225">
        <v>-2688</v>
      </c>
      <c r="P18" s="225">
        <v>27546</v>
      </c>
      <c r="Q18" s="225">
        <v>-9636</v>
      </c>
      <c r="R18" s="225">
        <v>17910</v>
      </c>
    </row>
    <row r="19" spans="2:18">
      <c r="B19" s="524" t="s">
        <v>270</v>
      </c>
      <c r="C19" s="226">
        <v>107769</v>
      </c>
      <c r="D19" s="226">
        <v>355978</v>
      </c>
      <c r="E19" s="225">
        <v>463747</v>
      </c>
      <c r="F19" s="225">
        <v>276946</v>
      </c>
      <c r="G19" s="225">
        <v>1077</v>
      </c>
      <c r="H19" s="225">
        <v>185724</v>
      </c>
      <c r="I19" s="225">
        <v>463747</v>
      </c>
      <c r="J19" s="225">
        <v>25075</v>
      </c>
      <c r="K19" s="225">
        <v>-8121</v>
      </c>
      <c r="L19" s="225">
        <v>16954</v>
      </c>
      <c r="M19" s="225">
        <v>16201</v>
      </c>
      <c r="N19" s="225">
        <v>16200</v>
      </c>
      <c r="O19" s="225">
        <v>-3367</v>
      </c>
      <c r="P19" s="225">
        <v>12834</v>
      </c>
      <c r="Q19" s="225">
        <v>-3899</v>
      </c>
      <c r="R19" s="225">
        <v>8935</v>
      </c>
    </row>
    <row r="20" spans="2:18">
      <c r="B20" s="524" t="s">
        <v>239</v>
      </c>
      <c r="C20" s="226">
        <v>136132</v>
      </c>
      <c r="D20" s="226">
        <v>179868</v>
      </c>
      <c r="E20" s="225">
        <v>316000</v>
      </c>
      <c r="F20" s="225">
        <v>10341</v>
      </c>
      <c r="G20" s="225">
        <v>17372</v>
      </c>
      <c r="H20" s="225">
        <v>288287</v>
      </c>
      <c r="I20" s="225">
        <v>316000</v>
      </c>
      <c r="J20" s="225">
        <v>19286</v>
      </c>
      <c r="K20" s="225">
        <v>-312</v>
      </c>
      <c r="L20" s="225">
        <v>18974</v>
      </c>
      <c r="M20" s="225">
        <v>16768</v>
      </c>
      <c r="N20" s="225">
        <v>14410</v>
      </c>
      <c r="O20" s="225">
        <v>5004</v>
      </c>
      <c r="P20" s="225">
        <v>19414</v>
      </c>
      <c r="Q20" s="225">
        <v>-6980</v>
      </c>
      <c r="R20" s="225">
        <v>12434</v>
      </c>
    </row>
    <row r="21" spans="2:18">
      <c r="B21" s="524" t="s">
        <v>240</v>
      </c>
      <c r="C21" s="226">
        <v>8175</v>
      </c>
      <c r="D21" s="226">
        <v>1734</v>
      </c>
      <c r="E21" s="225">
        <v>9909</v>
      </c>
      <c r="F21" s="225">
        <v>51798</v>
      </c>
      <c r="G21" s="225">
        <v>2583</v>
      </c>
      <c r="H21" s="225">
        <v>-44472</v>
      </c>
      <c r="I21" s="225">
        <v>9909</v>
      </c>
      <c r="J21" s="225">
        <v>284</v>
      </c>
      <c r="K21" s="225">
        <v>0</v>
      </c>
      <c r="L21" s="225">
        <v>284</v>
      </c>
      <c r="M21" s="225">
        <v>204</v>
      </c>
      <c r="N21" s="225">
        <v>-120</v>
      </c>
      <c r="O21" s="225">
        <v>-4450</v>
      </c>
      <c r="P21" s="225">
        <v>-4571</v>
      </c>
      <c r="Q21" s="225">
        <v>71</v>
      </c>
      <c r="R21" s="225">
        <v>-4500</v>
      </c>
    </row>
    <row r="22" spans="2:18">
      <c r="B22" s="524" t="s">
        <v>241</v>
      </c>
      <c r="C22" s="226">
        <v>6096</v>
      </c>
      <c r="D22" s="226">
        <v>5061</v>
      </c>
      <c r="E22" s="225">
        <v>11157</v>
      </c>
      <c r="F22" s="225">
        <v>50606</v>
      </c>
      <c r="G22" s="225">
        <v>6504</v>
      </c>
      <c r="H22" s="225">
        <v>-45953</v>
      </c>
      <c r="I22" s="225">
        <v>11157</v>
      </c>
      <c r="J22" s="225">
        <v>275</v>
      </c>
      <c r="K22" s="225">
        <v>0</v>
      </c>
      <c r="L22" s="225">
        <v>275</v>
      </c>
      <c r="M22" s="225">
        <v>155</v>
      </c>
      <c r="N22" s="225">
        <v>-219</v>
      </c>
      <c r="O22" s="225">
        <v>-4509</v>
      </c>
      <c r="P22" s="225">
        <v>-4728</v>
      </c>
      <c r="Q22" s="225">
        <v>79</v>
      </c>
      <c r="R22" s="225">
        <v>-4649</v>
      </c>
    </row>
    <row r="23" spans="2:18">
      <c r="B23" s="524" t="s">
        <v>222</v>
      </c>
      <c r="C23" s="226">
        <v>687108</v>
      </c>
      <c r="D23" s="226">
        <v>1214925</v>
      </c>
      <c r="E23" s="225">
        <v>1902033</v>
      </c>
      <c r="F23" s="225">
        <v>497952</v>
      </c>
      <c r="G23" s="225">
        <v>613911</v>
      </c>
      <c r="H23" s="225">
        <v>790170</v>
      </c>
      <c r="I23" s="225">
        <v>1902033</v>
      </c>
      <c r="J23" s="225">
        <v>320267</v>
      </c>
      <c r="K23" s="225">
        <v>-248879</v>
      </c>
      <c r="L23" s="225">
        <v>71388</v>
      </c>
      <c r="M23" s="225">
        <v>28829</v>
      </c>
      <c r="N23" s="225">
        <v>6629</v>
      </c>
      <c r="O23" s="225">
        <v>-4841</v>
      </c>
      <c r="P23" s="225">
        <v>1787</v>
      </c>
      <c r="Q23" s="225">
        <v>-232</v>
      </c>
      <c r="R23" s="225">
        <v>1555</v>
      </c>
    </row>
    <row r="24" spans="2:18">
      <c r="B24" s="524" t="s">
        <v>242</v>
      </c>
      <c r="C24" s="226">
        <v>767118</v>
      </c>
      <c r="D24" s="226">
        <v>1982293</v>
      </c>
      <c r="E24" s="225">
        <v>2749411</v>
      </c>
      <c r="F24" s="225">
        <v>934219</v>
      </c>
      <c r="G24" s="225">
        <v>883977</v>
      </c>
      <c r="H24" s="225">
        <v>931215</v>
      </c>
      <c r="I24" s="225">
        <v>2749411</v>
      </c>
      <c r="J24" s="225">
        <v>424464</v>
      </c>
      <c r="K24" s="225">
        <v>-292573</v>
      </c>
      <c r="L24" s="225">
        <v>131891</v>
      </c>
      <c r="M24" s="225">
        <v>78755</v>
      </c>
      <c r="N24" s="225">
        <v>42474</v>
      </c>
      <c r="O24" s="225">
        <v>-36806</v>
      </c>
      <c r="P24" s="225">
        <v>5668</v>
      </c>
      <c r="Q24" s="225">
        <v>-1867</v>
      </c>
      <c r="R24" s="225">
        <v>3801</v>
      </c>
    </row>
    <row r="25" spans="2:18">
      <c r="B25" s="524" t="s">
        <v>271</v>
      </c>
      <c r="C25" s="226">
        <v>748310</v>
      </c>
      <c r="D25" s="226">
        <v>2476909</v>
      </c>
      <c r="E25" s="225">
        <v>3225219</v>
      </c>
      <c r="F25" s="225">
        <v>586816</v>
      </c>
      <c r="G25" s="225">
        <v>1214827</v>
      </c>
      <c r="H25" s="225">
        <v>1423576</v>
      </c>
      <c r="I25" s="225">
        <v>3225219</v>
      </c>
      <c r="J25" s="225">
        <v>399845</v>
      </c>
      <c r="K25" s="225">
        <v>-265783</v>
      </c>
      <c r="L25" s="225">
        <v>134062</v>
      </c>
      <c r="M25" s="225">
        <v>76437</v>
      </c>
      <c r="N25" s="225">
        <v>49724</v>
      </c>
      <c r="O25" s="225">
        <v>-11786</v>
      </c>
      <c r="P25" s="225">
        <v>37938</v>
      </c>
      <c r="Q25" s="225">
        <v>-16702</v>
      </c>
      <c r="R25" s="225">
        <v>21236</v>
      </c>
    </row>
    <row r="26" spans="2:18">
      <c r="B26" s="524" t="s">
        <v>272</v>
      </c>
      <c r="C26" s="226">
        <v>17260</v>
      </c>
      <c r="D26" s="226">
        <v>9899</v>
      </c>
      <c r="E26" s="225">
        <v>27159</v>
      </c>
      <c r="F26" s="225">
        <v>9517</v>
      </c>
      <c r="G26" s="225">
        <v>317</v>
      </c>
      <c r="H26" s="225">
        <v>17325</v>
      </c>
      <c r="I26" s="225">
        <v>27159</v>
      </c>
      <c r="J26" s="225">
        <v>3752</v>
      </c>
      <c r="K26" s="225">
        <v>-1254</v>
      </c>
      <c r="L26" s="225">
        <v>2498</v>
      </c>
      <c r="M26" s="225">
        <v>-733</v>
      </c>
      <c r="N26" s="225">
        <v>-133</v>
      </c>
      <c r="O26" s="225">
        <v>-13</v>
      </c>
      <c r="P26" s="225">
        <v>-146</v>
      </c>
      <c r="Q26" s="225">
        <v>-301</v>
      </c>
      <c r="R26" s="225">
        <v>-447</v>
      </c>
    </row>
    <row r="27" spans="2:18">
      <c r="B27" s="524" t="s">
        <v>414</v>
      </c>
      <c r="C27" s="226">
        <v>1805074</v>
      </c>
      <c r="D27" s="226">
        <v>4377356</v>
      </c>
      <c r="E27" s="225">
        <v>6182430</v>
      </c>
      <c r="F27" s="225">
        <v>1666280</v>
      </c>
      <c r="G27" s="225">
        <v>2853894</v>
      </c>
      <c r="H27" s="225">
        <v>1662256</v>
      </c>
      <c r="I27" s="225">
        <v>6182430</v>
      </c>
      <c r="J27" s="225">
        <v>915090</v>
      </c>
      <c r="K27" s="225">
        <v>-696033</v>
      </c>
      <c r="L27" s="225">
        <v>219057</v>
      </c>
      <c r="M27" s="225">
        <v>111920</v>
      </c>
      <c r="N27" s="225">
        <v>42082</v>
      </c>
      <c r="O27" s="225">
        <v>-31082</v>
      </c>
      <c r="P27" s="225">
        <v>11000</v>
      </c>
      <c r="Q27" s="225">
        <v>1428</v>
      </c>
      <c r="R27" s="225">
        <v>12428</v>
      </c>
    </row>
    <row r="28" spans="2:18">
      <c r="B28" s="524" t="s">
        <v>243</v>
      </c>
      <c r="C28" s="226">
        <v>4765924</v>
      </c>
      <c r="D28" s="226">
        <v>11544359</v>
      </c>
      <c r="E28" s="225">
        <v>16310283</v>
      </c>
      <c r="F28" s="225">
        <v>6781093</v>
      </c>
      <c r="G28" s="225">
        <v>5877780</v>
      </c>
      <c r="H28" s="225">
        <v>3651410</v>
      </c>
      <c r="I28" s="225">
        <v>16310283</v>
      </c>
      <c r="J28" s="225">
        <v>2188467</v>
      </c>
      <c r="K28" s="225">
        <v>-1498384</v>
      </c>
      <c r="L28" s="225">
        <v>690083</v>
      </c>
      <c r="M28" s="225">
        <v>400405</v>
      </c>
      <c r="N28" s="225">
        <v>234860</v>
      </c>
      <c r="O28" s="225">
        <v>-126047</v>
      </c>
      <c r="P28" s="225">
        <v>108813</v>
      </c>
      <c r="Q28" s="225">
        <v>-60023</v>
      </c>
      <c r="R28" s="225">
        <v>48790</v>
      </c>
    </row>
    <row r="29" spans="2:18">
      <c r="B29" s="524" t="s">
        <v>244</v>
      </c>
      <c r="C29" s="226">
        <v>222474</v>
      </c>
      <c r="D29" s="226">
        <v>2579599</v>
      </c>
      <c r="E29" s="225">
        <v>2802073</v>
      </c>
      <c r="F29" s="225">
        <v>523892</v>
      </c>
      <c r="G29" s="225">
        <v>1072890</v>
      </c>
      <c r="H29" s="225">
        <v>1205291</v>
      </c>
      <c r="I29" s="225">
        <v>2802073</v>
      </c>
      <c r="J29" s="225">
        <v>305355</v>
      </c>
      <c r="K29" s="225">
        <v>-113538</v>
      </c>
      <c r="L29" s="225">
        <v>191817</v>
      </c>
      <c r="M29" s="225">
        <v>176215</v>
      </c>
      <c r="N29" s="225">
        <v>158194</v>
      </c>
      <c r="O29" s="225">
        <v>-20335</v>
      </c>
      <c r="P29" s="225">
        <v>137859</v>
      </c>
      <c r="Q29" s="225">
        <v>-44939</v>
      </c>
      <c r="R29" s="225">
        <v>92920</v>
      </c>
    </row>
    <row r="30" spans="2:18">
      <c r="B30" s="524" t="s">
        <v>245</v>
      </c>
      <c r="C30" s="226">
        <v>369884</v>
      </c>
      <c r="D30" s="226">
        <v>1769917</v>
      </c>
      <c r="E30" s="225">
        <v>2139801</v>
      </c>
      <c r="F30" s="225">
        <v>577761</v>
      </c>
      <c r="G30" s="225">
        <v>771674</v>
      </c>
      <c r="H30" s="225">
        <v>790366</v>
      </c>
      <c r="I30" s="225">
        <v>2139801</v>
      </c>
      <c r="J30" s="225">
        <v>418336</v>
      </c>
      <c r="K30" s="225">
        <v>-251987</v>
      </c>
      <c r="L30" s="225">
        <v>166349</v>
      </c>
      <c r="M30" s="225">
        <v>124745</v>
      </c>
      <c r="N30" s="225">
        <v>91351</v>
      </c>
      <c r="O30" s="225">
        <v>-15301</v>
      </c>
      <c r="P30" s="225">
        <v>76050</v>
      </c>
      <c r="Q30" s="225">
        <v>-24793</v>
      </c>
      <c r="R30" s="225">
        <v>51257</v>
      </c>
    </row>
    <row r="31" spans="2:18">
      <c r="B31" s="524" t="s">
        <v>246</v>
      </c>
      <c r="C31" s="226">
        <v>83756</v>
      </c>
      <c r="D31" s="226">
        <v>1400596</v>
      </c>
      <c r="E31" s="225">
        <v>1484352</v>
      </c>
      <c r="F31" s="225">
        <v>104996</v>
      </c>
      <c r="G31" s="225">
        <v>10855</v>
      </c>
      <c r="H31" s="225">
        <v>1368501</v>
      </c>
      <c r="I31" s="225">
        <v>1484352</v>
      </c>
      <c r="J31" s="225">
        <v>0</v>
      </c>
      <c r="K31" s="225">
        <v>0</v>
      </c>
      <c r="L31" s="225">
        <v>0</v>
      </c>
      <c r="M31" s="225">
        <v>-8</v>
      </c>
      <c r="N31" s="225">
        <v>-19</v>
      </c>
      <c r="O31" s="225">
        <v>147</v>
      </c>
      <c r="P31" s="225">
        <v>46038</v>
      </c>
      <c r="Q31" s="225">
        <v>0</v>
      </c>
      <c r="R31" s="225">
        <v>46038</v>
      </c>
    </row>
    <row r="32" spans="2:18">
      <c r="B32" s="524" t="s">
        <v>247</v>
      </c>
      <c r="C32" s="226">
        <v>352035</v>
      </c>
      <c r="D32" s="226">
        <v>931748</v>
      </c>
      <c r="E32" s="225">
        <v>1283783</v>
      </c>
      <c r="F32" s="225">
        <v>176078</v>
      </c>
      <c r="G32" s="225">
        <v>240871</v>
      </c>
      <c r="H32" s="225">
        <v>866834</v>
      </c>
      <c r="I32" s="225">
        <v>1283783</v>
      </c>
      <c r="J32" s="225">
        <v>125215</v>
      </c>
      <c r="K32" s="225">
        <v>-57530</v>
      </c>
      <c r="L32" s="225">
        <v>67685</v>
      </c>
      <c r="M32" s="225">
        <v>53991</v>
      </c>
      <c r="N32" s="225">
        <v>41230</v>
      </c>
      <c r="O32" s="225">
        <v>-2241</v>
      </c>
      <c r="P32" s="225">
        <v>44447</v>
      </c>
      <c r="Q32" s="225">
        <v>-12230</v>
      </c>
      <c r="R32" s="225">
        <v>32217</v>
      </c>
    </row>
    <row r="33" spans="2:18">
      <c r="B33" s="524" t="s">
        <v>248</v>
      </c>
      <c r="C33" s="226">
        <v>12414</v>
      </c>
      <c r="D33" s="226">
        <v>139176</v>
      </c>
      <c r="E33" s="225">
        <v>151590</v>
      </c>
      <c r="F33" s="225">
        <v>15613</v>
      </c>
      <c r="G33" s="225">
        <v>26346</v>
      </c>
      <c r="H33" s="225">
        <v>109631</v>
      </c>
      <c r="I33" s="225">
        <v>151590</v>
      </c>
      <c r="J33" s="225">
        <v>12203</v>
      </c>
      <c r="K33" s="225">
        <v>-2736</v>
      </c>
      <c r="L33" s="225">
        <v>9467</v>
      </c>
      <c r="M33" s="225">
        <v>8120</v>
      </c>
      <c r="N33" s="225">
        <v>7044</v>
      </c>
      <c r="O33" s="225">
        <v>-56</v>
      </c>
      <c r="P33" s="225">
        <v>6988</v>
      </c>
      <c r="Q33" s="225">
        <v>-1975</v>
      </c>
      <c r="R33" s="225">
        <v>5013</v>
      </c>
    </row>
    <row r="34" spans="2:18">
      <c r="B34" s="524" t="s">
        <v>249</v>
      </c>
      <c r="C34" s="226">
        <v>86001</v>
      </c>
      <c r="D34" s="226">
        <v>175851</v>
      </c>
      <c r="E34" s="225">
        <v>261852</v>
      </c>
      <c r="F34" s="225">
        <v>48239</v>
      </c>
      <c r="G34" s="225">
        <v>63749</v>
      </c>
      <c r="H34" s="225">
        <v>149864</v>
      </c>
      <c r="I34" s="225">
        <v>261852</v>
      </c>
      <c r="J34" s="225">
        <v>21942</v>
      </c>
      <c r="K34" s="225">
        <v>-7744</v>
      </c>
      <c r="L34" s="225">
        <v>14198</v>
      </c>
      <c r="M34" s="225">
        <v>11796</v>
      </c>
      <c r="N34" s="225">
        <v>8815</v>
      </c>
      <c r="O34" s="225">
        <v>253</v>
      </c>
      <c r="P34" s="225">
        <v>9068</v>
      </c>
      <c r="Q34" s="225">
        <v>-2670</v>
      </c>
      <c r="R34" s="225">
        <v>6398</v>
      </c>
    </row>
    <row r="35" spans="2:18">
      <c r="B35" s="524" t="s">
        <v>250</v>
      </c>
      <c r="C35" s="226">
        <v>148818</v>
      </c>
      <c r="D35" s="226">
        <v>1242674</v>
      </c>
      <c r="E35" s="225">
        <v>1391492</v>
      </c>
      <c r="F35" s="225">
        <v>315388</v>
      </c>
      <c r="G35" s="225">
        <v>439559</v>
      </c>
      <c r="H35" s="225">
        <v>636545</v>
      </c>
      <c r="I35" s="225">
        <v>1391492</v>
      </c>
      <c r="J35" s="225">
        <v>246683</v>
      </c>
      <c r="K35" s="225">
        <v>-156168</v>
      </c>
      <c r="L35" s="225">
        <v>90515</v>
      </c>
      <c r="M35" s="225">
        <v>69535</v>
      </c>
      <c r="N35" s="225">
        <v>54649</v>
      </c>
      <c r="O35" s="225">
        <v>-5759</v>
      </c>
      <c r="P35" s="225">
        <v>48890</v>
      </c>
      <c r="Q35" s="225">
        <v>-14867</v>
      </c>
      <c r="R35" s="225">
        <v>34023</v>
      </c>
    </row>
    <row r="36" spans="2:18">
      <c r="B36" s="524" t="s">
        <v>251</v>
      </c>
      <c r="C36" s="226">
        <v>472074</v>
      </c>
      <c r="D36" s="226">
        <v>2451407</v>
      </c>
      <c r="E36" s="225">
        <v>2923481</v>
      </c>
      <c r="F36" s="225">
        <v>455625</v>
      </c>
      <c r="G36" s="225">
        <v>780753</v>
      </c>
      <c r="H36" s="225">
        <v>1687103</v>
      </c>
      <c r="I36" s="225">
        <v>2923481</v>
      </c>
      <c r="J36" s="225">
        <v>352497</v>
      </c>
      <c r="K36" s="225">
        <v>-170694</v>
      </c>
      <c r="L36" s="225">
        <v>181803</v>
      </c>
      <c r="M36" s="225">
        <v>143413</v>
      </c>
      <c r="N36" s="225">
        <v>111698</v>
      </c>
      <c r="O36" s="225">
        <v>-7695</v>
      </c>
      <c r="P36" s="225">
        <v>104003</v>
      </c>
      <c r="Q36" s="225">
        <v>-31742</v>
      </c>
      <c r="R36" s="225">
        <v>72261</v>
      </c>
    </row>
    <row r="41" spans="2:18">
      <c r="B41" s="258"/>
      <c r="C41" s="572" t="s">
        <v>415</v>
      </c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574"/>
    </row>
    <row r="42" spans="2:18" ht="33.75">
      <c r="B42" s="221"/>
      <c r="C42" s="509" t="s">
        <v>64</v>
      </c>
      <c r="D42" s="509" t="s">
        <v>252</v>
      </c>
      <c r="E42" s="509" t="s">
        <v>65</v>
      </c>
      <c r="F42" s="509" t="s">
        <v>66</v>
      </c>
      <c r="G42" s="509" t="s">
        <v>67</v>
      </c>
      <c r="H42" s="509" t="s">
        <v>253</v>
      </c>
      <c r="I42" s="510" t="s">
        <v>205</v>
      </c>
      <c r="J42" s="510" t="s">
        <v>126</v>
      </c>
      <c r="K42" s="510" t="s">
        <v>254</v>
      </c>
      <c r="L42" s="510" t="s">
        <v>134</v>
      </c>
      <c r="M42" s="510" t="s">
        <v>33</v>
      </c>
      <c r="N42" s="510" t="s">
        <v>255</v>
      </c>
      <c r="O42" s="510" t="s">
        <v>256</v>
      </c>
      <c r="P42" s="510" t="s">
        <v>257</v>
      </c>
      <c r="Q42" s="510" t="s">
        <v>124</v>
      </c>
      <c r="R42" s="510" t="s">
        <v>125</v>
      </c>
    </row>
    <row r="43" spans="2:18">
      <c r="B43" s="221"/>
      <c r="C43" s="222" t="s">
        <v>258</v>
      </c>
      <c r="D43" s="222" t="s">
        <v>258</v>
      </c>
      <c r="E43" s="222" t="s">
        <v>258</v>
      </c>
      <c r="F43" s="222" t="s">
        <v>258</v>
      </c>
      <c r="G43" s="222" t="s">
        <v>258</v>
      </c>
      <c r="H43" s="222" t="s">
        <v>258</v>
      </c>
      <c r="I43" s="222" t="s">
        <v>258</v>
      </c>
      <c r="J43" s="222" t="s">
        <v>258</v>
      </c>
      <c r="K43" s="222" t="s">
        <v>258</v>
      </c>
      <c r="L43" s="222" t="s">
        <v>258</v>
      </c>
      <c r="M43" s="222" t="s">
        <v>258</v>
      </c>
      <c r="N43" s="222" t="s">
        <v>258</v>
      </c>
      <c r="O43" s="222" t="s">
        <v>258</v>
      </c>
      <c r="P43" s="222" t="s">
        <v>258</v>
      </c>
      <c r="Q43" s="222" t="s">
        <v>258</v>
      </c>
      <c r="R43" s="222" t="s">
        <v>258</v>
      </c>
    </row>
    <row r="44" spans="2:18">
      <c r="B44" s="223"/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</row>
    <row r="45" spans="2:18">
      <c r="B45" s="525" t="s">
        <v>230</v>
      </c>
      <c r="C45" s="226">
        <v>6657</v>
      </c>
      <c r="D45" s="226">
        <v>139508</v>
      </c>
      <c r="E45" s="225">
        <v>146165</v>
      </c>
      <c r="F45" s="225">
        <v>776</v>
      </c>
      <c r="G45" s="225">
        <v>0</v>
      </c>
      <c r="H45" s="225">
        <v>145389</v>
      </c>
      <c r="I45" s="225">
        <v>146165</v>
      </c>
      <c r="J45" s="225">
        <v>0</v>
      </c>
      <c r="K45" s="225">
        <v>0</v>
      </c>
      <c r="L45" s="225">
        <v>0</v>
      </c>
      <c r="M45" s="225">
        <v>-618</v>
      </c>
      <c r="N45" s="225">
        <v>-618</v>
      </c>
      <c r="O45" s="225">
        <v>2812</v>
      </c>
      <c r="P45" s="225">
        <v>3657</v>
      </c>
      <c r="Q45" s="225">
        <v>-669</v>
      </c>
      <c r="R45" s="225">
        <v>2988</v>
      </c>
    </row>
    <row r="46" spans="2:18">
      <c r="B46" s="526" t="s">
        <v>231</v>
      </c>
      <c r="C46" s="226">
        <v>132613</v>
      </c>
      <c r="D46" s="226">
        <v>267952</v>
      </c>
      <c r="E46" s="225">
        <v>400565</v>
      </c>
      <c r="F46" s="225">
        <v>136446</v>
      </c>
      <c r="G46" s="225">
        <v>99309</v>
      </c>
      <c r="H46" s="225">
        <v>164810</v>
      </c>
      <c r="I46" s="225">
        <v>400565</v>
      </c>
      <c r="J46" s="225">
        <v>162894</v>
      </c>
      <c r="K46" s="225">
        <v>-15271</v>
      </c>
      <c r="L46" s="225">
        <v>147623</v>
      </c>
      <c r="M46" s="225">
        <v>103430</v>
      </c>
      <c r="N46" s="225">
        <v>89235</v>
      </c>
      <c r="O46" s="225">
        <v>19250</v>
      </c>
      <c r="P46" s="225">
        <v>108963</v>
      </c>
      <c r="Q46" s="225">
        <v>-17345</v>
      </c>
      <c r="R46" s="225">
        <v>91618</v>
      </c>
    </row>
    <row r="47" spans="2:18">
      <c r="B47" s="526" t="s">
        <v>232</v>
      </c>
      <c r="C47" s="226">
        <v>95054</v>
      </c>
      <c r="D47" s="226">
        <v>370645</v>
      </c>
      <c r="E47" s="225">
        <v>465699</v>
      </c>
      <c r="F47" s="225">
        <v>82599</v>
      </c>
      <c r="G47" s="225">
        <v>85399</v>
      </c>
      <c r="H47" s="225">
        <v>297701</v>
      </c>
      <c r="I47" s="225">
        <v>465699</v>
      </c>
      <c r="J47" s="225">
        <v>67134</v>
      </c>
      <c r="K47" s="225">
        <v>-4675</v>
      </c>
      <c r="L47" s="225">
        <v>62459</v>
      </c>
      <c r="M47" s="225">
        <v>53087</v>
      </c>
      <c r="N47" s="225">
        <v>32994</v>
      </c>
      <c r="O47" s="225">
        <v>106969</v>
      </c>
      <c r="P47" s="225">
        <v>141617</v>
      </c>
      <c r="Q47" s="225">
        <v>-51466</v>
      </c>
      <c r="R47" s="225">
        <v>90151</v>
      </c>
    </row>
    <row r="48" spans="2:18">
      <c r="B48" s="526" t="s">
        <v>233</v>
      </c>
      <c r="C48" s="226">
        <v>312128</v>
      </c>
      <c r="D48" s="226">
        <v>1381972</v>
      </c>
      <c r="E48" s="225">
        <v>1694100</v>
      </c>
      <c r="F48" s="225">
        <v>710707</v>
      </c>
      <c r="G48" s="225">
        <v>347653</v>
      </c>
      <c r="H48" s="225">
        <v>635740</v>
      </c>
      <c r="I48" s="225">
        <v>1694100</v>
      </c>
      <c r="J48" s="225">
        <v>1189950</v>
      </c>
      <c r="K48" s="225">
        <v>-729223</v>
      </c>
      <c r="L48" s="225">
        <v>460727</v>
      </c>
      <c r="M48" s="225">
        <v>179203</v>
      </c>
      <c r="N48" s="225">
        <v>77990</v>
      </c>
      <c r="O48" s="225">
        <v>127247</v>
      </c>
      <c r="P48" s="225">
        <v>205078</v>
      </c>
      <c r="Q48" s="225">
        <v>-101101</v>
      </c>
      <c r="R48" s="225">
        <v>103977</v>
      </c>
    </row>
    <row r="49" spans="2:18">
      <c r="B49" s="526" t="s">
        <v>234</v>
      </c>
      <c r="C49" s="226">
        <v>14550</v>
      </c>
      <c r="D49" s="226">
        <v>1008</v>
      </c>
      <c r="E49" s="225">
        <v>15558</v>
      </c>
      <c r="F49" s="225">
        <v>13940</v>
      </c>
      <c r="G49" s="225">
        <v>0</v>
      </c>
      <c r="H49" s="225">
        <v>1618</v>
      </c>
      <c r="I49" s="225">
        <v>15558</v>
      </c>
      <c r="J49" s="225">
        <v>4738</v>
      </c>
      <c r="K49" s="225">
        <v>-305</v>
      </c>
      <c r="L49" s="225">
        <v>4433</v>
      </c>
      <c r="M49" s="225">
        <v>1357</v>
      </c>
      <c r="N49" s="225">
        <v>1083</v>
      </c>
      <c r="O49" s="225">
        <v>-2456</v>
      </c>
      <c r="P49" s="225">
        <v>-1370</v>
      </c>
      <c r="Q49" s="225">
        <v>-408</v>
      </c>
      <c r="R49" s="225">
        <v>-1778</v>
      </c>
    </row>
    <row r="50" spans="2:18">
      <c r="B50" s="526" t="s">
        <v>420</v>
      </c>
      <c r="C50" s="226">
        <v>55921</v>
      </c>
      <c r="D50" s="226">
        <v>263659</v>
      </c>
      <c r="E50" s="225">
        <v>319580</v>
      </c>
      <c r="F50" s="225">
        <v>63756</v>
      </c>
      <c r="G50" s="225">
        <v>55240</v>
      </c>
      <c r="H50" s="225">
        <v>200584</v>
      </c>
      <c r="I50" s="225">
        <v>319580</v>
      </c>
      <c r="J50" s="225">
        <v>94769</v>
      </c>
      <c r="K50" s="225">
        <v>-20986</v>
      </c>
      <c r="L50" s="225">
        <v>73783</v>
      </c>
      <c r="M50" s="225">
        <v>58725</v>
      </c>
      <c r="N50" s="225">
        <v>33999</v>
      </c>
      <c r="O50" s="225">
        <v>35743</v>
      </c>
      <c r="P50" s="225">
        <v>69850</v>
      </c>
      <c r="Q50" s="225">
        <v>-29790</v>
      </c>
      <c r="R50" s="225">
        <v>40060</v>
      </c>
    </row>
    <row r="51" spans="2:18">
      <c r="B51" s="526" t="s">
        <v>235</v>
      </c>
      <c r="C51" s="226">
        <v>263345</v>
      </c>
      <c r="D51" s="226">
        <v>916274</v>
      </c>
      <c r="E51" s="225">
        <v>1179619</v>
      </c>
      <c r="F51" s="225">
        <v>221534</v>
      </c>
      <c r="G51" s="225">
        <v>182169</v>
      </c>
      <c r="H51" s="225">
        <v>775916</v>
      </c>
      <c r="I51" s="225">
        <v>1179619</v>
      </c>
      <c r="J51" s="225">
        <v>229458</v>
      </c>
      <c r="K51" s="225">
        <v>-19945</v>
      </c>
      <c r="L51" s="225">
        <v>209513</v>
      </c>
      <c r="M51" s="225">
        <v>155467</v>
      </c>
      <c r="N51" s="225">
        <v>121179</v>
      </c>
      <c r="O51" s="225">
        <v>140459</v>
      </c>
      <c r="P51" s="225">
        <v>307883</v>
      </c>
      <c r="Q51" s="225">
        <v>-72221</v>
      </c>
      <c r="R51" s="225">
        <v>235662</v>
      </c>
    </row>
    <row r="52" spans="2:18">
      <c r="B52" s="526" t="s">
        <v>236</v>
      </c>
      <c r="C52" s="226">
        <v>1681474</v>
      </c>
      <c r="D52" s="226">
        <v>3892112</v>
      </c>
      <c r="E52" s="225">
        <v>5573586</v>
      </c>
      <c r="F52" s="225">
        <v>2720641</v>
      </c>
      <c r="G52" s="225">
        <v>225312</v>
      </c>
      <c r="H52" s="225">
        <v>2627633</v>
      </c>
      <c r="I52" s="225">
        <v>5573586</v>
      </c>
      <c r="J52" s="225">
        <v>174</v>
      </c>
      <c r="K52" s="225">
        <v>-96</v>
      </c>
      <c r="L52" s="225">
        <v>78</v>
      </c>
      <c r="M52" s="225">
        <v>-46334</v>
      </c>
      <c r="N52" s="225">
        <v>-46374</v>
      </c>
      <c r="O52" s="225">
        <v>-119900</v>
      </c>
      <c r="P52" s="225">
        <v>-106575</v>
      </c>
      <c r="Q52" s="225">
        <v>44864</v>
      </c>
      <c r="R52" s="225">
        <v>-61711</v>
      </c>
    </row>
    <row r="53" spans="2:18">
      <c r="B53" s="526" t="s">
        <v>237</v>
      </c>
      <c r="C53" s="226">
        <v>140483</v>
      </c>
      <c r="D53" s="226">
        <v>189912</v>
      </c>
      <c r="E53" s="225">
        <v>330395</v>
      </c>
      <c r="F53" s="225">
        <v>123850</v>
      </c>
      <c r="G53" s="225">
        <v>60960</v>
      </c>
      <c r="H53" s="225">
        <v>145585</v>
      </c>
      <c r="I53" s="225">
        <v>330395</v>
      </c>
      <c r="J53" s="225">
        <v>211536</v>
      </c>
      <c r="K53" s="225">
        <v>-207475</v>
      </c>
      <c r="L53" s="225">
        <v>4061</v>
      </c>
      <c r="M53" s="225">
        <v>-6852</v>
      </c>
      <c r="N53" s="225">
        <v>-16483</v>
      </c>
      <c r="O53" s="225">
        <v>-5857</v>
      </c>
      <c r="P53" s="225">
        <v>-22340</v>
      </c>
      <c r="Q53" s="225">
        <v>7309</v>
      </c>
      <c r="R53" s="225">
        <v>-15031</v>
      </c>
    </row>
    <row r="54" spans="2:18">
      <c r="B54" s="526" t="s">
        <v>238</v>
      </c>
      <c r="C54" s="226">
        <v>301315</v>
      </c>
      <c r="D54" s="226">
        <v>103975</v>
      </c>
      <c r="E54" s="225">
        <v>405290</v>
      </c>
      <c r="F54" s="225">
        <v>244418</v>
      </c>
      <c r="G54" s="225">
        <v>3075</v>
      </c>
      <c r="H54" s="225">
        <v>157797</v>
      </c>
      <c r="I54" s="225">
        <v>405290</v>
      </c>
      <c r="J54" s="225">
        <v>540344</v>
      </c>
      <c r="K54" s="225">
        <v>-417506</v>
      </c>
      <c r="L54" s="225">
        <v>122838</v>
      </c>
      <c r="M54" s="225">
        <v>109049</v>
      </c>
      <c r="N54" s="225">
        <v>102351</v>
      </c>
      <c r="O54" s="225">
        <v>7959</v>
      </c>
      <c r="P54" s="225">
        <v>110311</v>
      </c>
      <c r="Q54" s="225">
        <v>-37719</v>
      </c>
      <c r="R54" s="225">
        <v>72592</v>
      </c>
    </row>
    <row r="55" spans="2:18">
      <c r="B55" s="526" t="s">
        <v>421</v>
      </c>
      <c r="C55" s="226">
        <v>94170</v>
      </c>
      <c r="D55" s="226">
        <v>355666</v>
      </c>
      <c r="E55" s="225">
        <v>449836</v>
      </c>
      <c r="F55" s="225">
        <v>274015</v>
      </c>
      <c r="G55" s="225">
        <v>0</v>
      </c>
      <c r="H55" s="225">
        <v>175821</v>
      </c>
      <c r="I55" s="225">
        <v>449836</v>
      </c>
      <c r="J55" s="225">
        <v>81939</v>
      </c>
      <c r="K55" s="225">
        <v>-10644</v>
      </c>
      <c r="L55" s="225">
        <v>71295</v>
      </c>
      <c r="M55" s="225">
        <v>68654</v>
      </c>
      <c r="N55" s="225">
        <v>68653</v>
      </c>
      <c r="O55" s="225">
        <v>-15031</v>
      </c>
      <c r="P55" s="225">
        <v>53622</v>
      </c>
      <c r="Q55" s="225">
        <v>-18732</v>
      </c>
      <c r="R55" s="225">
        <v>34890</v>
      </c>
    </row>
    <row r="56" spans="2:18">
      <c r="B56" s="526" t="s">
        <v>239</v>
      </c>
      <c r="C56" s="226">
        <v>120897</v>
      </c>
      <c r="D56" s="226">
        <v>183601</v>
      </c>
      <c r="E56" s="225">
        <v>304498</v>
      </c>
      <c r="F56" s="225">
        <v>9403</v>
      </c>
      <c r="G56" s="225">
        <v>18424</v>
      </c>
      <c r="H56" s="225">
        <v>276671</v>
      </c>
      <c r="I56" s="225">
        <v>304498</v>
      </c>
      <c r="J56" s="225">
        <v>82608</v>
      </c>
      <c r="K56" s="225">
        <v>-1626</v>
      </c>
      <c r="L56" s="225">
        <v>80982</v>
      </c>
      <c r="M56" s="225">
        <v>72831</v>
      </c>
      <c r="N56" s="225">
        <v>56219</v>
      </c>
      <c r="O56" s="225">
        <v>31686</v>
      </c>
      <c r="P56" s="225">
        <v>87905</v>
      </c>
      <c r="Q56" s="225">
        <v>-29729</v>
      </c>
      <c r="R56" s="225">
        <v>58176</v>
      </c>
    </row>
    <row r="57" spans="2:18">
      <c r="B57" s="526" t="s">
        <v>240</v>
      </c>
      <c r="C57" s="226">
        <v>9097</v>
      </c>
      <c r="D57" s="226">
        <v>2196</v>
      </c>
      <c r="E57" s="225">
        <v>11293</v>
      </c>
      <c r="F57" s="225">
        <v>50940</v>
      </c>
      <c r="G57" s="225">
        <v>2493</v>
      </c>
      <c r="H57" s="225">
        <v>-42140</v>
      </c>
      <c r="I57" s="225">
        <v>11293</v>
      </c>
      <c r="J57" s="225">
        <v>1193</v>
      </c>
      <c r="K57" s="225">
        <v>0</v>
      </c>
      <c r="L57" s="225">
        <v>1193</v>
      </c>
      <c r="M57" s="225">
        <v>716</v>
      </c>
      <c r="N57" s="225">
        <v>-650</v>
      </c>
      <c r="O57" s="225">
        <v>-21535</v>
      </c>
      <c r="P57" s="225">
        <v>-22185</v>
      </c>
      <c r="Q57" s="225">
        <v>44</v>
      </c>
      <c r="R57" s="225">
        <v>-22141</v>
      </c>
    </row>
    <row r="58" spans="2:18">
      <c r="B58" s="526" t="s">
        <v>241</v>
      </c>
      <c r="C58" s="226">
        <v>6912</v>
      </c>
      <c r="D58" s="226">
        <v>5755</v>
      </c>
      <c r="E58" s="225">
        <v>12667</v>
      </c>
      <c r="F58" s="225">
        <v>50780</v>
      </c>
      <c r="G58" s="225">
        <v>5431</v>
      </c>
      <c r="H58" s="225">
        <v>-43544</v>
      </c>
      <c r="I58" s="225">
        <v>12667</v>
      </c>
      <c r="J58" s="225">
        <v>1140</v>
      </c>
      <c r="K58" s="225">
        <v>0</v>
      </c>
      <c r="L58" s="225">
        <v>1140</v>
      </c>
      <c r="M58" s="225">
        <v>591</v>
      </c>
      <c r="N58" s="225">
        <v>-986</v>
      </c>
      <c r="O58" s="225">
        <v>-21519</v>
      </c>
      <c r="P58" s="225">
        <v>-22506</v>
      </c>
      <c r="Q58" s="225">
        <v>-176</v>
      </c>
      <c r="R58" s="225">
        <v>-22682</v>
      </c>
    </row>
    <row r="59" spans="2:18">
      <c r="B59" s="526" t="s">
        <v>222</v>
      </c>
      <c r="C59" s="226">
        <v>538216</v>
      </c>
      <c r="D59" s="226">
        <v>1209995</v>
      </c>
      <c r="E59" s="225">
        <v>1748211</v>
      </c>
      <c r="F59" s="225">
        <v>517761</v>
      </c>
      <c r="G59" s="225">
        <v>440495</v>
      </c>
      <c r="H59" s="225">
        <v>789955</v>
      </c>
      <c r="I59" s="225">
        <v>1748211</v>
      </c>
      <c r="J59" s="225">
        <v>1410602</v>
      </c>
      <c r="K59" s="225">
        <v>-1037015</v>
      </c>
      <c r="L59" s="225">
        <v>373587</v>
      </c>
      <c r="M59" s="225">
        <v>213754</v>
      </c>
      <c r="N59" s="225">
        <v>140035</v>
      </c>
      <c r="O59" s="225">
        <v>-17507</v>
      </c>
      <c r="P59" s="225">
        <v>122528</v>
      </c>
      <c r="Q59" s="225">
        <v>-22092</v>
      </c>
      <c r="R59" s="225">
        <v>100436</v>
      </c>
    </row>
    <row r="60" spans="2:18">
      <c r="B60" s="526" t="s">
        <v>242</v>
      </c>
      <c r="C60" s="226">
        <v>611450</v>
      </c>
      <c r="D60" s="226">
        <v>1964754</v>
      </c>
      <c r="E60" s="225">
        <v>2576204</v>
      </c>
      <c r="F60" s="225">
        <v>865349</v>
      </c>
      <c r="G60" s="225">
        <v>781211</v>
      </c>
      <c r="H60" s="225">
        <v>929644</v>
      </c>
      <c r="I60" s="225">
        <v>2576204</v>
      </c>
      <c r="J60" s="225">
        <v>1510676</v>
      </c>
      <c r="K60" s="225">
        <v>-1026864</v>
      </c>
      <c r="L60" s="225">
        <v>483812</v>
      </c>
      <c r="M60" s="225">
        <v>294177</v>
      </c>
      <c r="N60" s="225">
        <v>172577</v>
      </c>
      <c r="O60" s="225">
        <v>-96634</v>
      </c>
      <c r="P60" s="225">
        <v>75943</v>
      </c>
      <c r="Q60" s="225">
        <v>-27646</v>
      </c>
      <c r="R60" s="225">
        <v>48297</v>
      </c>
    </row>
    <row r="61" spans="2:18">
      <c r="B61" s="526" t="s">
        <v>271</v>
      </c>
      <c r="C61" s="226">
        <v>694885</v>
      </c>
      <c r="D61" s="226">
        <v>2478860</v>
      </c>
      <c r="E61" s="225">
        <v>3173745</v>
      </c>
      <c r="F61" s="225">
        <v>613692</v>
      </c>
      <c r="G61" s="225">
        <v>1154300</v>
      </c>
      <c r="H61" s="225">
        <v>1405753</v>
      </c>
      <c r="I61" s="225">
        <v>3173745</v>
      </c>
      <c r="J61" s="225">
        <v>1541938</v>
      </c>
      <c r="K61" s="225">
        <v>-1106151</v>
      </c>
      <c r="L61" s="225">
        <v>435787</v>
      </c>
      <c r="M61" s="225">
        <v>254481</v>
      </c>
      <c r="N61" s="225">
        <v>157911</v>
      </c>
      <c r="O61" s="225">
        <v>-51253</v>
      </c>
      <c r="P61" s="225">
        <v>107044</v>
      </c>
      <c r="Q61" s="225">
        <v>318307</v>
      </c>
      <c r="R61" s="225">
        <v>425351</v>
      </c>
    </row>
    <row r="62" spans="2:18">
      <c r="B62" s="526" t="s">
        <v>272</v>
      </c>
      <c r="C62" s="226">
        <v>14153</v>
      </c>
      <c r="D62" s="226">
        <v>9180</v>
      </c>
      <c r="E62" s="225">
        <v>23333</v>
      </c>
      <c r="F62" s="225">
        <v>5512</v>
      </c>
      <c r="G62" s="225">
        <v>42</v>
      </c>
      <c r="H62" s="225">
        <v>17779</v>
      </c>
      <c r="I62" s="225">
        <v>23333</v>
      </c>
      <c r="J62" s="225">
        <v>17882</v>
      </c>
      <c r="K62" s="225">
        <v>-8136</v>
      </c>
      <c r="L62" s="225">
        <v>9746</v>
      </c>
      <c r="M62" s="225">
        <v>-559</v>
      </c>
      <c r="N62" s="225">
        <v>-1412</v>
      </c>
      <c r="O62" s="225">
        <v>-169</v>
      </c>
      <c r="P62" s="225">
        <v>-1581</v>
      </c>
      <c r="Q62" s="225">
        <v>394</v>
      </c>
      <c r="R62" s="225">
        <v>-1187</v>
      </c>
    </row>
    <row r="63" spans="2:18">
      <c r="B63" s="526" t="s">
        <v>419</v>
      </c>
      <c r="C63" s="226">
        <v>1535494</v>
      </c>
      <c r="D63" s="226">
        <v>4426898</v>
      </c>
      <c r="E63" s="225">
        <v>5962392</v>
      </c>
      <c r="F63" s="225">
        <v>1438355</v>
      </c>
      <c r="G63" s="225">
        <v>2871158</v>
      </c>
      <c r="H63" s="225">
        <v>1652879</v>
      </c>
      <c r="I63" s="225">
        <v>5962392</v>
      </c>
      <c r="J63" s="225">
        <v>2459201</v>
      </c>
      <c r="K63" s="225">
        <v>-1914222</v>
      </c>
      <c r="L63" s="225">
        <v>544979</v>
      </c>
      <c r="M63" s="225">
        <v>243789</v>
      </c>
      <c r="N63" s="225">
        <v>137736</v>
      </c>
      <c r="O63" s="225">
        <v>-98509</v>
      </c>
      <c r="P63" s="225">
        <v>39227</v>
      </c>
      <c r="Q63" s="225">
        <v>-17209</v>
      </c>
      <c r="R63" s="225">
        <v>22018</v>
      </c>
    </row>
    <row r="64" spans="2:18">
      <c r="B64" s="526" t="s">
        <v>243</v>
      </c>
      <c r="C64" s="226">
        <v>4112113</v>
      </c>
      <c r="D64" s="226">
        <v>11587158</v>
      </c>
      <c r="E64" s="225">
        <v>15699271</v>
      </c>
      <c r="F64" s="225">
        <v>6524502</v>
      </c>
      <c r="G64" s="225">
        <v>5555695</v>
      </c>
      <c r="H64" s="225">
        <v>3619074</v>
      </c>
      <c r="I64" s="225">
        <v>15699271</v>
      </c>
      <c r="J64" s="225">
        <v>7492092</v>
      </c>
      <c r="K64" s="225">
        <v>-5366693</v>
      </c>
      <c r="L64" s="225">
        <v>2125399</v>
      </c>
      <c r="M64" s="225">
        <v>1201286</v>
      </c>
      <c r="N64" s="225">
        <v>766565</v>
      </c>
      <c r="O64" s="225">
        <v>-435467</v>
      </c>
      <c r="P64" s="225">
        <v>331484</v>
      </c>
      <c r="Q64" s="225">
        <v>217615</v>
      </c>
      <c r="R64" s="225">
        <v>549099</v>
      </c>
    </row>
    <row r="65" spans="2:18">
      <c r="B65" s="526" t="s">
        <v>244</v>
      </c>
      <c r="C65" s="226">
        <v>336791</v>
      </c>
      <c r="D65" s="226">
        <v>2511365</v>
      </c>
      <c r="E65" s="225">
        <v>2848156</v>
      </c>
      <c r="F65" s="225">
        <v>510844</v>
      </c>
      <c r="G65" s="225">
        <v>1032101</v>
      </c>
      <c r="H65" s="225">
        <v>1305211</v>
      </c>
      <c r="I65" s="225">
        <v>2848156</v>
      </c>
      <c r="J65" s="225">
        <v>1259471</v>
      </c>
      <c r="K65" s="225">
        <v>-478264</v>
      </c>
      <c r="L65" s="225">
        <v>781207</v>
      </c>
      <c r="M65" s="225">
        <v>707149</v>
      </c>
      <c r="N65" s="225">
        <v>633075</v>
      </c>
      <c r="O65" s="225">
        <v>-101981</v>
      </c>
      <c r="P65" s="225">
        <v>531118</v>
      </c>
      <c r="Q65" s="225">
        <v>-185554</v>
      </c>
      <c r="R65" s="225">
        <v>345564</v>
      </c>
    </row>
    <row r="66" spans="2:18">
      <c r="B66" s="526" t="s">
        <v>245</v>
      </c>
      <c r="C66" s="226">
        <v>414711</v>
      </c>
      <c r="D66" s="226">
        <v>1686783</v>
      </c>
      <c r="E66" s="225">
        <v>2101494</v>
      </c>
      <c r="F66" s="225">
        <v>650760</v>
      </c>
      <c r="G66" s="225">
        <v>598455</v>
      </c>
      <c r="H66" s="225">
        <v>852279</v>
      </c>
      <c r="I66" s="225">
        <v>2101494</v>
      </c>
      <c r="J66" s="225">
        <v>1713801</v>
      </c>
      <c r="K66" s="225">
        <v>-1032452</v>
      </c>
      <c r="L66" s="225">
        <v>681349</v>
      </c>
      <c r="M66" s="225">
        <v>522969</v>
      </c>
      <c r="N66" s="225">
        <v>389002</v>
      </c>
      <c r="O66" s="225">
        <v>-57795</v>
      </c>
      <c r="P66" s="225">
        <v>331372</v>
      </c>
      <c r="Q66" s="225">
        <v>-125242</v>
      </c>
      <c r="R66" s="225">
        <v>206130</v>
      </c>
    </row>
    <row r="67" spans="2:18">
      <c r="B67" s="526" t="s">
        <v>246</v>
      </c>
      <c r="C67" s="226">
        <v>36807</v>
      </c>
      <c r="D67" s="226">
        <v>1376103</v>
      </c>
      <c r="E67" s="225">
        <v>1412910</v>
      </c>
      <c r="F67" s="225">
        <v>69295</v>
      </c>
      <c r="G67" s="225">
        <v>10460</v>
      </c>
      <c r="H67" s="225">
        <v>1333155</v>
      </c>
      <c r="I67" s="225">
        <v>1412910</v>
      </c>
      <c r="J67" s="225">
        <v>0</v>
      </c>
      <c r="K67" s="225">
        <v>0</v>
      </c>
      <c r="L67" s="225">
        <v>0</v>
      </c>
      <c r="M67" s="225">
        <v>337</v>
      </c>
      <c r="N67" s="225">
        <v>337</v>
      </c>
      <c r="O67" s="225">
        <v>-4852</v>
      </c>
      <c r="P67" s="225">
        <v>185519</v>
      </c>
      <c r="Q67" s="225">
        <v>0</v>
      </c>
      <c r="R67" s="225">
        <v>185519</v>
      </c>
    </row>
    <row r="68" spans="2:18">
      <c r="B68" s="526" t="s">
        <v>247</v>
      </c>
      <c r="C68" s="226">
        <v>333468</v>
      </c>
      <c r="D68" s="226">
        <v>914287</v>
      </c>
      <c r="E68" s="225">
        <v>1247755</v>
      </c>
      <c r="F68" s="225">
        <v>169579</v>
      </c>
      <c r="G68" s="225">
        <v>234383</v>
      </c>
      <c r="H68" s="225">
        <v>843793</v>
      </c>
      <c r="I68" s="225">
        <v>1247755</v>
      </c>
      <c r="J68" s="225">
        <v>653276</v>
      </c>
      <c r="K68" s="225">
        <v>-336615</v>
      </c>
      <c r="L68" s="225">
        <v>316661</v>
      </c>
      <c r="M68" s="225">
        <v>257625</v>
      </c>
      <c r="N68" s="225">
        <v>209490</v>
      </c>
      <c r="O68" s="225">
        <v>13325</v>
      </c>
      <c r="P68" s="225">
        <v>263975</v>
      </c>
      <c r="Q68" s="225">
        <v>-69105</v>
      </c>
      <c r="R68" s="225">
        <v>194870</v>
      </c>
    </row>
    <row r="69" spans="2:18">
      <c r="B69" s="227" t="s">
        <v>248</v>
      </c>
      <c r="C69" s="226">
        <v>5798</v>
      </c>
      <c r="D69" s="226">
        <v>137059</v>
      </c>
      <c r="E69" s="225">
        <v>142857</v>
      </c>
      <c r="F69" s="225">
        <v>7946</v>
      </c>
      <c r="G69" s="225">
        <v>25562</v>
      </c>
      <c r="H69" s="225">
        <v>109349</v>
      </c>
      <c r="I69" s="225">
        <v>142857</v>
      </c>
      <c r="J69" s="225">
        <v>54434</v>
      </c>
      <c r="K69" s="225">
        <v>-15469</v>
      </c>
      <c r="L69" s="225">
        <v>38965</v>
      </c>
      <c r="M69" s="225">
        <v>33910</v>
      </c>
      <c r="N69" s="225">
        <v>29643</v>
      </c>
      <c r="O69" s="225">
        <v>-255</v>
      </c>
      <c r="P69" s="225">
        <v>29388</v>
      </c>
      <c r="Q69" s="225">
        <v>-8562</v>
      </c>
      <c r="R69" s="225">
        <v>20826</v>
      </c>
    </row>
    <row r="70" spans="2:18">
      <c r="B70" s="227" t="s">
        <v>249</v>
      </c>
      <c r="C70" s="226">
        <v>85080</v>
      </c>
      <c r="D70" s="226">
        <v>175196</v>
      </c>
      <c r="E70" s="225">
        <v>260276</v>
      </c>
      <c r="F70" s="225">
        <v>51046</v>
      </c>
      <c r="G70" s="225">
        <v>68377</v>
      </c>
      <c r="H70" s="225">
        <v>140853</v>
      </c>
      <c r="I70" s="225">
        <v>260276</v>
      </c>
      <c r="J70" s="225">
        <v>89395</v>
      </c>
      <c r="K70" s="225">
        <v>-37266</v>
      </c>
      <c r="L70" s="225">
        <v>52129</v>
      </c>
      <c r="M70" s="225">
        <v>42112</v>
      </c>
      <c r="N70" s="225">
        <v>30028</v>
      </c>
      <c r="O70" s="225">
        <v>-4368</v>
      </c>
      <c r="P70" s="225">
        <v>25685</v>
      </c>
      <c r="Q70" s="225">
        <v>-8003</v>
      </c>
      <c r="R70" s="225">
        <v>17682</v>
      </c>
    </row>
    <row r="71" spans="2:18">
      <c r="B71" s="227" t="s">
        <v>250</v>
      </c>
      <c r="C71" s="226">
        <v>112287</v>
      </c>
      <c r="D71" s="226">
        <v>1210429</v>
      </c>
      <c r="E71" s="225">
        <v>1322716</v>
      </c>
      <c r="F71" s="225">
        <v>268883</v>
      </c>
      <c r="G71" s="225">
        <v>431856</v>
      </c>
      <c r="H71" s="225">
        <v>621977</v>
      </c>
      <c r="I71" s="225">
        <v>1322716</v>
      </c>
      <c r="J71" s="225">
        <v>912950</v>
      </c>
      <c r="K71" s="225">
        <v>-610701</v>
      </c>
      <c r="L71" s="225">
        <v>302249</v>
      </c>
      <c r="M71" s="225">
        <v>232137</v>
      </c>
      <c r="N71" s="225">
        <v>175848</v>
      </c>
      <c r="O71" s="225">
        <v>-22150</v>
      </c>
      <c r="P71" s="225">
        <v>153693</v>
      </c>
      <c r="Q71" s="225">
        <v>-49024</v>
      </c>
      <c r="R71" s="225">
        <v>104669</v>
      </c>
    </row>
    <row r="72" spans="2:18">
      <c r="B72" s="227" t="s">
        <v>251</v>
      </c>
      <c r="C72" s="226">
        <v>488824</v>
      </c>
      <c r="D72" s="226">
        <v>2401685</v>
      </c>
      <c r="E72" s="225">
        <v>2890509</v>
      </c>
      <c r="F72" s="225">
        <v>490068</v>
      </c>
      <c r="G72" s="225">
        <v>770021</v>
      </c>
      <c r="H72" s="225">
        <v>1630420</v>
      </c>
      <c r="I72" s="225">
        <v>2890509</v>
      </c>
      <c r="J72" s="225">
        <v>1505635</v>
      </c>
      <c r="K72" s="225">
        <v>-798330</v>
      </c>
      <c r="L72" s="225">
        <v>707305</v>
      </c>
      <c r="M72" s="225">
        <v>564020</v>
      </c>
      <c r="N72" s="225">
        <v>443246</v>
      </c>
      <c r="O72" s="225">
        <v>-18583</v>
      </c>
      <c r="P72" s="225">
        <v>451681</v>
      </c>
      <c r="Q72" s="225">
        <v>-134059</v>
      </c>
      <c r="R72" s="225">
        <v>317622</v>
      </c>
    </row>
  </sheetData>
  <mergeCells count="3">
    <mergeCell ref="B3:R3"/>
    <mergeCell ref="C5:R5"/>
    <mergeCell ref="C41:R4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S203"/>
  <sheetViews>
    <sheetView topLeftCell="A112" zoomScale="91" zoomScaleNormal="91" workbookViewId="0">
      <selection activeCell="C137" sqref="C137:P139"/>
    </sheetView>
  </sheetViews>
  <sheetFormatPr baseColWidth="10" defaultRowHeight="12.75"/>
  <cols>
    <col min="1" max="1" width="12.140625" customWidth="1"/>
    <col min="2" max="2" width="69.85546875" customWidth="1"/>
    <col min="3" max="3" width="15.140625" customWidth="1"/>
    <col min="4" max="4" width="16.42578125" customWidth="1"/>
    <col min="5" max="5" width="17.7109375" customWidth="1"/>
    <col min="6" max="6" width="13.7109375" customWidth="1"/>
    <col min="7" max="7" width="19.7109375" customWidth="1"/>
    <col min="8" max="8" width="18.85546875" customWidth="1"/>
    <col min="9" max="9" width="15.28515625" customWidth="1"/>
    <col min="10" max="10" width="17.7109375" customWidth="1"/>
    <col min="11" max="11" width="20.5703125" customWidth="1"/>
    <col min="12" max="12" width="20.28515625" customWidth="1"/>
    <col min="13" max="13" width="19.140625" customWidth="1"/>
    <col min="14" max="14" width="14.5703125" customWidth="1"/>
    <col min="15" max="15" width="18" customWidth="1"/>
    <col min="16" max="16" width="18.5703125" customWidth="1"/>
    <col min="17" max="175" width="11.42578125" style="364"/>
  </cols>
  <sheetData>
    <row r="1" spans="1:16">
      <c r="A1" s="581" t="s">
        <v>102</v>
      </c>
      <c r="B1" s="582"/>
      <c r="C1" s="575" t="s">
        <v>387</v>
      </c>
      <c r="D1" s="576"/>
      <c r="E1" s="575" t="s">
        <v>10</v>
      </c>
      <c r="F1" s="576"/>
      <c r="G1" s="575" t="s">
        <v>55</v>
      </c>
      <c r="H1" s="576"/>
      <c r="I1" s="575" t="s">
        <v>14</v>
      </c>
      <c r="J1" s="576"/>
      <c r="K1" s="575" t="s">
        <v>56</v>
      </c>
      <c r="L1" s="576"/>
      <c r="M1" s="575" t="s">
        <v>389</v>
      </c>
      <c r="N1" s="576"/>
      <c r="O1" s="575" t="s">
        <v>20</v>
      </c>
      <c r="P1" s="576"/>
    </row>
    <row r="2" spans="1:16">
      <c r="A2" s="577" t="s">
        <v>359</v>
      </c>
      <c r="B2" s="578"/>
      <c r="C2" s="382" t="s">
        <v>425</v>
      </c>
      <c r="D2" s="383" t="s">
        <v>415</v>
      </c>
      <c r="E2" s="382" t="s">
        <v>425</v>
      </c>
      <c r="F2" s="383" t="s">
        <v>415</v>
      </c>
      <c r="G2" s="382" t="s">
        <v>425</v>
      </c>
      <c r="H2" s="383" t="s">
        <v>415</v>
      </c>
      <c r="I2" s="382" t="s">
        <v>425</v>
      </c>
      <c r="J2" s="383" t="s">
        <v>415</v>
      </c>
      <c r="K2" s="382" t="s">
        <v>425</v>
      </c>
      <c r="L2" s="383" t="s">
        <v>415</v>
      </c>
      <c r="M2" s="382" t="s">
        <v>425</v>
      </c>
      <c r="N2" s="383" t="s">
        <v>415</v>
      </c>
      <c r="O2" s="382" t="s">
        <v>425</v>
      </c>
      <c r="P2" s="383" t="s">
        <v>415</v>
      </c>
    </row>
    <row r="3" spans="1:16">
      <c r="A3" s="579"/>
      <c r="B3" s="580"/>
      <c r="C3" s="384" t="s">
        <v>380</v>
      </c>
      <c r="D3" s="385" t="s">
        <v>380</v>
      </c>
      <c r="E3" s="384" t="s">
        <v>380</v>
      </c>
      <c r="F3" s="385" t="s">
        <v>380</v>
      </c>
      <c r="G3" s="384" t="s">
        <v>380</v>
      </c>
      <c r="H3" s="385" t="s">
        <v>380</v>
      </c>
      <c r="I3" s="384" t="s">
        <v>380</v>
      </c>
      <c r="J3" s="385" t="s">
        <v>380</v>
      </c>
      <c r="K3" s="384" t="s">
        <v>380</v>
      </c>
      <c r="L3" s="385" t="s">
        <v>380</v>
      </c>
      <c r="M3" s="384" t="s">
        <v>380</v>
      </c>
      <c r="N3" s="385" t="s">
        <v>380</v>
      </c>
      <c r="O3" s="384" t="s">
        <v>380</v>
      </c>
      <c r="P3" s="385" t="s">
        <v>380</v>
      </c>
    </row>
    <row r="4" spans="1:16">
      <c r="A4" s="377" t="s">
        <v>360</v>
      </c>
      <c r="B4" s="366"/>
      <c r="C4" s="386">
        <v>810340</v>
      </c>
      <c r="D4" s="389">
        <v>526410</v>
      </c>
      <c r="E4" s="386">
        <v>746644</v>
      </c>
      <c r="F4" s="389">
        <v>644916</v>
      </c>
      <c r="G4" s="386">
        <v>4855890</v>
      </c>
      <c r="H4" s="389">
        <v>4198462</v>
      </c>
      <c r="I4" s="386">
        <v>592329</v>
      </c>
      <c r="J4" s="389">
        <v>710105</v>
      </c>
      <c r="K4" s="386">
        <v>469946</v>
      </c>
      <c r="L4" s="389">
        <v>488825</v>
      </c>
      <c r="M4" s="386">
        <v>-488181</v>
      </c>
      <c r="N4" s="389">
        <v>-184732</v>
      </c>
      <c r="O4" s="390">
        <v>6986968</v>
      </c>
      <c r="P4" s="393">
        <v>6383986</v>
      </c>
    </row>
    <row r="5" spans="1:16">
      <c r="A5" s="376"/>
      <c r="B5" s="366" t="s">
        <v>295</v>
      </c>
      <c r="C5" s="386">
        <v>426079</v>
      </c>
      <c r="D5" s="402">
        <v>441045</v>
      </c>
      <c r="E5" s="386">
        <v>162341</v>
      </c>
      <c r="F5" s="402">
        <v>182829</v>
      </c>
      <c r="G5" s="386">
        <v>888647</v>
      </c>
      <c r="H5" s="402">
        <v>633692</v>
      </c>
      <c r="I5" s="386">
        <v>231935</v>
      </c>
      <c r="J5" s="402">
        <v>394484</v>
      </c>
      <c r="K5" s="386">
        <v>216531</v>
      </c>
      <c r="L5" s="402">
        <v>252235</v>
      </c>
      <c r="M5" s="386">
        <v>0</v>
      </c>
      <c r="N5" s="402">
        <v>0</v>
      </c>
      <c r="O5" s="390">
        <v>1925533</v>
      </c>
      <c r="P5" s="393">
        <v>1904285</v>
      </c>
    </row>
    <row r="6" spans="1:16">
      <c r="A6" s="376"/>
      <c r="B6" s="366" t="s">
        <v>296</v>
      </c>
      <c r="C6" s="386">
        <v>3537</v>
      </c>
      <c r="D6" s="402">
        <v>7467</v>
      </c>
      <c r="E6" s="386">
        <v>0</v>
      </c>
      <c r="F6" s="402">
        <v>0</v>
      </c>
      <c r="G6" s="386">
        <v>165894</v>
      </c>
      <c r="H6" s="402">
        <v>178492</v>
      </c>
      <c r="I6" s="386">
        <v>28437</v>
      </c>
      <c r="J6" s="402">
        <v>24434</v>
      </c>
      <c r="K6" s="386">
        <v>445</v>
      </c>
      <c r="L6" s="402">
        <v>0</v>
      </c>
      <c r="M6" s="386">
        <v>0</v>
      </c>
      <c r="N6" s="402">
        <v>0</v>
      </c>
      <c r="O6" s="390">
        <v>198313</v>
      </c>
      <c r="P6" s="393">
        <v>210393</v>
      </c>
    </row>
    <row r="7" spans="1:16">
      <c r="A7" s="376"/>
      <c r="B7" s="366" t="s">
        <v>297</v>
      </c>
      <c r="C7" s="386">
        <v>5730</v>
      </c>
      <c r="D7" s="402">
        <v>5544</v>
      </c>
      <c r="E7" s="386">
        <v>32784</v>
      </c>
      <c r="F7" s="402">
        <v>26228</v>
      </c>
      <c r="G7" s="386">
        <v>287290</v>
      </c>
      <c r="H7" s="402">
        <v>220719</v>
      </c>
      <c r="I7" s="386">
        <v>18057</v>
      </c>
      <c r="J7" s="402">
        <v>8850</v>
      </c>
      <c r="K7" s="386">
        <v>54454</v>
      </c>
      <c r="L7" s="402">
        <v>46391</v>
      </c>
      <c r="M7" s="386">
        <v>0</v>
      </c>
      <c r="N7" s="402">
        <v>0</v>
      </c>
      <c r="O7" s="390">
        <v>398315</v>
      </c>
      <c r="P7" s="393">
        <v>307732</v>
      </c>
    </row>
    <row r="8" spans="1:16">
      <c r="A8" s="376"/>
      <c r="B8" s="366" t="s">
        <v>298</v>
      </c>
      <c r="C8" s="386">
        <v>820</v>
      </c>
      <c r="D8" s="402">
        <v>956</v>
      </c>
      <c r="E8" s="386">
        <v>509587</v>
      </c>
      <c r="F8" s="402">
        <v>389563</v>
      </c>
      <c r="G8" s="386">
        <v>3141262</v>
      </c>
      <c r="H8" s="402">
        <v>2801407</v>
      </c>
      <c r="I8" s="386">
        <v>241268</v>
      </c>
      <c r="J8" s="402">
        <v>217987</v>
      </c>
      <c r="K8" s="386">
        <v>144333</v>
      </c>
      <c r="L8" s="402">
        <v>140653</v>
      </c>
      <c r="M8" s="386">
        <v>-278</v>
      </c>
      <c r="N8" s="402">
        <v>456</v>
      </c>
      <c r="O8" s="390">
        <v>4036992</v>
      </c>
      <c r="P8" s="393">
        <v>3551022</v>
      </c>
    </row>
    <row r="9" spans="1:16">
      <c r="A9" s="376"/>
      <c r="B9" s="366" t="s">
        <v>299</v>
      </c>
      <c r="C9" s="386">
        <v>373960</v>
      </c>
      <c r="D9" s="402">
        <v>71184</v>
      </c>
      <c r="E9" s="386">
        <v>14692</v>
      </c>
      <c r="F9" s="402">
        <v>16513</v>
      </c>
      <c r="G9" s="386">
        <v>106771</v>
      </c>
      <c r="H9" s="402">
        <v>106693</v>
      </c>
      <c r="I9" s="386">
        <v>1419</v>
      </c>
      <c r="J9" s="402">
        <v>1403</v>
      </c>
      <c r="K9" s="386">
        <v>4270</v>
      </c>
      <c r="L9" s="402">
        <v>3732</v>
      </c>
      <c r="M9" s="386">
        <v>-487903</v>
      </c>
      <c r="N9" s="402">
        <v>-185188</v>
      </c>
      <c r="O9" s="390">
        <v>13209</v>
      </c>
      <c r="P9" s="393">
        <v>14337</v>
      </c>
    </row>
    <row r="10" spans="1:16">
      <c r="A10" s="376"/>
      <c r="B10" s="366" t="s">
        <v>300</v>
      </c>
      <c r="C10" s="386">
        <v>0</v>
      </c>
      <c r="D10" s="402">
        <v>0</v>
      </c>
      <c r="E10" s="386">
        <v>27032</v>
      </c>
      <c r="F10" s="402">
        <v>29623</v>
      </c>
      <c r="G10" s="386">
        <v>219291</v>
      </c>
      <c r="H10" s="402">
        <v>209125</v>
      </c>
      <c r="I10" s="386">
        <v>65222</v>
      </c>
      <c r="J10" s="402">
        <v>57118</v>
      </c>
      <c r="K10" s="386">
        <v>48188</v>
      </c>
      <c r="L10" s="402">
        <v>43532</v>
      </c>
      <c r="M10" s="386">
        <v>0</v>
      </c>
      <c r="N10" s="402">
        <v>0</v>
      </c>
      <c r="O10" s="390">
        <v>359733</v>
      </c>
      <c r="P10" s="393">
        <v>339398</v>
      </c>
    </row>
    <row r="11" spans="1:16">
      <c r="A11" s="411"/>
      <c r="B11" s="412" t="s">
        <v>301</v>
      </c>
      <c r="C11" s="514">
        <v>214</v>
      </c>
      <c r="D11" s="515">
        <v>214</v>
      </c>
      <c r="E11" s="514">
        <v>208</v>
      </c>
      <c r="F11" s="515">
        <v>160</v>
      </c>
      <c r="G11" s="514">
        <v>46735</v>
      </c>
      <c r="H11" s="515">
        <v>48334</v>
      </c>
      <c r="I11" s="514">
        <v>5</v>
      </c>
      <c r="J11" s="515">
        <v>4</v>
      </c>
      <c r="K11" s="514">
        <v>1725</v>
      </c>
      <c r="L11" s="515">
        <v>2282</v>
      </c>
      <c r="M11" s="514">
        <v>0</v>
      </c>
      <c r="N11" s="515">
        <v>0</v>
      </c>
      <c r="O11" s="516">
        <v>48887</v>
      </c>
      <c r="P11" s="517">
        <v>50994</v>
      </c>
    </row>
    <row r="12" spans="1:16">
      <c r="A12" s="367"/>
      <c r="B12" s="367"/>
      <c r="C12" s="371"/>
      <c r="D12" s="421"/>
      <c r="E12" s="371"/>
      <c r="F12" s="421"/>
      <c r="G12" s="371"/>
      <c r="H12" s="421"/>
      <c r="I12" s="371"/>
      <c r="J12" s="421"/>
      <c r="K12" s="371"/>
      <c r="L12" s="421"/>
      <c r="M12" s="371"/>
      <c r="N12" s="421"/>
      <c r="O12" s="371"/>
      <c r="P12" s="400"/>
    </row>
    <row r="13" spans="1:16">
      <c r="A13" s="376"/>
      <c r="B13" s="368" t="s">
        <v>302</v>
      </c>
      <c r="C13" s="386">
        <v>0</v>
      </c>
      <c r="D13" s="402">
        <v>0</v>
      </c>
      <c r="E13" s="386">
        <v>0</v>
      </c>
      <c r="F13" s="402">
        <v>0</v>
      </c>
      <c r="G13" s="386">
        <v>0</v>
      </c>
      <c r="H13" s="402">
        <v>0</v>
      </c>
      <c r="I13" s="386">
        <v>5986</v>
      </c>
      <c r="J13" s="402">
        <v>5825</v>
      </c>
      <c r="K13" s="386">
        <v>0</v>
      </c>
      <c r="L13" s="402">
        <v>0</v>
      </c>
      <c r="M13" s="386">
        <v>0</v>
      </c>
      <c r="N13" s="402">
        <v>0</v>
      </c>
      <c r="O13" s="390">
        <v>5986</v>
      </c>
      <c r="P13" s="393">
        <v>5825</v>
      </c>
    </row>
    <row r="14" spans="1:16">
      <c r="A14" s="367"/>
      <c r="B14" s="367"/>
      <c r="C14" s="371"/>
      <c r="D14" s="421"/>
      <c r="E14" s="371"/>
      <c r="F14" s="421"/>
      <c r="G14" s="371"/>
      <c r="H14" s="421"/>
      <c r="I14" s="371"/>
      <c r="J14" s="421"/>
      <c r="K14" s="371"/>
      <c r="L14" s="421"/>
      <c r="M14" s="371"/>
      <c r="N14" s="421"/>
      <c r="O14" s="371"/>
      <c r="P14" s="400"/>
    </row>
    <row r="15" spans="1:16">
      <c r="A15" s="377" t="s">
        <v>361</v>
      </c>
      <c r="B15" s="366"/>
      <c r="C15" s="386">
        <v>7342917</v>
      </c>
      <c r="D15" s="389">
        <v>7491715</v>
      </c>
      <c r="E15" s="386">
        <v>2426008</v>
      </c>
      <c r="F15" s="389">
        <v>2585687</v>
      </c>
      <c r="G15" s="386">
        <v>11544454</v>
      </c>
      <c r="H15" s="389">
        <v>11585461</v>
      </c>
      <c r="I15" s="386">
        <v>4352396</v>
      </c>
      <c r="J15" s="389">
        <v>4200842</v>
      </c>
      <c r="K15" s="386">
        <v>3903965</v>
      </c>
      <c r="L15" s="389">
        <v>3828620</v>
      </c>
      <c r="M15" s="386">
        <v>-8531319</v>
      </c>
      <c r="N15" s="389">
        <v>-8679955</v>
      </c>
      <c r="O15" s="390">
        <v>21038421</v>
      </c>
      <c r="P15" s="393">
        <v>21012370</v>
      </c>
    </row>
    <row r="16" spans="1:16">
      <c r="A16" s="376"/>
      <c r="B16" s="366" t="s">
        <v>303</v>
      </c>
      <c r="C16" s="386">
        <v>0</v>
      </c>
      <c r="D16" s="402">
        <v>0</v>
      </c>
      <c r="E16" s="386">
        <v>17</v>
      </c>
      <c r="F16" s="402">
        <v>14</v>
      </c>
      <c r="G16" s="386">
        <v>2844714</v>
      </c>
      <c r="H16" s="402">
        <v>2795863</v>
      </c>
      <c r="I16" s="386">
        <v>578</v>
      </c>
      <c r="J16" s="402">
        <v>598</v>
      </c>
      <c r="K16" s="386">
        <v>0</v>
      </c>
      <c r="L16" s="402">
        <v>0</v>
      </c>
      <c r="M16" s="386">
        <v>0</v>
      </c>
      <c r="N16" s="402">
        <v>0</v>
      </c>
      <c r="O16" s="390">
        <v>2845309</v>
      </c>
      <c r="P16" s="393">
        <v>2796475</v>
      </c>
    </row>
    <row r="17" spans="1:16">
      <c r="A17" s="376"/>
      <c r="B17" s="366" t="s">
        <v>304</v>
      </c>
      <c r="C17" s="386">
        <v>3197</v>
      </c>
      <c r="D17" s="402">
        <v>3414</v>
      </c>
      <c r="E17" s="386">
        <v>810</v>
      </c>
      <c r="F17" s="402">
        <v>927</v>
      </c>
      <c r="G17" s="386">
        <v>1129545</v>
      </c>
      <c r="H17" s="402">
        <v>1127643</v>
      </c>
      <c r="I17" s="386">
        <v>11340</v>
      </c>
      <c r="J17" s="402">
        <v>8753</v>
      </c>
      <c r="K17" s="386">
        <v>1964</v>
      </c>
      <c r="L17" s="402">
        <v>0</v>
      </c>
      <c r="M17" s="386">
        <v>819</v>
      </c>
      <c r="N17" s="402">
        <v>-29</v>
      </c>
      <c r="O17" s="390">
        <v>1147675</v>
      </c>
      <c r="P17" s="393">
        <v>1140708</v>
      </c>
    </row>
    <row r="18" spans="1:16">
      <c r="A18" s="376"/>
      <c r="B18" s="366" t="s">
        <v>305</v>
      </c>
      <c r="C18" s="386">
        <v>58</v>
      </c>
      <c r="D18" s="402">
        <v>58</v>
      </c>
      <c r="E18" s="386">
        <v>344227</v>
      </c>
      <c r="F18" s="402">
        <v>409285</v>
      </c>
      <c r="G18" s="386">
        <v>338251</v>
      </c>
      <c r="H18" s="402">
        <v>457162</v>
      </c>
      <c r="I18" s="386">
        <v>39241</v>
      </c>
      <c r="J18" s="402">
        <v>40003</v>
      </c>
      <c r="K18" s="386">
        <v>0</v>
      </c>
      <c r="L18" s="402">
        <v>0</v>
      </c>
      <c r="M18" s="386">
        <v>0</v>
      </c>
      <c r="N18" s="402">
        <v>0</v>
      </c>
      <c r="O18" s="390">
        <v>721777</v>
      </c>
      <c r="P18" s="393">
        <v>906508</v>
      </c>
    </row>
    <row r="19" spans="1:16">
      <c r="A19" s="376"/>
      <c r="B19" s="366" t="s">
        <v>306</v>
      </c>
      <c r="C19" s="386">
        <v>225000</v>
      </c>
      <c r="D19" s="402">
        <v>375000</v>
      </c>
      <c r="E19" s="386">
        <v>93</v>
      </c>
      <c r="F19" s="402">
        <v>108</v>
      </c>
      <c r="G19" s="386">
        <v>9102</v>
      </c>
      <c r="H19" s="402">
        <v>7768</v>
      </c>
      <c r="I19" s="386">
        <v>0</v>
      </c>
      <c r="J19" s="402">
        <v>0</v>
      </c>
      <c r="K19" s="386">
        <v>0</v>
      </c>
      <c r="L19" s="402">
        <v>0</v>
      </c>
      <c r="M19" s="386">
        <v>-232705</v>
      </c>
      <c r="N19" s="402">
        <v>-381224</v>
      </c>
      <c r="O19" s="390">
        <v>1490</v>
      </c>
      <c r="P19" s="393">
        <v>1652</v>
      </c>
    </row>
    <row r="20" spans="1:16">
      <c r="A20" s="376"/>
      <c r="B20" s="366" t="s">
        <v>307</v>
      </c>
      <c r="C20" s="386">
        <v>7113243</v>
      </c>
      <c r="D20" s="402">
        <v>7113243</v>
      </c>
      <c r="E20" s="386">
        <v>269247</v>
      </c>
      <c r="F20" s="402">
        <v>292079</v>
      </c>
      <c r="G20" s="386">
        <v>0</v>
      </c>
      <c r="H20" s="402">
        <v>0</v>
      </c>
      <c r="I20" s="386">
        <v>141</v>
      </c>
      <c r="J20" s="402">
        <v>137</v>
      </c>
      <c r="K20" s="386">
        <v>1453887</v>
      </c>
      <c r="L20" s="402">
        <v>1428462</v>
      </c>
      <c r="M20" s="386">
        <v>-8834338</v>
      </c>
      <c r="N20" s="402">
        <v>-8831325</v>
      </c>
      <c r="O20" s="390">
        <v>2180</v>
      </c>
      <c r="P20" s="393">
        <v>2596</v>
      </c>
    </row>
    <row r="21" spans="1:16">
      <c r="A21" s="376"/>
      <c r="B21" s="366" t="s">
        <v>308</v>
      </c>
      <c r="C21" s="386">
        <v>0</v>
      </c>
      <c r="D21" s="402">
        <v>0</v>
      </c>
      <c r="E21" s="386">
        <v>21557</v>
      </c>
      <c r="F21" s="402">
        <v>22170</v>
      </c>
      <c r="G21" s="386">
        <v>5645721</v>
      </c>
      <c r="H21" s="402">
        <v>5653825</v>
      </c>
      <c r="I21" s="386">
        <v>97945</v>
      </c>
      <c r="J21" s="402">
        <v>95095</v>
      </c>
      <c r="K21" s="386">
        <v>57509</v>
      </c>
      <c r="L21" s="402">
        <v>56199</v>
      </c>
      <c r="M21" s="386">
        <v>0</v>
      </c>
      <c r="N21" s="402">
        <v>0</v>
      </c>
      <c r="O21" s="390">
        <v>5822732</v>
      </c>
      <c r="P21" s="393">
        <v>5827289</v>
      </c>
    </row>
    <row r="22" spans="1:16">
      <c r="A22" s="376"/>
      <c r="B22" s="366" t="s">
        <v>309</v>
      </c>
      <c r="C22" s="386">
        <v>0</v>
      </c>
      <c r="D22" s="402">
        <v>0</v>
      </c>
      <c r="E22" s="386">
        <v>4579</v>
      </c>
      <c r="F22" s="402">
        <v>4827</v>
      </c>
      <c r="G22" s="386">
        <v>661143</v>
      </c>
      <c r="H22" s="402">
        <v>662218</v>
      </c>
      <c r="I22" s="386">
        <v>6065</v>
      </c>
      <c r="J22" s="402">
        <v>5902</v>
      </c>
      <c r="K22" s="386">
        <v>0</v>
      </c>
      <c r="L22" s="402">
        <v>0</v>
      </c>
      <c r="M22" s="386">
        <v>534905</v>
      </c>
      <c r="N22" s="402">
        <v>532623</v>
      </c>
      <c r="O22" s="390">
        <v>1206692</v>
      </c>
      <c r="P22" s="393">
        <v>1205570</v>
      </c>
    </row>
    <row r="23" spans="1:16">
      <c r="A23" s="376"/>
      <c r="B23" s="366" t="s">
        <v>310</v>
      </c>
      <c r="C23" s="386">
        <v>1419</v>
      </c>
      <c r="D23" s="402">
        <v>0</v>
      </c>
      <c r="E23" s="386">
        <v>1785469</v>
      </c>
      <c r="F23" s="402">
        <v>1856267</v>
      </c>
      <c r="G23" s="386">
        <v>478566</v>
      </c>
      <c r="H23" s="402">
        <v>436248</v>
      </c>
      <c r="I23" s="386">
        <v>4197085</v>
      </c>
      <c r="J23" s="402">
        <v>4050353</v>
      </c>
      <c r="K23" s="386">
        <v>2386446</v>
      </c>
      <c r="L23" s="402">
        <v>2343959</v>
      </c>
      <c r="M23" s="386">
        <v>0</v>
      </c>
      <c r="N23" s="402">
        <v>0</v>
      </c>
      <c r="O23" s="390">
        <v>8848985</v>
      </c>
      <c r="P23" s="393">
        <v>8686827</v>
      </c>
    </row>
    <row r="24" spans="1:16">
      <c r="A24" s="376"/>
      <c r="B24" s="366" t="s">
        <v>311</v>
      </c>
      <c r="C24" s="386">
        <v>0</v>
      </c>
      <c r="D24" s="402">
        <v>0</v>
      </c>
      <c r="E24" s="386">
        <v>0</v>
      </c>
      <c r="F24" s="402">
        <v>0</v>
      </c>
      <c r="G24" s="386">
        <v>10626</v>
      </c>
      <c r="H24" s="402">
        <v>11708</v>
      </c>
      <c r="I24" s="386">
        <v>0</v>
      </c>
      <c r="J24" s="402">
        <v>0</v>
      </c>
      <c r="K24" s="386">
        <v>0</v>
      </c>
      <c r="L24" s="402">
        <v>0</v>
      </c>
      <c r="M24" s="386">
        <v>0</v>
      </c>
      <c r="N24" s="402">
        <v>0</v>
      </c>
      <c r="O24" s="390">
        <v>10626</v>
      </c>
      <c r="P24" s="393">
        <v>11708</v>
      </c>
    </row>
    <row r="25" spans="1:16">
      <c r="A25" s="376"/>
      <c r="B25" s="366" t="s">
        <v>312</v>
      </c>
      <c r="C25" s="386">
        <v>0</v>
      </c>
      <c r="D25" s="402">
        <v>0</v>
      </c>
      <c r="E25" s="386">
        <v>9</v>
      </c>
      <c r="F25" s="402">
        <v>10</v>
      </c>
      <c r="G25" s="386">
        <v>426786</v>
      </c>
      <c r="H25" s="402">
        <v>433026</v>
      </c>
      <c r="I25" s="386">
        <v>1</v>
      </c>
      <c r="J25" s="402">
        <v>1</v>
      </c>
      <c r="K25" s="386">
        <v>4159</v>
      </c>
      <c r="L25" s="402">
        <v>0</v>
      </c>
      <c r="M25" s="386">
        <v>0</v>
      </c>
      <c r="N25" s="402">
        <v>0</v>
      </c>
      <c r="O25" s="390">
        <v>430955</v>
      </c>
      <c r="P25" s="393">
        <v>433037</v>
      </c>
    </row>
    <row r="26" spans="1:16">
      <c r="A26" s="367"/>
      <c r="B26" s="367"/>
      <c r="C26" s="371"/>
      <c r="D26" s="421"/>
      <c r="E26" s="371"/>
      <c r="F26" s="421"/>
      <c r="G26" s="371"/>
      <c r="H26" s="421"/>
      <c r="I26" s="371"/>
      <c r="J26" s="421"/>
      <c r="K26" s="371"/>
      <c r="L26" s="421"/>
      <c r="M26" s="371"/>
      <c r="N26" s="421"/>
      <c r="O26" s="371"/>
      <c r="P26" s="400"/>
    </row>
    <row r="27" spans="1:16">
      <c r="A27" s="375" t="s">
        <v>362</v>
      </c>
      <c r="B27" s="365"/>
      <c r="C27" s="390">
        <v>8153257</v>
      </c>
      <c r="D27" s="393">
        <v>8018125</v>
      </c>
      <c r="E27" s="390">
        <v>3172652</v>
      </c>
      <c r="F27" s="393">
        <v>3230603</v>
      </c>
      <c r="G27" s="390">
        <v>16400344</v>
      </c>
      <c r="H27" s="393">
        <v>15783923</v>
      </c>
      <c r="I27" s="390">
        <v>4944725</v>
      </c>
      <c r="J27" s="393">
        <v>4910947</v>
      </c>
      <c r="K27" s="390">
        <v>4373911</v>
      </c>
      <c r="L27" s="393">
        <v>4317445</v>
      </c>
      <c r="M27" s="390">
        <v>-9019500</v>
      </c>
      <c r="N27" s="393">
        <v>-8864687</v>
      </c>
      <c r="O27" s="390">
        <v>28025389</v>
      </c>
      <c r="P27" s="393">
        <v>27396356</v>
      </c>
    </row>
    <row r="28" spans="1:16">
      <c r="A28" s="367"/>
      <c r="B28" s="367"/>
      <c r="C28" s="367"/>
      <c r="D28" s="420"/>
      <c r="E28" s="367"/>
      <c r="F28" s="367"/>
      <c r="G28" s="367"/>
      <c r="H28" s="367"/>
      <c r="I28" s="367"/>
      <c r="J28" s="367"/>
      <c r="K28" s="367"/>
      <c r="L28" s="367"/>
      <c r="M28" s="367"/>
      <c r="N28" s="367"/>
      <c r="O28" s="367"/>
      <c r="P28" s="367"/>
    </row>
    <row r="29" spans="1:16">
      <c r="A29" s="367"/>
      <c r="B29" s="367"/>
      <c r="C29" s="367"/>
      <c r="D29" s="420"/>
      <c r="E29" s="367"/>
      <c r="F29" s="367"/>
      <c r="G29" s="367"/>
      <c r="H29" s="367"/>
      <c r="I29" s="367"/>
      <c r="J29" s="367"/>
      <c r="K29" s="367"/>
      <c r="L29" s="367"/>
      <c r="M29" s="367"/>
      <c r="N29" s="367"/>
      <c r="O29" s="367"/>
      <c r="P29" s="367"/>
    </row>
    <row r="30" spans="1:16">
      <c r="A30" s="367"/>
      <c r="B30" s="367"/>
      <c r="C30" s="367"/>
      <c r="D30" s="420"/>
      <c r="E30" s="367"/>
      <c r="F30" s="367"/>
      <c r="G30" s="367"/>
      <c r="H30" s="367"/>
      <c r="I30" s="367"/>
      <c r="J30" s="367"/>
      <c r="K30" s="367"/>
      <c r="L30" s="367"/>
      <c r="M30" s="367"/>
      <c r="N30" s="367"/>
      <c r="O30" s="367"/>
      <c r="P30" s="367"/>
    </row>
    <row r="31" spans="1:16">
      <c r="A31" s="367"/>
      <c r="B31" s="367"/>
      <c r="C31" s="367"/>
      <c r="D31" s="420"/>
      <c r="E31" s="367"/>
      <c r="F31" s="367"/>
      <c r="G31" s="367"/>
      <c r="H31" s="367"/>
      <c r="I31" s="367"/>
      <c r="J31" s="367"/>
      <c r="K31" s="367"/>
      <c r="L31" s="367"/>
      <c r="M31" s="367"/>
      <c r="N31" s="367"/>
      <c r="O31" s="367"/>
      <c r="P31" s="367"/>
    </row>
    <row r="32" spans="1:16">
      <c r="A32" s="581" t="s">
        <v>102</v>
      </c>
      <c r="B32" s="582"/>
      <c r="C32" s="575" t="s">
        <v>387</v>
      </c>
      <c r="D32" s="576"/>
      <c r="E32" s="575" t="s">
        <v>10</v>
      </c>
      <c r="F32" s="576"/>
      <c r="G32" s="575" t="s">
        <v>55</v>
      </c>
      <c r="H32" s="576"/>
      <c r="I32" s="575" t="s">
        <v>14</v>
      </c>
      <c r="J32" s="576"/>
      <c r="K32" s="575" t="s">
        <v>56</v>
      </c>
      <c r="L32" s="576"/>
      <c r="M32" s="575" t="s">
        <v>389</v>
      </c>
      <c r="N32" s="576"/>
      <c r="O32" s="575" t="s">
        <v>20</v>
      </c>
      <c r="P32" s="576"/>
    </row>
    <row r="33" spans="1:16">
      <c r="A33" s="583" t="s">
        <v>363</v>
      </c>
      <c r="B33" s="584"/>
      <c r="C33" s="382" t="str">
        <f>C2</f>
        <v>03/31/2019</v>
      </c>
      <c r="D33" s="383" t="str">
        <f>D2</f>
        <v>12/31/2018</v>
      </c>
      <c r="E33" s="382" t="str">
        <f>C2</f>
        <v>03/31/2019</v>
      </c>
      <c r="F33" s="383" t="str">
        <f>D2</f>
        <v>12/31/2018</v>
      </c>
      <c r="G33" s="382" t="str">
        <f>C2</f>
        <v>03/31/2019</v>
      </c>
      <c r="H33" s="383" t="str">
        <f>D2</f>
        <v>12/31/2018</v>
      </c>
      <c r="I33" s="382" t="str">
        <f>C33</f>
        <v>03/31/2019</v>
      </c>
      <c r="J33" s="383" t="str">
        <f>D33</f>
        <v>12/31/2018</v>
      </c>
      <c r="K33" s="382" t="str">
        <f t="shared" ref="K33:P33" si="0">I33</f>
        <v>03/31/2019</v>
      </c>
      <c r="L33" s="383" t="str">
        <f t="shared" si="0"/>
        <v>12/31/2018</v>
      </c>
      <c r="M33" s="382" t="str">
        <f t="shared" si="0"/>
        <v>03/31/2019</v>
      </c>
      <c r="N33" s="383" t="str">
        <f t="shared" si="0"/>
        <v>12/31/2018</v>
      </c>
      <c r="O33" s="382" t="str">
        <f t="shared" si="0"/>
        <v>03/31/2019</v>
      </c>
      <c r="P33" s="383" t="str">
        <f t="shared" si="0"/>
        <v>12/31/2018</v>
      </c>
    </row>
    <row r="34" spans="1:16">
      <c r="A34" s="585"/>
      <c r="B34" s="586"/>
      <c r="C34" s="384" t="s">
        <v>380</v>
      </c>
      <c r="D34" s="385" t="s">
        <v>380</v>
      </c>
      <c r="E34" s="384" t="s">
        <v>380</v>
      </c>
      <c r="F34" s="385" t="s">
        <v>380</v>
      </c>
      <c r="G34" s="384" t="s">
        <v>380</v>
      </c>
      <c r="H34" s="385" t="s">
        <v>380</v>
      </c>
      <c r="I34" s="384" t="s">
        <v>380</v>
      </c>
      <c r="J34" s="385" t="s">
        <v>380</v>
      </c>
      <c r="K34" s="384" t="s">
        <v>380</v>
      </c>
      <c r="L34" s="385" t="s">
        <v>380</v>
      </c>
      <c r="M34" s="384" t="s">
        <v>380</v>
      </c>
      <c r="N34" s="385" t="s">
        <v>380</v>
      </c>
      <c r="O34" s="384" t="s">
        <v>380</v>
      </c>
      <c r="P34" s="385" t="s">
        <v>380</v>
      </c>
    </row>
    <row r="35" spans="1:16">
      <c r="A35" s="377" t="s">
        <v>363</v>
      </c>
      <c r="B35" s="366"/>
      <c r="C35" s="386">
        <v>680431</v>
      </c>
      <c r="D35" s="422">
        <v>461314</v>
      </c>
      <c r="E35" s="386">
        <v>1141016</v>
      </c>
      <c r="F35" s="422">
        <v>1094163</v>
      </c>
      <c r="G35" s="386">
        <v>6781200</v>
      </c>
      <c r="H35" s="422">
        <v>6524191</v>
      </c>
      <c r="I35" s="386">
        <v>1098069</v>
      </c>
      <c r="J35" s="422">
        <v>1116652</v>
      </c>
      <c r="K35" s="423">
        <v>455625</v>
      </c>
      <c r="L35" s="422">
        <v>490066</v>
      </c>
      <c r="M35" s="386">
        <v>-474304</v>
      </c>
      <c r="N35" s="422">
        <v>-35630</v>
      </c>
      <c r="O35" s="390">
        <v>9682037</v>
      </c>
      <c r="P35" s="393">
        <v>9650756</v>
      </c>
    </row>
    <row r="36" spans="1:16">
      <c r="A36" s="376"/>
      <c r="B36" s="366" t="s">
        <v>313</v>
      </c>
      <c r="C36" s="386">
        <v>373447</v>
      </c>
      <c r="D36" s="424">
        <v>363057</v>
      </c>
      <c r="E36" s="386">
        <v>14231</v>
      </c>
      <c r="F36" s="424">
        <v>14322</v>
      </c>
      <c r="G36" s="386">
        <v>848417</v>
      </c>
      <c r="H36" s="424">
        <v>748859</v>
      </c>
      <c r="I36" s="386">
        <v>204795</v>
      </c>
      <c r="J36" s="424">
        <v>390762</v>
      </c>
      <c r="K36" s="423">
        <v>92939</v>
      </c>
      <c r="L36" s="424">
        <v>131099</v>
      </c>
      <c r="M36" s="423">
        <v>0</v>
      </c>
      <c r="N36" s="424">
        <v>0</v>
      </c>
      <c r="O36" s="390">
        <v>1533829</v>
      </c>
      <c r="P36" s="393">
        <v>1648099</v>
      </c>
    </row>
    <row r="37" spans="1:16">
      <c r="A37" s="376"/>
      <c r="B37" s="366" t="s">
        <v>314</v>
      </c>
      <c r="C37" s="386">
        <v>144823</v>
      </c>
      <c r="D37" s="424">
        <v>43723</v>
      </c>
      <c r="E37" s="386">
        <v>755560</v>
      </c>
      <c r="F37" s="424">
        <v>716892</v>
      </c>
      <c r="G37" s="386">
        <v>2652293</v>
      </c>
      <c r="H37" s="424">
        <v>2461540</v>
      </c>
      <c r="I37" s="386">
        <v>574679</v>
      </c>
      <c r="J37" s="424">
        <v>535183</v>
      </c>
      <c r="K37" s="423">
        <v>189171</v>
      </c>
      <c r="L37" s="424">
        <v>222164</v>
      </c>
      <c r="M37" s="423">
        <v>0</v>
      </c>
      <c r="N37" s="424">
        <v>136745</v>
      </c>
      <c r="O37" s="390">
        <v>4316526</v>
      </c>
      <c r="P37" s="393">
        <v>4116247</v>
      </c>
    </row>
    <row r="38" spans="1:16">
      <c r="A38" s="376"/>
      <c r="B38" s="366" t="s">
        <v>315</v>
      </c>
      <c r="C38" s="386">
        <v>160213</v>
      </c>
      <c r="D38" s="424">
        <v>53178</v>
      </c>
      <c r="E38" s="386">
        <v>115659</v>
      </c>
      <c r="F38" s="424">
        <v>114938</v>
      </c>
      <c r="G38" s="386">
        <v>2956655</v>
      </c>
      <c r="H38" s="424">
        <v>2912524</v>
      </c>
      <c r="I38" s="386">
        <v>185254</v>
      </c>
      <c r="J38" s="424">
        <v>53265</v>
      </c>
      <c r="K38" s="423">
        <v>70721</v>
      </c>
      <c r="L38" s="424">
        <v>35138</v>
      </c>
      <c r="M38" s="386">
        <v>-474304</v>
      </c>
      <c r="N38" s="513">
        <v>-172375</v>
      </c>
      <c r="O38" s="390">
        <v>3014198</v>
      </c>
      <c r="P38" s="393">
        <v>2996668</v>
      </c>
    </row>
    <row r="39" spans="1:16">
      <c r="A39" s="376"/>
      <c r="B39" s="366" t="s">
        <v>316</v>
      </c>
      <c r="C39" s="386">
        <v>1205</v>
      </c>
      <c r="D39" s="424">
        <v>1164</v>
      </c>
      <c r="E39" s="386">
        <v>130442</v>
      </c>
      <c r="F39" s="424">
        <v>131593</v>
      </c>
      <c r="G39" s="386">
        <v>132377</v>
      </c>
      <c r="H39" s="424">
        <v>194942</v>
      </c>
      <c r="I39" s="386">
        <v>29755</v>
      </c>
      <c r="J39" s="424">
        <v>35841</v>
      </c>
      <c r="K39" s="423">
        <v>59991</v>
      </c>
      <c r="L39" s="424">
        <v>59323</v>
      </c>
      <c r="M39" s="423">
        <v>0</v>
      </c>
      <c r="N39" s="424">
        <v>0</v>
      </c>
      <c r="O39" s="390">
        <v>353770</v>
      </c>
      <c r="P39" s="393">
        <v>422863</v>
      </c>
    </row>
    <row r="40" spans="1:16">
      <c r="A40" s="376"/>
      <c r="B40" s="366" t="s">
        <v>317</v>
      </c>
      <c r="C40" s="386">
        <v>13</v>
      </c>
      <c r="D40" s="424">
        <v>0</v>
      </c>
      <c r="E40" s="386">
        <v>82668</v>
      </c>
      <c r="F40" s="424">
        <v>89622</v>
      </c>
      <c r="G40" s="386">
        <v>8632</v>
      </c>
      <c r="H40" s="424">
        <v>15965</v>
      </c>
      <c r="I40" s="386">
        <v>80518</v>
      </c>
      <c r="J40" s="424">
        <v>73902</v>
      </c>
      <c r="K40" s="423">
        <v>10251</v>
      </c>
      <c r="L40" s="424">
        <v>13435</v>
      </c>
      <c r="M40" s="423">
        <v>0</v>
      </c>
      <c r="N40" s="424">
        <v>0</v>
      </c>
      <c r="O40" s="390">
        <v>182082</v>
      </c>
      <c r="P40" s="393">
        <v>192924</v>
      </c>
    </row>
    <row r="41" spans="1:16">
      <c r="A41" s="376"/>
      <c r="B41" s="366" t="s">
        <v>318</v>
      </c>
      <c r="C41" s="386">
        <v>0</v>
      </c>
      <c r="D41" s="424">
        <v>0</v>
      </c>
      <c r="E41" s="386">
        <v>0</v>
      </c>
      <c r="F41" s="424">
        <v>0</v>
      </c>
      <c r="G41" s="386">
        <v>0</v>
      </c>
      <c r="H41" s="424">
        <v>0</v>
      </c>
      <c r="I41" s="386">
        <v>0</v>
      </c>
      <c r="J41" s="424">
        <v>0</v>
      </c>
      <c r="K41" s="423">
        <v>0</v>
      </c>
      <c r="L41" s="424">
        <v>0</v>
      </c>
      <c r="M41" s="423">
        <v>0</v>
      </c>
      <c r="N41" s="424">
        <v>0</v>
      </c>
      <c r="O41" s="390">
        <v>0</v>
      </c>
      <c r="P41" s="393">
        <v>0</v>
      </c>
    </row>
    <row r="42" spans="1:16">
      <c r="A42" s="376"/>
      <c r="B42" s="366" t="s">
        <v>319</v>
      </c>
      <c r="C42" s="386">
        <v>730</v>
      </c>
      <c r="D42" s="424">
        <v>192</v>
      </c>
      <c r="E42" s="386">
        <v>42456</v>
      </c>
      <c r="F42" s="424">
        <v>26796</v>
      </c>
      <c r="G42" s="386">
        <v>182826</v>
      </c>
      <c r="H42" s="424">
        <v>190361</v>
      </c>
      <c r="I42" s="386">
        <v>19128</v>
      </c>
      <c r="J42" s="424">
        <v>23864</v>
      </c>
      <c r="K42" s="423">
        <v>32552</v>
      </c>
      <c r="L42" s="424">
        <v>28907</v>
      </c>
      <c r="M42" s="423">
        <v>0</v>
      </c>
      <c r="N42" s="424">
        <v>0</v>
      </c>
      <c r="O42" s="390">
        <v>277692</v>
      </c>
      <c r="P42" s="393">
        <v>270120</v>
      </c>
    </row>
    <row r="43" spans="1:16">
      <c r="A43" s="367"/>
      <c r="B43" s="367"/>
      <c r="C43" s="367"/>
      <c r="D43" s="425"/>
      <c r="E43" s="367"/>
      <c r="F43" s="425"/>
      <c r="G43" s="367"/>
      <c r="H43" s="425"/>
      <c r="I43" s="367"/>
      <c r="J43" s="425"/>
      <c r="K43" s="426"/>
      <c r="L43" s="425"/>
      <c r="M43" s="426"/>
      <c r="N43" s="425"/>
      <c r="O43" s="367"/>
      <c r="P43" s="400"/>
    </row>
    <row r="44" spans="1:16" ht="24">
      <c r="A44" s="376"/>
      <c r="B44" s="368" t="s">
        <v>320</v>
      </c>
      <c r="C44" s="386">
        <v>0</v>
      </c>
      <c r="D44" s="424">
        <v>0</v>
      </c>
      <c r="E44" s="386">
        <v>0</v>
      </c>
      <c r="F44" s="424">
        <v>0</v>
      </c>
      <c r="G44" s="386">
        <v>0</v>
      </c>
      <c r="H44" s="424">
        <v>0</v>
      </c>
      <c r="I44" s="386">
        <v>3940</v>
      </c>
      <c r="J44" s="424">
        <v>3835</v>
      </c>
      <c r="K44" s="423">
        <v>0</v>
      </c>
      <c r="L44" s="424">
        <v>0</v>
      </c>
      <c r="M44" s="423">
        <v>0</v>
      </c>
      <c r="N44" s="424">
        <v>0</v>
      </c>
      <c r="O44" s="390">
        <v>3940</v>
      </c>
      <c r="P44" s="393">
        <v>3835</v>
      </c>
    </row>
    <row r="45" spans="1:16">
      <c r="A45" s="367"/>
      <c r="B45" s="367"/>
      <c r="C45" s="367"/>
      <c r="D45" s="425"/>
      <c r="E45" s="367"/>
      <c r="F45" s="425"/>
      <c r="G45" s="367"/>
      <c r="H45" s="425"/>
      <c r="I45" s="367"/>
      <c r="J45" s="425"/>
      <c r="K45" s="426"/>
      <c r="L45" s="425"/>
      <c r="M45" s="426"/>
      <c r="N45" s="425"/>
      <c r="O45" s="367"/>
      <c r="P45" s="400"/>
    </row>
    <row r="46" spans="1:16">
      <c r="A46" s="377" t="s">
        <v>365</v>
      </c>
      <c r="B46" s="366"/>
      <c r="C46" s="386">
        <v>610691</v>
      </c>
      <c r="D46" s="422">
        <v>612001</v>
      </c>
      <c r="E46" s="386">
        <v>539759</v>
      </c>
      <c r="F46" s="422">
        <v>592984</v>
      </c>
      <c r="G46" s="386">
        <v>5877303</v>
      </c>
      <c r="H46" s="422">
        <v>5554977</v>
      </c>
      <c r="I46" s="386">
        <v>1844563</v>
      </c>
      <c r="J46" s="424">
        <v>1630556</v>
      </c>
      <c r="K46" s="423">
        <v>780753</v>
      </c>
      <c r="L46" s="424">
        <v>770023</v>
      </c>
      <c r="M46" s="386">
        <v>-247890</v>
      </c>
      <c r="N46" s="513">
        <v>-246841</v>
      </c>
      <c r="O46" s="390">
        <v>9405179</v>
      </c>
      <c r="P46" s="393">
        <v>8913700</v>
      </c>
    </row>
    <row r="47" spans="1:16">
      <c r="A47" s="376"/>
      <c r="B47" s="366" t="s">
        <v>313</v>
      </c>
      <c r="C47" s="386">
        <v>601914</v>
      </c>
      <c r="D47" s="424">
        <v>601014</v>
      </c>
      <c r="E47" s="386">
        <v>40542</v>
      </c>
      <c r="F47" s="424">
        <v>40229</v>
      </c>
      <c r="G47" s="386">
        <v>2481986</v>
      </c>
      <c r="H47" s="424">
        <v>2093405</v>
      </c>
      <c r="I47" s="386">
        <v>1627057</v>
      </c>
      <c r="J47" s="424">
        <v>1428551</v>
      </c>
      <c r="K47" s="423">
        <v>460821</v>
      </c>
      <c r="L47" s="424">
        <v>458669</v>
      </c>
      <c r="M47" s="423">
        <v>0</v>
      </c>
      <c r="N47" s="513">
        <v>0</v>
      </c>
      <c r="O47" s="390">
        <v>5212320</v>
      </c>
      <c r="P47" s="393">
        <v>4621868</v>
      </c>
    </row>
    <row r="48" spans="1:16">
      <c r="A48" s="376"/>
      <c r="B48" s="366" t="s">
        <v>314</v>
      </c>
      <c r="C48" s="386">
        <v>0</v>
      </c>
      <c r="D48" s="424">
        <v>0</v>
      </c>
      <c r="E48" s="386">
        <v>174668</v>
      </c>
      <c r="F48" s="424">
        <v>195385</v>
      </c>
      <c r="G48" s="386">
        <v>989592</v>
      </c>
      <c r="H48" s="424">
        <v>727211</v>
      </c>
      <c r="I48" s="386">
        <v>0</v>
      </c>
      <c r="J48" s="424">
        <v>0</v>
      </c>
      <c r="K48" s="423">
        <v>10855</v>
      </c>
      <c r="L48" s="424">
        <v>10460</v>
      </c>
      <c r="M48" s="423">
        <v>0</v>
      </c>
      <c r="N48" s="513">
        <v>0</v>
      </c>
      <c r="O48" s="390">
        <v>1175115</v>
      </c>
      <c r="P48" s="393">
        <v>933056</v>
      </c>
    </row>
    <row r="49" spans="1:16">
      <c r="A49" s="376"/>
      <c r="B49" s="366" t="s">
        <v>321</v>
      </c>
      <c r="C49" s="386">
        <v>980</v>
      </c>
      <c r="D49" s="424">
        <v>0</v>
      </c>
      <c r="E49" s="386">
        <v>7629</v>
      </c>
      <c r="F49" s="424">
        <v>6230</v>
      </c>
      <c r="G49" s="386">
        <v>240261</v>
      </c>
      <c r="H49" s="424">
        <v>240611</v>
      </c>
      <c r="I49" s="386">
        <v>0</v>
      </c>
      <c r="J49" s="424">
        <v>0</v>
      </c>
      <c r="K49" s="423">
        <v>0</v>
      </c>
      <c r="L49" s="424">
        <v>0</v>
      </c>
      <c r="M49" s="386">
        <v>-247890</v>
      </c>
      <c r="N49" s="513">
        <v>-246841</v>
      </c>
      <c r="O49" s="390">
        <v>980</v>
      </c>
      <c r="P49" s="393">
        <v>0</v>
      </c>
    </row>
    <row r="50" spans="1:16">
      <c r="A50" s="376"/>
      <c r="B50" s="366" t="s">
        <v>322</v>
      </c>
      <c r="C50" s="386">
        <v>0</v>
      </c>
      <c r="D50" s="424">
        <v>0</v>
      </c>
      <c r="E50" s="386">
        <v>22351</v>
      </c>
      <c r="F50" s="424">
        <v>23144</v>
      </c>
      <c r="G50" s="386">
        <v>965575</v>
      </c>
      <c r="H50" s="424">
        <v>1279877</v>
      </c>
      <c r="I50" s="386">
        <v>47876</v>
      </c>
      <c r="J50" s="424">
        <v>40340</v>
      </c>
      <c r="K50" s="423">
        <v>20982</v>
      </c>
      <c r="L50" s="424">
        <v>20615</v>
      </c>
      <c r="M50" s="423">
        <v>0</v>
      </c>
      <c r="N50" s="513">
        <v>0</v>
      </c>
      <c r="O50" s="390">
        <v>1056784</v>
      </c>
      <c r="P50" s="393">
        <v>1363976</v>
      </c>
    </row>
    <row r="51" spans="1:16">
      <c r="A51" s="376"/>
      <c r="B51" s="366" t="s">
        <v>323</v>
      </c>
      <c r="C51" s="386">
        <v>5275</v>
      </c>
      <c r="D51" s="424">
        <v>8374</v>
      </c>
      <c r="E51" s="386">
        <v>220284</v>
      </c>
      <c r="F51" s="424">
        <v>244255</v>
      </c>
      <c r="G51" s="386">
        <v>11462</v>
      </c>
      <c r="H51" s="424">
        <v>11188</v>
      </c>
      <c r="I51" s="386">
        <v>37328</v>
      </c>
      <c r="J51" s="424">
        <v>32622</v>
      </c>
      <c r="K51" s="423">
        <v>257135</v>
      </c>
      <c r="L51" s="424">
        <v>249631</v>
      </c>
      <c r="M51" s="423">
        <v>0</v>
      </c>
      <c r="N51" s="424">
        <v>0</v>
      </c>
      <c r="O51" s="390">
        <v>531484</v>
      </c>
      <c r="P51" s="393">
        <v>546070</v>
      </c>
    </row>
    <row r="52" spans="1:16">
      <c r="A52" s="376"/>
      <c r="B52" s="366" t="s">
        <v>324</v>
      </c>
      <c r="C52" s="386">
        <v>2522</v>
      </c>
      <c r="D52" s="424">
        <v>2613</v>
      </c>
      <c r="E52" s="386">
        <v>13516</v>
      </c>
      <c r="F52" s="424">
        <v>14599</v>
      </c>
      <c r="G52" s="386">
        <v>1183929</v>
      </c>
      <c r="H52" s="424">
        <v>1198014</v>
      </c>
      <c r="I52" s="386">
        <v>126172</v>
      </c>
      <c r="J52" s="424">
        <v>123151</v>
      </c>
      <c r="K52" s="423">
        <v>5236</v>
      </c>
      <c r="L52" s="424">
        <v>5130</v>
      </c>
      <c r="M52" s="423">
        <v>0</v>
      </c>
      <c r="N52" s="424">
        <v>0</v>
      </c>
      <c r="O52" s="390">
        <v>1331375</v>
      </c>
      <c r="P52" s="393">
        <v>1343507</v>
      </c>
    </row>
    <row r="53" spans="1:16">
      <c r="A53" s="376"/>
      <c r="B53" s="366" t="s">
        <v>325</v>
      </c>
      <c r="C53" s="386">
        <v>0</v>
      </c>
      <c r="D53" s="424">
        <v>0</v>
      </c>
      <c r="E53" s="386">
        <v>60769</v>
      </c>
      <c r="F53" s="424">
        <v>69142</v>
      </c>
      <c r="G53" s="386">
        <v>4498</v>
      </c>
      <c r="H53" s="424">
        <v>4671</v>
      </c>
      <c r="I53" s="386">
        <v>6130</v>
      </c>
      <c r="J53" s="424">
        <v>5892</v>
      </c>
      <c r="K53" s="423">
        <v>25724</v>
      </c>
      <c r="L53" s="424">
        <v>25518</v>
      </c>
      <c r="M53" s="423">
        <v>0</v>
      </c>
      <c r="N53" s="424">
        <v>0</v>
      </c>
      <c r="O53" s="390">
        <v>97121</v>
      </c>
      <c r="P53" s="393">
        <v>105223</v>
      </c>
    </row>
    <row r="54" spans="1:16">
      <c r="A54" s="367"/>
      <c r="B54" s="367"/>
      <c r="C54" s="367"/>
      <c r="D54" s="425"/>
      <c r="E54" s="367"/>
      <c r="F54" s="425"/>
      <c r="G54" s="367"/>
      <c r="H54" s="425"/>
      <c r="I54" s="367"/>
      <c r="J54" s="424"/>
      <c r="K54" s="426"/>
      <c r="L54" s="424"/>
      <c r="M54" s="426"/>
      <c r="N54" s="424"/>
      <c r="O54" s="367"/>
      <c r="P54" s="400"/>
    </row>
    <row r="55" spans="1:16">
      <c r="A55" s="377" t="s">
        <v>366</v>
      </c>
      <c r="B55" s="366"/>
      <c r="C55" s="386">
        <v>6862135</v>
      </c>
      <c r="D55" s="424">
        <v>6944810</v>
      </c>
      <c r="E55" s="386">
        <v>1491877</v>
      </c>
      <c r="F55" s="424">
        <v>1543456</v>
      </c>
      <c r="G55" s="386">
        <v>3741841</v>
      </c>
      <c r="H55" s="424">
        <v>3704755</v>
      </c>
      <c r="I55" s="386">
        <v>2002093</v>
      </c>
      <c r="J55" s="424">
        <v>2163739</v>
      </c>
      <c r="K55" s="423">
        <v>3137533</v>
      </c>
      <c r="L55" s="424">
        <v>3057356</v>
      </c>
      <c r="M55" s="386">
        <v>-8297306</v>
      </c>
      <c r="N55" s="513">
        <v>-8582216</v>
      </c>
      <c r="O55" s="390">
        <v>8938173</v>
      </c>
      <c r="P55" s="393">
        <v>8831900</v>
      </c>
    </row>
    <row r="56" spans="1:16">
      <c r="A56" s="427" t="s">
        <v>367</v>
      </c>
      <c r="B56" s="428"/>
      <c r="C56" s="423">
        <v>6862135</v>
      </c>
      <c r="D56" s="422">
        <v>6944810</v>
      </c>
      <c r="E56" s="423">
        <v>1491877</v>
      </c>
      <c r="F56" s="422">
        <v>1543456</v>
      </c>
      <c r="G56" s="423">
        <v>3741841</v>
      </c>
      <c r="H56" s="422">
        <v>3704755</v>
      </c>
      <c r="I56" s="423">
        <v>2002093</v>
      </c>
      <c r="J56" s="424">
        <v>2163739</v>
      </c>
      <c r="K56" s="423">
        <v>3137533</v>
      </c>
      <c r="L56" s="424">
        <v>3057356</v>
      </c>
      <c r="M56" s="386">
        <v>-8297306</v>
      </c>
      <c r="N56" s="513">
        <v>-8582216</v>
      </c>
      <c r="O56" s="429">
        <v>6917938</v>
      </c>
      <c r="P56" s="393">
        <v>6724008</v>
      </c>
    </row>
    <row r="57" spans="1:16">
      <c r="A57" s="376"/>
      <c r="B57" s="366" t="s">
        <v>326</v>
      </c>
      <c r="C57" s="386">
        <v>6763204</v>
      </c>
      <c r="D57" s="424">
        <v>6763204</v>
      </c>
      <c r="E57" s="386">
        <v>938847</v>
      </c>
      <c r="F57" s="424">
        <v>997714</v>
      </c>
      <c r="G57" s="386">
        <v>1729013</v>
      </c>
      <c r="H57" s="424">
        <v>1730839</v>
      </c>
      <c r="I57" s="386">
        <v>211585</v>
      </c>
      <c r="J57" s="424">
        <v>205915</v>
      </c>
      <c r="K57" s="423">
        <v>2705916</v>
      </c>
      <c r="L57" s="424">
        <v>2658595</v>
      </c>
      <c r="M57" s="386">
        <v>-5585361</v>
      </c>
      <c r="N57" s="513">
        <v>-5593063</v>
      </c>
      <c r="O57" s="390">
        <v>6763204</v>
      </c>
      <c r="P57" s="393">
        <v>6763204</v>
      </c>
    </row>
    <row r="58" spans="1:16">
      <c r="A58" s="430"/>
      <c r="B58" s="431" t="s">
        <v>327</v>
      </c>
      <c r="C58" s="432">
        <v>3340544</v>
      </c>
      <c r="D58" s="433">
        <v>3423217</v>
      </c>
      <c r="E58" s="432">
        <v>-3603</v>
      </c>
      <c r="F58" s="433">
        <v>13202</v>
      </c>
      <c r="G58" s="432">
        <v>552714</v>
      </c>
      <c r="H58" s="433">
        <v>532531</v>
      </c>
      <c r="I58" s="432">
        <v>389196</v>
      </c>
      <c r="J58" s="424">
        <v>639936</v>
      </c>
      <c r="K58" s="423">
        <v>361765</v>
      </c>
      <c r="L58" s="424">
        <v>522144</v>
      </c>
      <c r="M58" s="386">
        <v>405424</v>
      </c>
      <c r="N58" s="513">
        <v>-289343</v>
      </c>
      <c r="O58" s="434">
        <v>5046040</v>
      </c>
      <c r="P58" s="393">
        <v>4841687</v>
      </c>
    </row>
    <row r="59" spans="1:16">
      <c r="A59" s="376"/>
      <c r="B59" s="366" t="s">
        <v>328</v>
      </c>
      <c r="C59" s="386">
        <v>0</v>
      </c>
      <c r="D59" s="424">
        <v>0</v>
      </c>
      <c r="E59" s="386">
        <v>0</v>
      </c>
      <c r="F59" s="424">
        <v>0</v>
      </c>
      <c r="G59" s="386">
        <v>769787</v>
      </c>
      <c r="H59" s="424">
        <v>771039</v>
      </c>
      <c r="I59" s="386">
        <v>96127</v>
      </c>
      <c r="J59" s="424">
        <v>93552</v>
      </c>
      <c r="K59" s="423">
        <v>6160</v>
      </c>
      <c r="L59" s="424">
        <v>6052</v>
      </c>
      <c r="M59" s="386">
        <v>-872074</v>
      </c>
      <c r="N59" s="513">
        <v>-870643</v>
      </c>
      <c r="O59" s="390">
        <v>0</v>
      </c>
      <c r="P59" s="393">
        <v>0</v>
      </c>
    </row>
    <row r="60" spans="1:16">
      <c r="A60" s="376"/>
      <c r="B60" s="366" t="s">
        <v>329</v>
      </c>
      <c r="C60" s="386">
        <v>0</v>
      </c>
      <c r="D60" s="424">
        <v>0</v>
      </c>
      <c r="E60" s="386">
        <v>0</v>
      </c>
      <c r="F60" s="424">
        <v>0</v>
      </c>
      <c r="G60" s="386">
        <v>0</v>
      </c>
      <c r="H60" s="424">
        <v>0</v>
      </c>
      <c r="I60" s="386">
        <v>0</v>
      </c>
      <c r="J60" s="424">
        <v>0</v>
      </c>
      <c r="K60" s="423">
        <v>0</v>
      </c>
      <c r="L60" s="424">
        <v>0</v>
      </c>
      <c r="M60" s="423">
        <v>0</v>
      </c>
      <c r="N60" s="424">
        <v>0</v>
      </c>
      <c r="O60" s="390">
        <v>0</v>
      </c>
      <c r="P60" s="393">
        <v>0</v>
      </c>
    </row>
    <row r="61" spans="1:16">
      <c r="A61" s="376"/>
      <c r="B61" s="366" t="s">
        <v>330</v>
      </c>
      <c r="C61" s="386">
        <v>0</v>
      </c>
      <c r="D61" s="424">
        <v>0</v>
      </c>
      <c r="E61" s="386">
        <v>0</v>
      </c>
      <c r="F61" s="424">
        <v>0</v>
      </c>
      <c r="G61" s="386">
        <v>0</v>
      </c>
      <c r="H61" s="424">
        <v>0</v>
      </c>
      <c r="I61" s="386">
        <v>0</v>
      </c>
      <c r="J61" s="424">
        <v>0</v>
      </c>
      <c r="K61" s="423">
        <v>0</v>
      </c>
      <c r="L61" s="424">
        <v>0</v>
      </c>
      <c r="M61" s="423">
        <v>0</v>
      </c>
      <c r="N61" s="424">
        <v>0</v>
      </c>
      <c r="O61" s="390">
        <v>0</v>
      </c>
      <c r="P61" s="393">
        <v>0</v>
      </c>
    </row>
    <row r="62" spans="1:16">
      <c r="A62" s="376"/>
      <c r="B62" s="366" t="s">
        <v>331</v>
      </c>
      <c r="C62" s="386">
        <v>-3241613</v>
      </c>
      <c r="D62" s="513">
        <v>-3241611</v>
      </c>
      <c r="E62" s="386">
        <v>556633</v>
      </c>
      <c r="F62" s="513">
        <v>532540</v>
      </c>
      <c r="G62" s="386">
        <v>690327</v>
      </c>
      <c r="H62" s="424">
        <v>670346</v>
      </c>
      <c r="I62" s="386">
        <v>1305185</v>
      </c>
      <c r="J62" s="424">
        <v>1224336</v>
      </c>
      <c r="K62" s="386">
        <v>63692</v>
      </c>
      <c r="L62" s="424">
        <v>-129435</v>
      </c>
      <c r="M62" s="386">
        <v>-2245295</v>
      </c>
      <c r="N62" s="513">
        <v>-1829167</v>
      </c>
      <c r="O62" s="390">
        <v>-4891306</v>
      </c>
      <c r="P62" s="393">
        <v>-4880883</v>
      </c>
    </row>
    <row r="63" spans="1:16">
      <c r="A63" s="367"/>
      <c r="B63" s="367"/>
      <c r="C63" s="367"/>
      <c r="D63" s="425"/>
      <c r="E63" s="367"/>
      <c r="F63" s="425"/>
      <c r="G63" s="367"/>
      <c r="H63" s="425"/>
      <c r="I63" s="367"/>
      <c r="J63" s="425"/>
      <c r="K63" s="426"/>
      <c r="L63" s="424"/>
      <c r="M63" s="426"/>
      <c r="N63" s="424"/>
      <c r="O63" s="367"/>
      <c r="P63" s="400"/>
    </row>
    <row r="64" spans="1:16">
      <c r="A64" s="375" t="s">
        <v>368</v>
      </c>
      <c r="B64" s="366"/>
      <c r="C64" s="386">
        <v>0</v>
      </c>
      <c r="D64" s="422">
        <v>0</v>
      </c>
      <c r="E64" s="386">
        <v>0</v>
      </c>
      <c r="F64" s="422">
        <v>0</v>
      </c>
      <c r="G64" s="386">
        <v>0</v>
      </c>
      <c r="H64" s="422">
        <v>0</v>
      </c>
      <c r="I64" s="386">
        <v>0</v>
      </c>
      <c r="J64" s="422">
        <v>0</v>
      </c>
      <c r="K64" s="423">
        <v>0</v>
      </c>
      <c r="L64" s="424">
        <v>0</v>
      </c>
      <c r="M64" s="423">
        <v>0</v>
      </c>
      <c r="N64" s="424">
        <v>0</v>
      </c>
      <c r="O64" s="390">
        <v>2020235</v>
      </c>
      <c r="P64" s="393">
        <v>2107892</v>
      </c>
    </row>
    <row r="65" spans="1:16">
      <c r="A65" s="367"/>
      <c r="B65" s="367"/>
      <c r="C65" s="367"/>
      <c r="D65" s="425"/>
      <c r="E65" s="367"/>
      <c r="F65" s="425"/>
      <c r="G65" s="367"/>
      <c r="H65" s="425"/>
      <c r="I65" s="367"/>
      <c r="J65" s="425"/>
      <c r="K65" s="367"/>
      <c r="L65" s="425"/>
      <c r="M65" s="367"/>
      <c r="N65" s="425"/>
      <c r="O65" s="367"/>
      <c r="P65" s="400"/>
    </row>
    <row r="66" spans="1:16">
      <c r="A66" s="377" t="s">
        <v>369</v>
      </c>
      <c r="B66" s="365"/>
      <c r="C66" s="390">
        <v>8153257</v>
      </c>
      <c r="D66" s="393">
        <v>8018125</v>
      </c>
      <c r="E66" s="390">
        <v>3172652</v>
      </c>
      <c r="F66" s="435">
        <v>3230603</v>
      </c>
      <c r="G66" s="390">
        <v>16400344</v>
      </c>
      <c r="H66" s="435">
        <v>15783923</v>
      </c>
      <c r="I66" s="390">
        <v>4944725</v>
      </c>
      <c r="J66" s="393">
        <v>4910947</v>
      </c>
      <c r="K66" s="390">
        <v>4373911</v>
      </c>
      <c r="L66" s="393">
        <v>4317445</v>
      </c>
      <c r="M66" s="390">
        <v>-9019500</v>
      </c>
      <c r="N66" s="393">
        <v>-8864687</v>
      </c>
      <c r="O66" s="390">
        <v>28025389</v>
      </c>
      <c r="P66" s="393">
        <v>27396356</v>
      </c>
    </row>
    <row r="67" spans="1:16">
      <c r="A67" s="367"/>
      <c r="B67" s="367"/>
      <c r="C67" s="371"/>
      <c r="D67" s="420"/>
      <c r="E67" s="420"/>
      <c r="F67" s="420"/>
      <c r="G67" s="420"/>
      <c r="H67" s="371"/>
      <c r="I67" s="371"/>
      <c r="J67" s="371"/>
      <c r="K67" s="371"/>
      <c r="L67" s="371"/>
      <c r="M67" s="371"/>
      <c r="N67" s="371"/>
      <c r="O67" s="371"/>
      <c r="P67" s="371"/>
    </row>
    <row r="68" spans="1:16">
      <c r="A68" s="367"/>
      <c r="B68" s="367"/>
      <c r="C68" s="367"/>
      <c r="D68" s="420"/>
      <c r="E68" s="420"/>
      <c r="F68" s="420"/>
      <c r="G68" s="420"/>
      <c r="H68" s="367"/>
      <c r="I68" s="367"/>
      <c r="J68" s="367"/>
      <c r="K68" s="367"/>
      <c r="L68" s="367"/>
      <c r="M68" s="367"/>
      <c r="N68" s="367"/>
      <c r="O68" s="367"/>
      <c r="P68" s="367"/>
    </row>
    <row r="69" spans="1:16">
      <c r="A69" s="581" t="s">
        <v>102</v>
      </c>
      <c r="B69" s="582"/>
      <c r="C69" s="587" t="s">
        <v>387</v>
      </c>
      <c r="D69" s="588"/>
      <c r="E69" s="587" t="s">
        <v>10</v>
      </c>
      <c r="F69" s="588"/>
      <c r="G69" s="587" t="s">
        <v>55</v>
      </c>
      <c r="H69" s="588"/>
      <c r="I69" s="587" t="s">
        <v>14</v>
      </c>
      <c r="J69" s="588"/>
      <c r="K69" s="587" t="s">
        <v>56</v>
      </c>
      <c r="L69" s="588"/>
      <c r="M69" s="587" t="s">
        <v>389</v>
      </c>
      <c r="N69" s="588"/>
      <c r="O69" s="587" t="s">
        <v>20</v>
      </c>
      <c r="P69" s="588"/>
    </row>
    <row r="70" spans="1:16">
      <c r="A70" s="583" t="s">
        <v>370</v>
      </c>
      <c r="B70" s="584"/>
      <c r="C70" s="382" t="s">
        <v>425</v>
      </c>
      <c r="D70" s="383" t="s">
        <v>426</v>
      </c>
      <c r="E70" s="382" t="s">
        <v>425</v>
      </c>
      <c r="F70" s="383" t="s">
        <v>426</v>
      </c>
      <c r="G70" s="382" t="s">
        <v>425</v>
      </c>
      <c r="H70" s="383" t="s">
        <v>426</v>
      </c>
      <c r="I70" s="382" t="s">
        <v>425</v>
      </c>
      <c r="J70" s="383" t="s">
        <v>426</v>
      </c>
      <c r="K70" s="382" t="s">
        <v>425</v>
      </c>
      <c r="L70" s="383" t="s">
        <v>426</v>
      </c>
      <c r="M70" s="382" t="s">
        <v>425</v>
      </c>
      <c r="N70" s="383" t="s">
        <v>426</v>
      </c>
      <c r="O70" s="382" t="s">
        <v>425</v>
      </c>
      <c r="P70" s="383" t="s">
        <v>426</v>
      </c>
    </row>
    <row r="71" spans="1:16">
      <c r="A71" s="585"/>
      <c r="B71" s="586"/>
      <c r="C71" s="384" t="s">
        <v>380</v>
      </c>
      <c r="D71" s="385" t="s">
        <v>380</v>
      </c>
      <c r="E71" s="384" t="s">
        <v>380</v>
      </c>
      <c r="F71" s="385" t="s">
        <v>380</v>
      </c>
      <c r="G71" s="384" t="s">
        <v>380</v>
      </c>
      <c r="H71" s="385" t="s">
        <v>380</v>
      </c>
      <c r="I71" s="384" t="s">
        <v>380</v>
      </c>
      <c r="J71" s="385" t="s">
        <v>380</v>
      </c>
      <c r="K71" s="384" t="s">
        <v>380</v>
      </c>
      <c r="L71" s="385" t="s">
        <v>380</v>
      </c>
      <c r="M71" s="384" t="s">
        <v>380</v>
      </c>
      <c r="N71" s="385" t="s">
        <v>380</v>
      </c>
      <c r="O71" s="384" t="s">
        <v>380</v>
      </c>
      <c r="P71" s="385" t="s">
        <v>380</v>
      </c>
    </row>
    <row r="72" spans="1:16">
      <c r="A72" s="377" t="s">
        <v>371</v>
      </c>
      <c r="B72" s="404"/>
      <c r="C72" s="394">
        <v>0</v>
      </c>
      <c r="D72" s="395">
        <v>2</v>
      </c>
      <c r="E72" s="394">
        <v>408368</v>
      </c>
      <c r="F72" s="398">
        <v>524402</v>
      </c>
      <c r="G72" s="394">
        <v>2187905</v>
      </c>
      <c r="H72" s="398">
        <v>1229979</v>
      </c>
      <c r="I72" s="394">
        <v>637980</v>
      </c>
      <c r="J72" s="398">
        <v>646689</v>
      </c>
      <c r="K72" s="394">
        <v>352495</v>
      </c>
      <c r="L72" s="398">
        <v>332831</v>
      </c>
      <c r="M72" s="394">
        <v>-209</v>
      </c>
      <c r="N72" s="395">
        <v>0</v>
      </c>
      <c r="O72" s="394">
        <v>3586539</v>
      </c>
      <c r="P72" s="395">
        <v>2733903</v>
      </c>
    </row>
    <row r="73" spans="1:16">
      <c r="A73" s="378"/>
      <c r="B73" s="368" t="s">
        <v>127</v>
      </c>
      <c r="C73" s="394">
        <v>0</v>
      </c>
      <c r="D73" s="395">
        <v>0</v>
      </c>
      <c r="E73" s="394">
        <v>401983</v>
      </c>
      <c r="F73" s="398">
        <v>518713</v>
      </c>
      <c r="G73" s="394">
        <v>1983126</v>
      </c>
      <c r="H73" s="398">
        <v>1068459</v>
      </c>
      <c r="I73" s="394">
        <v>635214</v>
      </c>
      <c r="J73" s="398">
        <v>635554</v>
      </c>
      <c r="K73" s="394">
        <v>348471</v>
      </c>
      <c r="L73" s="398">
        <v>324008</v>
      </c>
      <c r="M73" s="394">
        <v>0</v>
      </c>
      <c r="N73" s="395">
        <v>0</v>
      </c>
      <c r="O73" s="394">
        <v>3368794</v>
      </c>
      <c r="P73" s="395">
        <v>2546734</v>
      </c>
    </row>
    <row r="74" spans="1:16">
      <c r="A74" s="378"/>
      <c r="B74" s="374" t="s">
        <v>61</v>
      </c>
      <c r="C74" s="396">
        <v>0</v>
      </c>
      <c r="D74" s="416">
        <v>0</v>
      </c>
      <c r="E74" s="396">
        <v>392063</v>
      </c>
      <c r="F74" s="440">
        <v>502436</v>
      </c>
      <c r="G74" s="396">
        <v>1781916</v>
      </c>
      <c r="H74" s="440">
        <v>960657</v>
      </c>
      <c r="I74" s="396">
        <v>572931</v>
      </c>
      <c r="J74" s="440">
        <v>575397</v>
      </c>
      <c r="K74" s="396">
        <v>332996</v>
      </c>
      <c r="L74" s="442">
        <v>319053</v>
      </c>
      <c r="M74" s="396">
        <v>0</v>
      </c>
      <c r="N74" s="415">
        <v>0</v>
      </c>
      <c r="O74" s="396">
        <v>3079906</v>
      </c>
      <c r="P74" s="397">
        <v>2357543</v>
      </c>
    </row>
    <row r="75" spans="1:16">
      <c r="A75" s="378"/>
      <c r="B75" s="374" t="s">
        <v>332</v>
      </c>
      <c r="C75" s="396">
        <v>0</v>
      </c>
      <c r="D75" s="416">
        <v>0</v>
      </c>
      <c r="E75" s="396">
        <v>479</v>
      </c>
      <c r="F75" s="440">
        <v>28</v>
      </c>
      <c r="G75" s="396">
        <v>3064</v>
      </c>
      <c r="H75" s="440">
        <v>1006</v>
      </c>
      <c r="I75" s="396">
        <v>6671</v>
      </c>
      <c r="J75" s="440">
        <v>5291</v>
      </c>
      <c r="K75" s="396">
        <v>5827</v>
      </c>
      <c r="L75" s="442">
        <v>5073</v>
      </c>
      <c r="M75" s="396">
        <v>0</v>
      </c>
      <c r="N75" s="415">
        <v>0</v>
      </c>
      <c r="O75" s="396">
        <v>16041</v>
      </c>
      <c r="P75" s="397">
        <v>11398</v>
      </c>
    </row>
    <row r="76" spans="1:16">
      <c r="A76" s="378"/>
      <c r="B76" s="374" t="s">
        <v>333</v>
      </c>
      <c r="C76" s="396">
        <v>0</v>
      </c>
      <c r="D76" s="416">
        <v>0</v>
      </c>
      <c r="E76" s="396">
        <v>9441</v>
      </c>
      <c r="F76" s="440">
        <v>16249</v>
      </c>
      <c r="G76" s="396">
        <v>198146</v>
      </c>
      <c r="H76" s="440">
        <v>106796</v>
      </c>
      <c r="I76" s="396">
        <v>55612</v>
      </c>
      <c r="J76" s="440">
        <v>54866</v>
      </c>
      <c r="K76" s="396">
        <v>9648</v>
      </c>
      <c r="L76" s="442">
        <v>-118</v>
      </c>
      <c r="M76" s="396">
        <v>0</v>
      </c>
      <c r="N76" s="415">
        <v>0</v>
      </c>
      <c r="O76" s="396">
        <v>272847</v>
      </c>
      <c r="P76" s="397">
        <v>177793</v>
      </c>
    </row>
    <row r="77" spans="1:16" s="518" customFormat="1">
      <c r="A77" s="519"/>
      <c r="B77" s="520"/>
      <c r="C77" s="521"/>
      <c r="D77" s="521"/>
      <c r="E77" s="521"/>
      <c r="F77" s="521"/>
      <c r="G77" s="521">
        <v>0</v>
      </c>
      <c r="H77" s="521">
        <v>0</v>
      </c>
      <c r="I77" s="521">
        <v>0</v>
      </c>
      <c r="J77" s="521">
        <v>0</v>
      </c>
      <c r="K77" s="521"/>
      <c r="L77" s="522"/>
      <c r="M77" s="521">
        <v>0</v>
      </c>
      <c r="N77" s="522">
        <v>0</v>
      </c>
      <c r="O77" s="521"/>
      <c r="P77" s="521"/>
    </row>
    <row r="78" spans="1:16">
      <c r="A78" s="378"/>
      <c r="B78" s="374" t="s">
        <v>128</v>
      </c>
      <c r="C78" s="396">
        <v>0</v>
      </c>
      <c r="D78" s="416">
        <v>2</v>
      </c>
      <c r="E78" s="396">
        <v>6385</v>
      </c>
      <c r="F78" s="440">
        <v>5689</v>
      </c>
      <c r="G78" s="396">
        <v>204779</v>
      </c>
      <c r="H78" s="440">
        <v>161520</v>
      </c>
      <c r="I78" s="396">
        <v>2766</v>
      </c>
      <c r="J78" s="440">
        <v>11135</v>
      </c>
      <c r="K78" s="396">
        <v>4024</v>
      </c>
      <c r="L78" s="442">
        <v>8823</v>
      </c>
      <c r="M78" s="396">
        <v>-209</v>
      </c>
      <c r="N78" s="415">
        <v>0</v>
      </c>
      <c r="O78" s="396">
        <v>217745</v>
      </c>
      <c r="P78" s="397">
        <v>187169</v>
      </c>
    </row>
    <row r="79" spans="1:16">
      <c r="A79" s="367"/>
      <c r="B79" s="367"/>
      <c r="C79" s="371"/>
      <c r="D79" s="371"/>
      <c r="E79" s="371"/>
      <c r="F79" s="441"/>
      <c r="G79" s="371"/>
      <c r="H79" s="441"/>
      <c r="I79" s="371"/>
      <c r="J79" s="441"/>
      <c r="K79" s="371"/>
      <c r="L79" s="443"/>
      <c r="M79" s="371"/>
      <c r="N79" s="417"/>
      <c r="O79" s="371"/>
      <c r="P79" s="371"/>
    </row>
    <row r="80" spans="1:16">
      <c r="A80" s="377" t="s">
        <v>372</v>
      </c>
      <c r="B80" s="407"/>
      <c r="C80" s="394">
        <v>0</v>
      </c>
      <c r="D80" s="395">
        <v>0</v>
      </c>
      <c r="E80" s="394">
        <v>-258960</v>
      </c>
      <c r="F80" s="398">
        <v>-258217</v>
      </c>
      <c r="G80" s="394">
        <v>-1498384</v>
      </c>
      <c r="H80" s="398">
        <v>-789281</v>
      </c>
      <c r="I80" s="394">
        <v>-279769</v>
      </c>
      <c r="J80" s="398">
        <v>-293085</v>
      </c>
      <c r="K80" s="394">
        <v>-170696</v>
      </c>
      <c r="L80" s="398">
        <v>-163535</v>
      </c>
      <c r="M80" s="394">
        <v>20</v>
      </c>
      <c r="N80" s="395">
        <v>-12</v>
      </c>
      <c r="O80" s="394">
        <v>-2207789</v>
      </c>
      <c r="P80" s="395">
        <v>-1504130</v>
      </c>
    </row>
    <row r="81" spans="1:16">
      <c r="A81" s="378"/>
      <c r="B81" s="374" t="s">
        <v>334</v>
      </c>
      <c r="C81" s="396">
        <v>0</v>
      </c>
      <c r="D81" s="416">
        <v>0</v>
      </c>
      <c r="E81" s="396">
        <v>-185339</v>
      </c>
      <c r="F81" s="440">
        <v>-219400</v>
      </c>
      <c r="G81" s="396">
        <v>-1120192</v>
      </c>
      <c r="H81" s="440">
        <v>-520145</v>
      </c>
      <c r="I81" s="396">
        <v>-163207</v>
      </c>
      <c r="J81" s="440">
        <v>-178452</v>
      </c>
      <c r="K81" s="396">
        <v>-117688</v>
      </c>
      <c r="L81" s="442">
        <v>-119510</v>
      </c>
      <c r="M81" s="396">
        <v>273</v>
      </c>
      <c r="N81" s="415">
        <v>550</v>
      </c>
      <c r="O81" s="396">
        <v>-1586153</v>
      </c>
      <c r="P81" s="397">
        <v>-1036957</v>
      </c>
    </row>
    <row r="82" spans="1:16">
      <c r="A82" s="378"/>
      <c r="B82" s="374" t="s">
        <v>335</v>
      </c>
      <c r="C82" s="396">
        <v>0</v>
      </c>
      <c r="D82" s="416">
        <v>0</v>
      </c>
      <c r="E82" s="396">
        <v>-46709</v>
      </c>
      <c r="F82" s="440">
        <v>-454</v>
      </c>
      <c r="G82" s="396">
        <v>-7329</v>
      </c>
      <c r="H82" s="440">
        <v>-12990</v>
      </c>
      <c r="I82" s="396">
        <v>-18970</v>
      </c>
      <c r="J82" s="440">
        <v>-14923</v>
      </c>
      <c r="K82" s="396">
        <v>-16274</v>
      </c>
      <c r="L82" s="442">
        <v>-34264</v>
      </c>
      <c r="M82" s="396">
        <v>0</v>
      </c>
      <c r="N82" s="415">
        <v>0</v>
      </c>
      <c r="O82" s="396">
        <v>-89282</v>
      </c>
      <c r="P82" s="397">
        <v>-62631</v>
      </c>
    </row>
    <row r="83" spans="1:16">
      <c r="A83" s="378"/>
      <c r="B83" s="374" t="s">
        <v>132</v>
      </c>
      <c r="C83" s="396">
        <v>0</v>
      </c>
      <c r="D83" s="416">
        <v>0</v>
      </c>
      <c r="E83" s="396">
        <v>-6542</v>
      </c>
      <c r="F83" s="440">
        <v>-13459</v>
      </c>
      <c r="G83" s="396">
        <v>-188661</v>
      </c>
      <c r="H83" s="440">
        <v>-114007</v>
      </c>
      <c r="I83" s="396">
        <v>-66979</v>
      </c>
      <c r="J83" s="440">
        <v>-67852</v>
      </c>
      <c r="K83" s="396">
        <v>-28730</v>
      </c>
      <c r="L83" s="442">
        <v>-1446</v>
      </c>
      <c r="M83" s="396">
        <v>-253</v>
      </c>
      <c r="N83" s="415">
        <v>-562</v>
      </c>
      <c r="O83" s="396">
        <v>-291165</v>
      </c>
      <c r="P83" s="397">
        <v>-197326</v>
      </c>
    </row>
    <row r="84" spans="1:16">
      <c r="A84" s="378"/>
      <c r="B84" s="374" t="s">
        <v>336</v>
      </c>
      <c r="C84" s="396">
        <v>0</v>
      </c>
      <c r="D84" s="416">
        <v>0</v>
      </c>
      <c r="E84" s="396">
        <v>-20370</v>
      </c>
      <c r="F84" s="440">
        <v>-24904</v>
      </c>
      <c r="G84" s="396">
        <v>-182202</v>
      </c>
      <c r="H84" s="440">
        <v>-142139</v>
      </c>
      <c r="I84" s="396">
        <v>-30613</v>
      </c>
      <c r="J84" s="440">
        <v>-31858</v>
      </c>
      <c r="K84" s="396">
        <v>-8004</v>
      </c>
      <c r="L84" s="442">
        <v>-8315</v>
      </c>
      <c r="M84" s="396">
        <v>0</v>
      </c>
      <c r="N84" s="415">
        <v>0</v>
      </c>
      <c r="O84" s="396">
        <v>-241189</v>
      </c>
      <c r="P84" s="397">
        <v>-207216</v>
      </c>
    </row>
    <row r="85" spans="1:16">
      <c r="A85" s="367"/>
      <c r="B85" s="367"/>
      <c r="C85" s="371"/>
      <c r="D85" s="371"/>
      <c r="E85" s="371"/>
      <c r="F85" s="441"/>
      <c r="G85" s="371"/>
      <c r="H85" s="441"/>
      <c r="I85" s="371"/>
      <c r="J85" s="441"/>
      <c r="K85" s="371"/>
      <c r="L85" s="443"/>
      <c r="M85" s="371"/>
      <c r="N85" s="417"/>
      <c r="O85" s="371"/>
      <c r="P85" s="371"/>
    </row>
    <row r="86" spans="1:16">
      <c r="A86" s="377" t="s">
        <v>373</v>
      </c>
      <c r="B86" s="407"/>
      <c r="C86" s="394">
        <v>0</v>
      </c>
      <c r="D86" s="395">
        <v>2</v>
      </c>
      <c r="E86" s="394">
        <v>149408</v>
      </c>
      <c r="F86" s="398">
        <v>266185</v>
      </c>
      <c r="G86" s="394">
        <v>689521</v>
      </c>
      <c r="H86" s="398">
        <v>440698</v>
      </c>
      <c r="I86" s="394">
        <v>358211</v>
      </c>
      <c r="J86" s="395">
        <v>353604</v>
      </c>
      <c r="K86" s="394">
        <v>181799</v>
      </c>
      <c r="L86" s="398">
        <v>169296</v>
      </c>
      <c r="M86" s="394">
        <v>-189</v>
      </c>
      <c r="N86" s="395">
        <v>-12</v>
      </c>
      <c r="O86" s="394">
        <v>1378750</v>
      </c>
      <c r="P86" s="395">
        <v>1229773</v>
      </c>
    </row>
    <row r="87" spans="1:16">
      <c r="A87" s="367"/>
      <c r="B87" s="367"/>
      <c r="C87" s="371"/>
      <c r="D87" s="371"/>
      <c r="E87" s="371"/>
      <c r="F87" s="441"/>
      <c r="G87" s="371"/>
      <c r="H87" s="441"/>
      <c r="I87" s="371"/>
      <c r="J87" s="371"/>
      <c r="K87" s="371"/>
      <c r="L87" s="443"/>
      <c r="M87" s="371"/>
      <c r="N87" s="417"/>
      <c r="O87" s="371"/>
      <c r="P87" s="371"/>
    </row>
    <row r="88" spans="1:16">
      <c r="A88" s="376"/>
      <c r="B88" s="368" t="s">
        <v>337</v>
      </c>
      <c r="C88" s="396">
        <v>0</v>
      </c>
      <c r="D88" s="416">
        <v>0</v>
      </c>
      <c r="E88" s="396">
        <v>11623</v>
      </c>
      <c r="F88" s="416">
        <v>15477</v>
      </c>
      <c r="G88" s="396">
        <v>24462</v>
      </c>
      <c r="H88" s="416">
        <v>16790</v>
      </c>
      <c r="I88" s="396">
        <v>5214</v>
      </c>
      <c r="J88" s="416">
        <v>5200</v>
      </c>
      <c r="K88" s="396">
        <v>2398</v>
      </c>
      <c r="L88" s="415">
        <v>1645</v>
      </c>
      <c r="M88" s="396">
        <v>0</v>
      </c>
      <c r="N88" s="415">
        <v>0</v>
      </c>
      <c r="O88" s="396">
        <v>43697</v>
      </c>
      <c r="P88" s="397">
        <v>39112</v>
      </c>
    </row>
    <row r="89" spans="1:16">
      <c r="A89" s="376"/>
      <c r="B89" s="368" t="s">
        <v>338</v>
      </c>
      <c r="C89" s="396">
        <v>-1770</v>
      </c>
      <c r="D89" s="416">
        <v>-1584</v>
      </c>
      <c r="E89" s="396">
        <v>-46801</v>
      </c>
      <c r="F89" s="416">
        <v>-89725</v>
      </c>
      <c r="G89" s="396">
        <v>-122311</v>
      </c>
      <c r="H89" s="416">
        <v>-66359</v>
      </c>
      <c r="I89" s="396">
        <v>-25062</v>
      </c>
      <c r="J89" s="416">
        <v>-26435</v>
      </c>
      <c r="K89" s="396">
        <v>-16869</v>
      </c>
      <c r="L89" s="415">
        <v>-16077</v>
      </c>
      <c r="M89" s="396">
        <v>0</v>
      </c>
      <c r="N89" s="415">
        <v>0</v>
      </c>
      <c r="O89" s="396">
        <v>-212813</v>
      </c>
      <c r="P89" s="397">
        <v>-200180</v>
      </c>
    </row>
    <row r="90" spans="1:16">
      <c r="A90" s="376"/>
      <c r="B90" s="368" t="s">
        <v>339</v>
      </c>
      <c r="C90" s="396">
        <v>-4074</v>
      </c>
      <c r="D90" s="416">
        <v>-4115</v>
      </c>
      <c r="E90" s="396">
        <v>-43692</v>
      </c>
      <c r="F90" s="416">
        <v>-46747</v>
      </c>
      <c r="G90" s="396">
        <v>-191628</v>
      </c>
      <c r="H90" s="416">
        <v>-135812</v>
      </c>
      <c r="I90" s="396">
        <v>-37291</v>
      </c>
      <c r="J90" s="416">
        <v>-39748</v>
      </c>
      <c r="K90" s="396">
        <v>-23920</v>
      </c>
      <c r="L90" s="415">
        <v>-22188</v>
      </c>
      <c r="M90" s="396">
        <v>116</v>
      </c>
      <c r="N90" s="415">
        <v>-10</v>
      </c>
      <c r="O90" s="396">
        <v>-300489</v>
      </c>
      <c r="P90" s="397">
        <v>-248620</v>
      </c>
    </row>
    <row r="91" spans="1:16">
      <c r="A91" s="367"/>
      <c r="B91" s="367"/>
      <c r="C91" s="371"/>
      <c r="D91" s="371"/>
      <c r="E91" s="371"/>
      <c r="F91" s="371"/>
      <c r="G91" s="371"/>
      <c r="H91" s="371"/>
      <c r="I91" s="371"/>
      <c r="J91" s="371"/>
      <c r="K91" s="371"/>
      <c r="L91" s="417"/>
      <c r="M91" s="371"/>
      <c r="N91" s="417"/>
      <c r="O91" s="371"/>
      <c r="P91" s="371"/>
    </row>
    <row r="92" spans="1:16">
      <c r="A92" s="377" t="s">
        <v>374</v>
      </c>
      <c r="B92" s="407"/>
      <c r="C92" s="394">
        <v>-5844</v>
      </c>
      <c r="D92" s="395">
        <v>-5697</v>
      </c>
      <c r="E92" s="394">
        <v>70538</v>
      </c>
      <c r="F92" s="395">
        <v>145190</v>
      </c>
      <c r="G92" s="394">
        <v>400044</v>
      </c>
      <c r="H92" s="395">
        <v>255317</v>
      </c>
      <c r="I92" s="394">
        <v>301072</v>
      </c>
      <c r="J92" s="395">
        <v>292621</v>
      </c>
      <c r="K92" s="394">
        <v>143408</v>
      </c>
      <c r="L92" s="406">
        <v>132676</v>
      </c>
      <c r="M92" s="394">
        <v>-73</v>
      </c>
      <c r="N92" s="406">
        <v>-22</v>
      </c>
      <c r="O92" s="394">
        <v>909145</v>
      </c>
      <c r="P92" s="397">
        <v>820085</v>
      </c>
    </row>
    <row r="93" spans="1:16">
      <c r="A93" s="367"/>
      <c r="B93" s="367"/>
      <c r="C93" s="371"/>
      <c r="D93" s="371"/>
      <c r="E93" s="371"/>
      <c r="F93" s="371"/>
      <c r="G93" s="371"/>
      <c r="H93" s="371"/>
      <c r="I93" s="371"/>
      <c r="J93" s="371"/>
      <c r="K93" s="371"/>
      <c r="L93" s="417"/>
      <c r="M93" s="371"/>
      <c r="N93" s="417"/>
      <c r="O93" s="371"/>
      <c r="P93" s="371"/>
    </row>
    <row r="94" spans="1:16">
      <c r="A94" s="378"/>
      <c r="B94" s="368" t="s">
        <v>340</v>
      </c>
      <c r="C94" s="396">
        <v>-121</v>
      </c>
      <c r="D94" s="416">
        <v>0</v>
      </c>
      <c r="E94" s="396">
        <v>-26458</v>
      </c>
      <c r="F94" s="416">
        <v>-17584</v>
      </c>
      <c r="G94" s="396">
        <v>-133281</v>
      </c>
      <c r="H94" s="416">
        <v>-69776</v>
      </c>
      <c r="I94" s="396">
        <v>-48259</v>
      </c>
      <c r="J94" s="416">
        <v>-48349</v>
      </c>
      <c r="K94" s="396">
        <v>-30025</v>
      </c>
      <c r="L94" s="415">
        <v>-30939</v>
      </c>
      <c r="M94" s="396">
        <v>0</v>
      </c>
      <c r="N94" s="415">
        <v>0</v>
      </c>
      <c r="O94" s="396">
        <v>-238144</v>
      </c>
      <c r="P94" s="397">
        <v>-166648</v>
      </c>
    </row>
    <row r="95" spans="1:16">
      <c r="A95" s="378"/>
      <c r="B95" s="368" t="s">
        <v>341</v>
      </c>
      <c r="C95" s="396">
        <v>0</v>
      </c>
      <c r="D95" s="416">
        <v>0</v>
      </c>
      <c r="E95" s="396">
        <v>-12408</v>
      </c>
      <c r="F95" s="416">
        <v>-8178</v>
      </c>
      <c r="G95" s="396">
        <v>-31567</v>
      </c>
      <c r="H95" s="416">
        <v>-12591</v>
      </c>
      <c r="I95" s="396">
        <v>-3170</v>
      </c>
      <c r="J95" s="416">
        <v>-1457</v>
      </c>
      <c r="K95" s="396">
        <v>-1465</v>
      </c>
      <c r="L95" s="415">
        <v>-585</v>
      </c>
      <c r="M95" s="396"/>
      <c r="N95" s="415"/>
      <c r="O95" s="396">
        <v>-48610</v>
      </c>
      <c r="P95" s="397">
        <v>-22811</v>
      </c>
    </row>
    <row r="96" spans="1:16">
      <c r="A96" s="367"/>
      <c r="B96" s="367"/>
      <c r="C96" s="371"/>
      <c r="D96" s="371"/>
      <c r="E96" s="371"/>
      <c r="F96" s="371"/>
      <c r="G96" s="371"/>
      <c r="H96" s="371"/>
      <c r="I96" s="371"/>
      <c r="J96" s="371"/>
      <c r="K96" s="371"/>
      <c r="L96" s="417"/>
      <c r="M96" s="371"/>
      <c r="N96" s="417"/>
      <c r="O96" s="371"/>
      <c r="P96" s="371"/>
    </row>
    <row r="97" spans="1:22">
      <c r="A97" s="377" t="s">
        <v>375</v>
      </c>
      <c r="B97" s="407"/>
      <c r="C97" s="394">
        <v>-5965</v>
      </c>
      <c r="D97" s="395">
        <v>-5697</v>
      </c>
      <c r="E97" s="394">
        <v>31672</v>
      </c>
      <c r="F97" s="395">
        <v>119428</v>
      </c>
      <c r="G97" s="394">
        <v>235196</v>
      </c>
      <c r="H97" s="395">
        <v>172950</v>
      </c>
      <c r="I97" s="394">
        <v>249643</v>
      </c>
      <c r="J97" s="395">
        <v>242815</v>
      </c>
      <c r="K97" s="394">
        <v>111918</v>
      </c>
      <c r="L97" s="406">
        <v>101152</v>
      </c>
      <c r="M97" s="394">
        <v>-73</v>
      </c>
      <c r="N97" s="406">
        <v>-22</v>
      </c>
      <c r="O97" s="394">
        <v>622391</v>
      </c>
      <c r="P97" s="436">
        <v>630626</v>
      </c>
    </row>
    <row r="98" spans="1:22">
      <c r="A98" s="437"/>
      <c r="B98" s="438"/>
      <c r="C98" s="371"/>
      <c r="D98" s="371"/>
      <c r="E98" s="371"/>
      <c r="F98" s="371"/>
      <c r="G98" s="371"/>
      <c r="H98" s="371"/>
      <c r="I98" s="371"/>
      <c r="J98" s="371"/>
      <c r="K98" s="371"/>
      <c r="L98" s="371"/>
      <c r="M98" s="371"/>
      <c r="N98" s="371"/>
      <c r="O98" s="371"/>
      <c r="P98" s="371"/>
      <c r="Q98" s="371"/>
      <c r="R98" s="371"/>
      <c r="S98" s="371"/>
    </row>
    <row r="99" spans="1:22">
      <c r="A99" s="377" t="s">
        <v>376</v>
      </c>
      <c r="B99" s="407"/>
      <c r="C99" s="394">
        <v>-4189</v>
      </c>
      <c r="D99" s="395">
        <v>-10290</v>
      </c>
      <c r="E99" s="394">
        <v>14642</v>
      </c>
      <c r="F99" s="395">
        <v>-25496</v>
      </c>
      <c r="G99" s="394">
        <v>-130834</v>
      </c>
      <c r="H99" s="395">
        <v>-44965</v>
      </c>
      <c r="I99" s="394">
        <v>-35624</v>
      </c>
      <c r="J99" s="395">
        <v>-40857</v>
      </c>
      <c r="K99" s="394">
        <v>-7694</v>
      </c>
      <c r="L99" s="406">
        <v>-5842</v>
      </c>
      <c r="M99" s="394">
        <v>13744</v>
      </c>
      <c r="N99" s="406">
        <v>-2</v>
      </c>
      <c r="O99" s="394">
        <v>-149955</v>
      </c>
      <c r="P99" s="395">
        <v>-127452</v>
      </c>
    </row>
    <row r="100" spans="1:22">
      <c r="A100" s="377"/>
      <c r="B100" s="407" t="s">
        <v>119</v>
      </c>
      <c r="C100" s="394">
        <v>9074</v>
      </c>
      <c r="D100" s="418">
        <v>7065</v>
      </c>
      <c r="E100" s="394">
        <v>22128</v>
      </c>
      <c r="F100" s="418">
        <v>24544</v>
      </c>
      <c r="G100" s="394">
        <v>88347</v>
      </c>
      <c r="H100" s="395">
        <v>41524</v>
      </c>
      <c r="I100" s="394">
        <v>2986</v>
      </c>
      <c r="J100" s="395">
        <v>6118</v>
      </c>
      <c r="K100" s="394">
        <v>1998</v>
      </c>
      <c r="L100" s="418">
        <v>2249</v>
      </c>
      <c r="M100" s="394">
        <v>-5431</v>
      </c>
      <c r="N100" s="395">
        <v>-8441</v>
      </c>
      <c r="O100" s="394">
        <v>119102</v>
      </c>
      <c r="P100" s="395">
        <v>73059</v>
      </c>
    </row>
    <row r="101" spans="1:22">
      <c r="A101" s="378"/>
      <c r="B101" s="374" t="s">
        <v>295</v>
      </c>
      <c r="C101" s="396">
        <v>3643</v>
      </c>
      <c r="D101" s="416">
        <v>843</v>
      </c>
      <c r="E101" s="396">
        <v>13747</v>
      </c>
      <c r="F101" s="416">
        <v>17702</v>
      </c>
      <c r="G101" s="396">
        <v>5379</v>
      </c>
      <c r="H101" s="397">
        <v>3154</v>
      </c>
      <c r="I101" s="396">
        <v>1907</v>
      </c>
      <c r="J101" s="397">
        <v>3127</v>
      </c>
      <c r="K101" s="396">
        <v>1040</v>
      </c>
      <c r="L101" s="416">
        <v>922</v>
      </c>
      <c r="M101" s="396">
        <v>0</v>
      </c>
      <c r="N101" s="397">
        <v>0</v>
      </c>
      <c r="O101" s="396">
        <v>25716</v>
      </c>
      <c r="P101" s="397">
        <v>25748</v>
      </c>
    </row>
    <row r="102" spans="1:22">
      <c r="A102" s="378"/>
      <c r="B102" s="374" t="s">
        <v>342</v>
      </c>
      <c r="C102" s="396">
        <v>5431</v>
      </c>
      <c r="D102" s="416">
        <v>6222</v>
      </c>
      <c r="E102" s="396">
        <v>8381</v>
      </c>
      <c r="F102" s="416">
        <v>6842</v>
      </c>
      <c r="G102" s="396">
        <v>82968</v>
      </c>
      <c r="H102" s="397">
        <v>38370</v>
      </c>
      <c r="I102" s="396">
        <v>1079</v>
      </c>
      <c r="J102" s="397">
        <v>2991</v>
      </c>
      <c r="K102" s="396">
        <v>958</v>
      </c>
      <c r="L102" s="416">
        <v>1327</v>
      </c>
      <c r="M102" s="396">
        <v>-5431</v>
      </c>
      <c r="N102" s="397">
        <v>-8441</v>
      </c>
      <c r="O102" s="396">
        <v>93386</v>
      </c>
      <c r="P102" s="397">
        <v>47311</v>
      </c>
    </row>
    <row r="103" spans="1:22">
      <c r="A103" s="377"/>
      <c r="B103" s="407" t="s">
        <v>141</v>
      </c>
      <c r="C103" s="394">
        <v>-13420</v>
      </c>
      <c r="D103" s="418">
        <v>-12158</v>
      </c>
      <c r="E103" s="394">
        <v>-67578</v>
      </c>
      <c r="F103" s="418">
        <v>-69622</v>
      </c>
      <c r="G103" s="394">
        <v>-218768</v>
      </c>
      <c r="H103" s="418">
        <v>-74130</v>
      </c>
      <c r="I103" s="394">
        <v>-38520</v>
      </c>
      <c r="J103" s="418">
        <v>-47455</v>
      </c>
      <c r="K103" s="394">
        <v>-8889</v>
      </c>
      <c r="L103" s="418">
        <v>-7998</v>
      </c>
      <c r="M103" s="394">
        <v>5430</v>
      </c>
      <c r="N103" s="418">
        <v>8441</v>
      </c>
      <c r="O103" s="394">
        <v>-341745</v>
      </c>
      <c r="P103" s="395">
        <v>-202922</v>
      </c>
    </row>
    <row r="104" spans="1:22">
      <c r="A104" s="378"/>
      <c r="B104" s="374" t="s">
        <v>343</v>
      </c>
      <c r="C104" s="396">
        <v>-2940</v>
      </c>
      <c r="D104" s="416">
        <v>-2</v>
      </c>
      <c r="E104" s="396">
        <v>-516</v>
      </c>
      <c r="F104" s="416">
        <v>-25</v>
      </c>
      <c r="G104" s="396">
        <v>-22874</v>
      </c>
      <c r="H104" s="397">
        <v>-22047</v>
      </c>
      <c r="I104" s="396">
        <v>-3850</v>
      </c>
      <c r="J104" s="397">
        <v>-6993</v>
      </c>
      <c r="K104" s="396">
        <v>-464</v>
      </c>
      <c r="L104" s="416">
        <v>-830</v>
      </c>
      <c r="M104" s="396">
        <v>0</v>
      </c>
      <c r="N104" s="397">
        <v>0</v>
      </c>
      <c r="O104" s="396">
        <v>-30644</v>
      </c>
      <c r="P104" s="397">
        <v>-29897</v>
      </c>
    </row>
    <row r="105" spans="1:22">
      <c r="A105" s="378"/>
      <c r="B105" s="374" t="s">
        <v>344</v>
      </c>
      <c r="C105" s="396">
        <v>-6349</v>
      </c>
      <c r="D105" s="416">
        <v>-6475</v>
      </c>
      <c r="E105" s="396">
        <v>-67062</v>
      </c>
      <c r="F105" s="416">
        <v>-69597</v>
      </c>
      <c r="G105" s="396">
        <v>-25190</v>
      </c>
      <c r="H105" s="397">
        <v>-7313</v>
      </c>
      <c r="I105" s="396">
        <v>-29090</v>
      </c>
      <c r="J105" s="397">
        <v>-33680</v>
      </c>
      <c r="K105" s="396">
        <v>-6744</v>
      </c>
      <c r="L105" s="416">
        <v>-6798</v>
      </c>
      <c r="M105" s="396">
        <v>0</v>
      </c>
      <c r="N105" s="397">
        <v>0</v>
      </c>
      <c r="O105" s="396">
        <v>-67373</v>
      </c>
      <c r="P105" s="397">
        <v>-54266</v>
      </c>
    </row>
    <row r="106" spans="1:22">
      <c r="A106" s="378"/>
      <c r="B106" s="374" t="s">
        <v>164</v>
      </c>
      <c r="C106" s="396">
        <v>-4131</v>
      </c>
      <c r="D106" s="416">
        <v>-5681</v>
      </c>
      <c r="E106" s="396">
        <v>25024</v>
      </c>
      <c r="F106" s="416">
        <v>0</v>
      </c>
      <c r="G106" s="396">
        <v>-170704</v>
      </c>
      <c r="H106" s="397">
        <v>-44770</v>
      </c>
      <c r="I106" s="396">
        <v>-5580</v>
      </c>
      <c r="J106" s="397">
        <v>-6782</v>
      </c>
      <c r="K106" s="396">
        <v>-1681</v>
      </c>
      <c r="L106" s="416">
        <v>-370</v>
      </c>
      <c r="M106" s="396">
        <v>5430</v>
      </c>
      <c r="N106" s="397">
        <v>8441</v>
      </c>
      <c r="O106" s="396">
        <v>-243728</v>
      </c>
      <c r="P106" s="397">
        <v>-118759</v>
      </c>
    </row>
    <row r="107" spans="1:22">
      <c r="A107" s="378"/>
      <c r="B107" s="368" t="s">
        <v>345</v>
      </c>
      <c r="C107" s="396">
        <v>0</v>
      </c>
      <c r="D107" s="416">
        <v>0</v>
      </c>
      <c r="E107" s="396">
        <v>0</v>
      </c>
      <c r="F107" s="416">
        <v>0</v>
      </c>
      <c r="G107" s="396">
        <v>0</v>
      </c>
      <c r="H107" s="416">
        <v>0</v>
      </c>
      <c r="I107" s="396">
        <v>0</v>
      </c>
      <c r="J107" s="416">
        <v>0</v>
      </c>
      <c r="K107" s="396">
        <v>0</v>
      </c>
      <c r="L107" s="416">
        <v>0</v>
      </c>
      <c r="M107" s="396">
        <v>0</v>
      </c>
      <c r="N107" s="416">
        <v>0</v>
      </c>
      <c r="O107" s="396">
        <v>25024</v>
      </c>
      <c r="P107" s="397">
        <v>0</v>
      </c>
    </row>
    <row r="108" spans="1:22">
      <c r="A108" s="378"/>
      <c r="B108" s="368" t="s">
        <v>346</v>
      </c>
      <c r="C108" s="394">
        <v>157</v>
      </c>
      <c r="D108" s="395">
        <v>-5197</v>
      </c>
      <c r="E108" s="394">
        <v>35068</v>
      </c>
      <c r="F108" s="395">
        <v>19582</v>
      </c>
      <c r="G108" s="394">
        <v>-413</v>
      </c>
      <c r="H108" s="395">
        <v>-12359</v>
      </c>
      <c r="I108" s="394">
        <v>-90</v>
      </c>
      <c r="J108" s="395">
        <v>480</v>
      </c>
      <c r="K108" s="394">
        <v>-803</v>
      </c>
      <c r="L108" s="418">
        <v>-93</v>
      </c>
      <c r="M108" s="394">
        <v>13745</v>
      </c>
      <c r="N108" s="418">
        <v>-2</v>
      </c>
      <c r="O108" s="394">
        <v>47664</v>
      </c>
      <c r="P108" s="418">
        <v>2411</v>
      </c>
    </row>
    <row r="109" spans="1:22">
      <c r="A109" s="378"/>
      <c r="B109" s="374" t="s">
        <v>347</v>
      </c>
      <c r="C109" s="396">
        <v>26819</v>
      </c>
      <c r="D109" s="416">
        <v>2524</v>
      </c>
      <c r="E109" s="396">
        <v>71450</v>
      </c>
      <c r="F109" s="416">
        <v>38693</v>
      </c>
      <c r="G109" s="396">
        <v>157985</v>
      </c>
      <c r="H109" s="416">
        <v>41448</v>
      </c>
      <c r="I109" s="396">
        <v>4956</v>
      </c>
      <c r="J109" s="416">
        <v>3549</v>
      </c>
      <c r="K109" s="396">
        <v>5832</v>
      </c>
      <c r="L109" s="397">
        <v>5649</v>
      </c>
      <c r="M109" s="396">
        <v>-40449</v>
      </c>
      <c r="N109" s="397">
        <v>-25093</v>
      </c>
      <c r="O109" s="396">
        <v>226593</v>
      </c>
      <c r="P109" s="397">
        <v>66770</v>
      </c>
    </row>
    <row r="110" spans="1:22">
      <c r="A110" s="378"/>
      <c r="B110" s="374" t="s">
        <v>348</v>
      </c>
      <c r="C110" s="396">
        <v>-26662</v>
      </c>
      <c r="D110" s="416">
        <v>-7721</v>
      </c>
      <c r="E110" s="396">
        <v>-36382</v>
      </c>
      <c r="F110" s="416">
        <v>-19111</v>
      </c>
      <c r="G110" s="396">
        <v>-158398</v>
      </c>
      <c r="H110" s="416">
        <v>-53807</v>
      </c>
      <c r="I110" s="396">
        <v>-5046</v>
      </c>
      <c r="J110" s="416">
        <v>-3069</v>
      </c>
      <c r="K110" s="396">
        <v>-6635</v>
      </c>
      <c r="L110" s="416">
        <v>-5742</v>
      </c>
      <c r="M110" s="396">
        <v>54194</v>
      </c>
      <c r="N110" s="416">
        <v>25091</v>
      </c>
      <c r="O110" s="396">
        <v>-178929</v>
      </c>
      <c r="P110" s="416">
        <v>-64359</v>
      </c>
    </row>
    <row r="111" spans="1:22">
      <c r="A111" s="367"/>
      <c r="B111" s="367"/>
      <c r="I111" s="371"/>
      <c r="J111" s="371"/>
      <c r="K111" s="371"/>
      <c r="L111" s="371"/>
      <c r="M111" s="371"/>
      <c r="N111" s="371"/>
      <c r="O111" s="371"/>
      <c r="P111" s="371"/>
      <c r="Q111" s="371"/>
      <c r="R111" s="371"/>
      <c r="S111" s="371"/>
      <c r="T111" s="371"/>
      <c r="U111" s="371"/>
      <c r="V111" s="371"/>
    </row>
    <row r="112" spans="1:22" ht="24">
      <c r="A112" s="380"/>
      <c r="B112" s="368" t="s">
        <v>349</v>
      </c>
      <c r="C112" s="396">
        <v>-481</v>
      </c>
      <c r="D112" s="416">
        <v>0</v>
      </c>
      <c r="E112" s="396">
        <v>0</v>
      </c>
      <c r="F112" s="416">
        <v>495</v>
      </c>
      <c r="G112" s="396">
        <v>0</v>
      </c>
      <c r="H112" s="416">
        <v>0</v>
      </c>
      <c r="I112" s="396">
        <v>0</v>
      </c>
      <c r="J112" s="416">
        <v>0</v>
      </c>
      <c r="K112" s="396">
        <v>0</v>
      </c>
      <c r="L112" s="416">
        <v>0</v>
      </c>
      <c r="M112" s="396">
        <v>0</v>
      </c>
      <c r="N112" s="416">
        <v>0</v>
      </c>
      <c r="O112" s="396">
        <v>-481</v>
      </c>
      <c r="P112" s="416">
        <v>495</v>
      </c>
    </row>
    <row r="113" spans="1:22">
      <c r="A113" s="381"/>
      <c r="B113" s="368" t="s">
        <v>350</v>
      </c>
      <c r="C113" s="394">
        <v>0</v>
      </c>
      <c r="D113" s="393">
        <v>0</v>
      </c>
      <c r="E113" s="394">
        <v>0</v>
      </c>
      <c r="F113" s="393">
        <v>169</v>
      </c>
      <c r="G113" s="394">
        <v>0</v>
      </c>
      <c r="H113" s="393">
        <v>0</v>
      </c>
      <c r="I113" s="394">
        <v>0</v>
      </c>
      <c r="J113" s="393">
        <v>0</v>
      </c>
      <c r="K113" s="394">
        <v>0</v>
      </c>
      <c r="L113" s="416">
        <v>19</v>
      </c>
      <c r="M113" s="394">
        <v>0</v>
      </c>
      <c r="N113" s="416">
        <v>0</v>
      </c>
      <c r="O113" s="394">
        <v>0</v>
      </c>
      <c r="P113" s="416">
        <v>188</v>
      </c>
    </row>
    <row r="114" spans="1:22">
      <c r="A114" s="377"/>
      <c r="B114" s="374" t="s">
        <v>351</v>
      </c>
      <c r="C114" s="396">
        <v>0</v>
      </c>
      <c r="D114" s="416">
        <v>0</v>
      </c>
      <c r="E114" s="396">
        <v>0</v>
      </c>
      <c r="F114" s="416">
        <v>150</v>
      </c>
      <c r="G114" s="396">
        <v>0</v>
      </c>
      <c r="H114" s="416">
        <v>0</v>
      </c>
      <c r="I114" s="396">
        <v>0</v>
      </c>
      <c r="J114" s="416">
        <v>0</v>
      </c>
      <c r="K114" s="396">
        <v>0</v>
      </c>
      <c r="L114" s="393">
        <v>0</v>
      </c>
      <c r="M114" s="396">
        <v>0</v>
      </c>
      <c r="N114" s="393">
        <v>0</v>
      </c>
      <c r="O114" s="396">
        <v>0</v>
      </c>
      <c r="P114" s="393">
        <v>150</v>
      </c>
    </row>
    <row r="115" spans="1:22">
      <c r="A115" s="377"/>
      <c r="B115" s="374" t="s">
        <v>352</v>
      </c>
      <c r="C115" s="396">
        <v>0</v>
      </c>
      <c r="D115" s="416">
        <v>0</v>
      </c>
      <c r="E115" s="396">
        <v>0</v>
      </c>
      <c r="F115" s="416">
        <v>19</v>
      </c>
      <c r="G115" s="396">
        <v>0</v>
      </c>
      <c r="H115" s="416">
        <v>0</v>
      </c>
      <c r="I115" s="396">
        <v>0</v>
      </c>
      <c r="J115" s="416">
        <v>0</v>
      </c>
      <c r="K115" s="396">
        <v>0</v>
      </c>
      <c r="L115" s="416">
        <v>19</v>
      </c>
      <c r="M115" s="396">
        <v>0</v>
      </c>
      <c r="N115" s="416">
        <v>0</v>
      </c>
      <c r="O115" s="396">
        <v>0</v>
      </c>
      <c r="P115" s="416">
        <v>38</v>
      </c>
    </row>
    <row r="116" spans="1:22">
      <c r="A116" s="367"/>
      <c r="B116" s="367"/>
      <c r="I116" s="371"/>
      <c r="J116" s="371"/>
      <c r="K116" s="371"/>
      <c r="L116" s="371"/>
      <c r="M116" s="371"/>
      <c r="N116" s="371"/>
      <c r="O116" s="371"/>
      <c r="P116" s="371"/>
      <c r="Q116" s="371"/>
      <c r="R116" s="371"/>
      <c r="S116" s="371"/>
      <c r="T116" s="371"/>
      <c r="U116" s="371"/>
      <c r="V116" s="371"/>
    </row>
    <row r="117" spans="1:22">
      <c r="A117" s="377" t="s">
        <v>377</v>
      </c>
      <c r="B117" s="407"/>
      <c r="C117" s="394">
        <v>-10635</v>
      </c>
      <c r="D117" s="393">
        <v>-15987</v>
      </c>
      <c r="E117" s="394">
        <v>46314</v>
      </c>
      <c r="F117" s="393">
        <v>94596</v>
      </c>
      <c r="G117" s="394">
        <v>104362</v>
      </c>
      <c r="H117" s="393">
        <v>127985</v>
      </c>
      <c r="I117" s="394">
        <v>214019</v>
      </c>
      <c r="J117" s="393">
        <v>201958</v>
      </c>
      <c r="K117" s="394">
        <v>104224</v>
      </c>
      <c r="L117" s="416">
        <v>95329</v>
      </c>
      <c r="M117" s="394">
        <v>13671</v>
      </c>
      <c r="N117" s="416">
        <v>-24</v>
      </c>
      <c r="O117" s="394">
        <v>471955</v>
      </c>
      <c r="P117" s="416">
        <v>503857</v>
      </c>
    </row>
    <row r="118" spans="1:22">
      <c r="A118" s="367"/>
      <c r="B118" s="367"/>
      <c r="C118" s="371"/>
      <c r="D118" s="371"/>
      <c r="E118" s="371"/>
      <c r="F118" s="371"/>
      <c r="G118" s="371"/>
      <c r="H118" s="371"/>
      <c r="I118" s="371"/>
      <c r="J118" s="371"/>
      <c r="K118" s="371"/>
      <c r="L118" s="393"/>
      <c r="M118" s="371"/>
      <c r="N118" s="393"/>
      <c r="O118" s="371"/>
      <c r="P118" s="393"/>
    </row>
    <row r="119" spans="1:22">
      <c r="A119" s="378"/>
      <c r="B119" s="368" t="s">
        <v>353</v>
      </c>
      <c r="C119" s="396">
        <v>3057</v>
      </c>
      <c r="D119" s="416">
        <v>-152</v>
      </c>
      <c r="E119" s="396">
        <v>2635</v>
      </c>
      <c r="F119" s="416">
        <v>-31953</v>
      </c>
      <c r="G119" s="396">
        <v>-60171</v>
      </c>
      <c r="H119" s="416">
        <v>-36584</v>
      </c>
      <c r="I119" s="396">
        <v>-69740</v>
      </c>
      <c r="J119" s="416">
        <v>-74896</v>
      </c>
      <c r="K119" s="396">
        <v>-31742</v>
      </c>
      <c r="L119" s="371">
        <v>-26836</v>
      </c>
      <c r="M119" s="396">
        <v>0</v>
      </c>
      <c r="N119" s="371">
        <v>0</v>
      </c>
      <c r="O119" s="396">
        <v>-155961</v>
      </c>
      <c r="P119" s="371">
        <v>-170421</v>
      </c>
    </row>
    <row r="120" spans="1:22">
      <c r="A120" s="367"/>
      <c r="B120" s="367"/>
      <c r="C120" s="371"/>
      <c r="D120" s="371"/>
      <c r="E120" s="371"/>
      <c r="F120" s="371"/>
      <c r="G120" s="371"/>
      <c r="H120" s="371"/>
      <c r="I120" s="371"/>
      <c r="J120" s="371"/>
      <c r="K120" s="371"/>
      <c r="L120" s="416"/>
      <c r="M120" s="371"/>
      <c r="N120" s="416"/>
      <c r="O120" s="371"/>
      <c r="P120" s="416"/>
    </row>
    <row r="121" spans="1:22">
      <c r="A121" s="377" t="s">
        <v>378</v>
      </c>
      <c r="B121" s="407"/>
      <c r="C121" s="394">
        <v>-7578</v>
      </c>
      <c r="D121" s="395">
        <v>-16139</v>
      </c>
      <c r="E121" s="394">
        <v>48949</v>
      </c>
      <c r="F121" s="395">
        <v>62643</v>
      </c>
      <c r="G121" s="394">
        <v>44191</v>
      </c>
      <c r="H121" s="395">
        <v>91401</v>
      </c>
      <c r="I121" s="394">
        <v>144279</v>
      </c>
      <c r="J121" s="395">
        <v>127062</v>
      </c>
      <c r="K121" s="394">
        <v>72482</v>
      </c>
      <c r="L121" s="371">
        <v>68493</v>
      </c>
      <c r="M121" s="394">
        <v>13671</v>
      </c>
      <c r="N121" s="371">
        <v>-24</v>
      </c>
      <c r="O121" s="394">
        <v>315994</v>
      </c>
      <c r="P121" s="371">
        <v>333436</v>
      </c>
    </row>
    <row r="122" spans="1:22">
      <c r="A122" s="378"/>
      <c r="B122" s="368" t="s">
        <v>354</v>
      </c>
      <c r="C122" s="396">
        <v>0</v>
      </c>
      <c r="D122" s="416">
        <v>0</v>
      </c>
      <c r="E122" s="396"/>
      <c r="F122" s="416"/>
      <c r="G122" s="396">
        <v>0</v>
      </c>
      <c r="H122" s="416">
        <v>0</v>
      </c>
      <c r="I122" s="396">
        <v>0</v>
      </c>
      <c r="J122" s="416">
        <v>0</v>
      </c>
      <c r="K122" s="396">
        <v>0</v>
      </c>
      <c r="L122" s="395">
        <v>0</v>
      </c>
      <c r="M122" s="396">
        <v>0</v>
      </c>
      <c r="N122" s="395">
        <v>0</v>
      </c>
      <c r="O122" s="396">
        <v>0</v>
      </c>
      <c r="P122" s="395">
        <v>0</v>
      </c>
    </row>
    <row r="123" spans="1:22">
      <c r="A123" s="377" t="s">
        <v>118</v>
      </c>
      <c r="B123" s="368"/>
      <c r="C123" s="394">
        <v>-7578</v>
      </c>
      <c r="D123" s="395">
        <v>-16139</v>
      </c>
      <c r="E123" s="394">
        <v>48949</v>
      </c>
      <c r="F123" s="395">
        <v>62643</v>
      </c>
      <c r="G123" s="394">
        <v>44191</v>
      </c>
      <c r="H123" s="395">
        <v>91401</v>
      </c>
      <c r="I123" s="394">
        <v>144279</v>
      </c>
      <c r="J123" s="395">
        <v>127062</v>
      </c>
      <c r="K123" s="394">
        <v>72482</v>
      </c>
      <c r="L123" s="416">
        <v>68493</v>
      </c>
      <c r="M123" s="394">
        <v>13671</v>
      </c>
      <c r="N123" s="416">
        <v>-24</v>
      </c>
      <c r="O123" s="394">
        <v>315994</v>
      </c>
      <c r="P123" s="416">
        <v>333436</v>
      </c>
    </row>
    <row r="124" spans="1:22">
      <c r="A124" s="367"/>
      <c r="B124" s="367"/>
      <c r="C124" s="395"/>
      <c r="D124" s="395"/>
      <c r="E124" s="395"/>
      <c r="F124" s="395"/>
      <c r="G124" s="395"/>
      <c r="H124" s="395"/>
      <c r="I124" s="395"/>
      <c r="J124" s="395"/>
      <c r="K124" s="395"/>
      <c r="L124" s="395"/>
      <c r="M124" s="395"/>
      <c r="N124" s="395"/>
      <c r="O124" s="395"/>
      <c r="P124" s="395"/>
    </row>
    <row r="125" spans="1:22">
      <c r="A125" s="378"/>
      <c r="B125" s="368" t="s">
        <v>355</v>
      </c>
      <c r="C125" s="394">
        <v>-7578</v>
      </c>
      <c r="D125" s="395">
        <v>-16139</v>
      </c>
      <c r="E125" s="394">
        <v>48949</v>
      </c>
      <c r="F125" s="395">
        <v>62643</v>
      </c>
      <c r="G125" s="394">
        <v>44191</v>
      </c>
      <c r="H125" s="395">
        <v>91401</v>
      </c>
      <c r="I125" s="394">
        <v>144279</v>
      </c>
      <c r="J125" s="395">
        <v>127062</v>
      </c>
      <c r="K125" s="394">
        <v>72482</v>
      </c>
      <c r="L125" s="395">
        <v>68493</v>
      </c>
      <c r="M125" s="394">
        <v>13671</v>
      </c>
      <c r="N125" s="395">
        <v>-24</v>
      </c>
      <c r="O125" s="394">
        <v>315994</v>
      </c>
      <c r="P125" s="395">
        <v>333436</v>
      </c>
    </row>
    <row r="126" spans="1:22">
      <c r="A126" s="378"/>
      <c r="B126" s="407" t="s">
        <v>70</v>
      </c>
      <c r="C126" s="394"/>
      <c r="D126" s="395"/>
      <c r="I126" s="394"/>
      <c r="J126" s="395"/>
      <c r="K126" s="394"/>
      <c r="L126" s="395"/>
      <c r="M126" s="394"/>
      <c r="N126" s="395"/>
      <c r="O126" s="394">
        <v>204353</v>
      </c>
      <c r="P126" s="395">
        <v>221280</v>
      </c>
    </row>
    <row r="127" spans="1:22">
      <c r="A127" s="378"/>
      <c r="B127" s="407" t="s">
        <v>71</v>
      </c>
      <c r="C127" s="394"/>
      <c r="D127" s="395"/>
      <c r="E127" s="394"/>
      <c r="F127" s="395"/>
      <c r="G127" s="394"/>
      <c r="H127" s="395"/>
      <c r="I127" s="394"/>
      <c r="J127" s="395"/>
      <c r="K127" s="394"/>
      <c r="L127" s="395"/>
      <c r="M127" s="394"/>
      <c r="N127" s="395"/>
      <c r="O127" s="394">
        <v>111641</v>
      </c>
      <c r="P127" s="395">
        <v>112156</v>
      </c>
    </row>
    <row r="128" spans="1:22">
      <c r="A128" s="367"/>
      <c r="B128" s="367"/>
      <c r="C128" s="367"/>
      <c r="D128" s="371"/>
      <c r="E128" s="367"/>
      <c r="F128" s="371"/>
      <c r="G128" s="367"/>
      <c r="H128" s="367"/>
      <c r="I128" s="367"/>
      <c r="J128" s="367"/>
      <c r="K128" s="367"/>
      <c r="L128" s="367"/>
      <c r="M128" s="367"/>
      <c r="N128" s="367"/>
    </row>
    <row r="129" spans="1:16">
      <c r="A129" s="367"/>
      <c r="B129" s="367"/>
      <c r="C129" s="367"/>
      <c r="D129" s="420"/>
      <c r="E129" s="420"/>
      <c r="F129" s="420"/>
      <c r="G129" s="367"/>
      <c r="H129" s="367"/>
      <c r="I129" s="367"/>
      <c r="J129" s="367"/>
      <c r="K129" s="367"/>
      <c r="L129" s="367"/>
      <c r="M129" s="367"/>
      <c r="N129" s="367"/>
      <c r="O129" s="439"/>
      <c r="P129" s="371"/>
    </row>
    <row r="130" spans="1:16">
      <c r="A130" s="367"/>
      <c r="B130" s="367"/>
      <c r="C130" s="367"/>
      <c r="D130" s="420"/>
      <c r="E130" s="420"/>
      <c r="F130" s="420"/>
      <c r="G130" s="420"/>
      <c r="H130" s="420"/>
      <c r="I130" s="420"/>
      <c r="J130" s="420"/>
      <c r="K130" s="420"/>
      <c r="L130" s="420"/>
      <c r="M130" s="420"/>
      <c r="N130" s="420"/>
      <c r="O130" s="420"/>
      <c r="P130" s="367"/>
    </row>
    <row r="131" spans="1:16">
      <c r="A131" s="367"/>
      <c r="B131" s="367"/>
      <c r="C131" s="399"/>
      <c r="D131" s="420"/>
      <c r="E131" s="420"/>
      <c r="F131" s="367"/>
      <c r="G131" s="367"/>
      <c r="H131" s="367"/>
      <c r="I131" s="367"/>
      <c r="J131" s="367"/>
      <c r="K131" s="367"/>
      <c r="L131" s="367"/>
      <c r="M131" s="367"/>
      <c r="N131" s="367"/>
      <c r="O131" s="367"/>
      <c r="P131" s="367"/>
    </row>
    <row r="132" spans="1:16">
      <c r="A132" s="367"/>
      <c r="B132" s="367"/>
      <c r="C132" s="367"/>
      <c r="D132" s="420"/>
      <c r="E132" s="420"/>
      <c r="F132" s="367"/>
      <c r="G132" s="367"/>
      <c r="H132" s="367"/>
      <c r="I132" s="367"/>
      <c r="J132" s="367"/>
      <c r="K132" s="367"/>
      <c r="L132" s="367"/>
      <c r="M132" s="367"/>
      <c r="N132" s="367"/>
      <c r="O132" s="367"/>
      <c r="P132" s="367"/>
    </row>
    <row r="133" spans="1:16">
      <c r="A133" s="581" t="s">
        <v>102</v>
      </c>
      <c r="B133" s="582"/>
      <c r="C133" s="587" t="s">
        <v>387</v>
      </c>
      <c r="D133" s="588"/>
      <c r="E133" s="587" t="s">
        <v>10</v>
      </c>
      <c r="F133" s="588"/>
      <c r="G133" s="587" t="s">
        <v>55</v>
      </c>
      <c r="H133" s="588"/>
      <c r="I133" s="587" t="s">
        <v>14</v>
      </c>
      <c r="J133" s="588"/>
      <c r="K133" s="587" t="s">
        <v>56</v>
      </c>
      <c r="L133" s="588"/>
      <c r="M133" s="587" t="s">
        <v>389</v>
      </c>
      <c r="N133" s="588"/>
      <c r="O133" s="587" t="s">
        <v>20</v>
      </c>
      <c r="P133" s="588"/>
    </row>
    <row r="134" spans="1:16">
      <c r="A134" s="583" t="s">
        <v>379</v>
      </c>
      <c r="B134" s="589"/>
      <c r="C134" s="382" t="str">
        <f t="shared" ref="C134:P134" si="1">C70</f>
        <v>03/31/2019</v>
      </c>
      <c r="D134" s="383" t="str">
        <f t="shared" si="1"/>
        <v>03/31/2018</v>
      </c>
      <c r="E134" s="382" t="str">
        <f t="shared" si="1"/>
        <v>03/31/2019</v>
      </c>
      <c r="F134" s="383" t="str">
        <f t="shared" si="1"/>
        <v>03/31/2018</v>
      </c>
      <c r="G134" s="382" t="str">
        <f t="shared" si="1"/>
        <v>03/31/2019</v>
      </c>
      <c r="H134" s="383" t="str">
        <f t="shared" si="1"/>
        <v>03/31/2018</v>
      </c>
      <c r="I134" s="382" t="str">
        <f t="shared" si="1"/>
        <v>03/31/2019</v>
      </c>
      <c r="J134" s="383" t="str">
        <f t="shared" si="1"/>
        <v>03/31/2018</v>
      </c>
      <c r="K134" s="382" t="str">
        <f t="shared" si="1"/>
        <v>03/31/2019</v>
      </c>
      <c r="L134" s="383" t="str">
        <f t="shared" si="1"/>
        <v>03/31/2018</v>
      </c>
      <c r="M134" s="382" t="str">
        <f t="shared" si="1"/>
        <v>03/31/2019</v>
      </c>
      <c r="N134" s="383" t="str">
        <f t="shared" si="1"/>
        <v>03/31/2018</v>
      </c>
      <c r="O134" s="382" t="str">
        <f t="shared" si="1"/>
        <v>03/31/2019</v>
      </c>
      <c r="P134" s="383" t="str">
        <f t="shared" si="1"/>
        <v>03/31/2018</v>
      </c>
    </row>
    <row r="135" spans="1:16">
      <c r="A135" s="590"/>
      <c r="B135" s="591"/>
      <c r="C135" s="384" t="s">
        <v>380</v>
      </c>
      <c r="D135" s="385" t="s">
        <v>380</v>
      </c>
      <c r="E135" s="384" t="s">
        <v>380</v>
      </c>
      <c r="F135" s="385" t="s">
        <v>380</v>
      </c>
      <c r="G135" s="384" t="s">
        <v>380</v>
      </c>
      <c r="H135" s="385" t="s">
        <v>380</v>
      </c>
      <c r="I135" s="384" t="s">
        <v>380</v>
      </c>
      <c r="J135" s="385" t="s">
        <v>380</v>
      </c>
      <c r="K135" s="384" t="s">
        <v>380</v>
      </c>
      <c r="L135" s="385" t="s">
        <v>380</v>
      </c>
      <c r="M135" s="384" t="s">
        <v>380</v>
      </c>
      <c r="N135" s="385" t="s">
        <v>380</v>
      </c>
      <c r="O135" s="384" t="s">
        <v>380</v>
      </c>
      <c r="P135" s="385" t="s">
        <v>380</v>
      </c>
    </row>
    <row r="136" spans="1:16">
      <c r="A136" s="367"/>
      <c r="B136" s="367"/>
      <c r="C136" s="367"/>
      <c r="D136" s="367"/>
      <c r="E136" s="367"/>
      <c r="F136" s="367"/>
      <c r="G136" s="367"/>
      <c r="H136" s="367"/>
      <c r="I136" s="367"/>
      <c r="J136" s="367"/>
      <c r="K136" s="367"/>
      <c r="L136" s="387"/>
      <c r="M136" s="367"/>
      <c r="N136" s="367"/>
      <c r="O136" s="367"/>
      <c r="P136" s="367"/>
    </row>
    <row r="137" spans="1:16">
      <c r="A137" s="377"/>
      <c r="B137" s="374" t="s">
        <v>356</v>
      </c>
      <c r="C137" s="396">
        <v>-11161</v>
      </c>
      <c r="D137" s="416">
        <v>-11949</v>
      </c>
      <c r="E137" s="396">
        <v>51706</v>
      </c>
      <c r="F137" s="416">
        <v>58851</v>
      </c>
      <c r="G137" s="396">
        <v>46897</v>
      </c>
      <c r="H137" s="416">
        <v>-53101</v>
      </c>
      <c r="I137" s="396">
        <v>108757</v>
      </c>
      <c r="J137" s="416">
        <v>140687</v>
      </c>
      <c r="K137" s="396">
        <v>77335</v>
      </c>
      <c r="L137" s="416">
        <v>-5399</v>
      </c>
      <c r="M137" s="396">
        <v>17418</v>
      </c>
      <c r="N137" s="416">
        <v>473</v>
      </c>
      <c r="O137" s="396">
        <v>290952</v>
      </c>
      <c r="P137" s="387">
        <v>129562</v>
      </c>
    </row>
    <row r="138" spans="1:16">
      <c r="A138" s="377"/>
      <c r="B138" s="374" t="s">
        <v>357</v>
      </c>
      <c r="C138" s="396">
        <v>68616</v>
      </c>
      <c r="D138" s="416">
        <v>43482</v>
      </c>
      <c r="E138" s="396">
        <v>-31923</v>
      </c>
      <c r="F138" s="416">
        <v>-47357</v>
      </c>
      <c r="G138" s="396">
        <v>-154766</v>
      </c>
      <c r="H138" s="416">
        <v>-168394</v>
      </c>
      <c r="I138" s="396">
        <v>-114570</v>
      </c>
      <c r="J138" s="416">
        <v>-122116</v>
      </c>
      <c r="K138" s="396">
        <v>-61932</v>
      </c>
      <c r="L138" s="416">
        <v>-32189</v>
      </c>
      <c r="M138" s="396">
        <v>-65333</v>
      </c>
      <c r="N138" s="416">
        <v>-45456</v>
      </c>
      <c r="O138" s="396">
        <v>-359908</v>
      </c>
      <c r="P138" s="387">
        <v>-372030</v>
      </c>
    </row>
    <row r="139" spans="1:16">
      <c r="A139" s="377"/>
      <c r="B139" s="374" t="s">
        <v>358</v>
      </c>
      <c r="C139" s="396">
        <v>-77518</v>
      </c>
      <c r="D139" s="416">
        <v>-56980</v>
      </c>
      <c r="E139" s="396">
        <v>-17844</v>
      </c>
      <c r="F139" s="416">
        <v>-2775</v>
      </c>
      <c r="G139" s="396">
        <v>366757</v>
      </c>
      <c r="H139" s="416">
        <v>169740</v>
      </c>
      <c r="I139" s="396">
        <v>-169719</v>
      </c>
      <c r="J139" s="416">
        <v>-180984</v>
      </c>
      <c r="K139" s="396">
        <v>-54680</v>
      </c>
      <c r="L139" s="416">
        <v>1780</v>
      </c>
      <c r="M139" s="396">
        <v>47917</v>
      </c>
      <c r="N139" s="416">
        <v>44983</v>
      </c>
      <c r="O139" s="396">
        <v>94913</v>
      </c>
      <c r="P139" s="387">
        <v>-24236</v>
      </c>
    </row>
    <row r="140" spans="1:16" s="364" customFormat="1"/>
    <row r="141" spans="1:16" s="364" customFormat="1"/>
    <row r="142" spans="1:16" s="364" customFormat="1"/>
    <row r="143" spans="1:16" s="364" customFormat="1"/>
    <row r="144" spans="1:16" s="364" customFormat="1"/>
    <row r="145" s="364" customFormat="1"/>
    <row r="146" s="364" customFormat="1"/>
    <row r="147" s="364" customFormat="1"/>
    <row r="148" s="364" customFormat="1"/>
    <row r="149" s="364" customFormat="1"/>
    <row r="150" s="364" customFormat="1"/>
    <row r="151" s="364" customFormat="1"/>
    <row r="152" s="364" customFormat="1"/>
    <row r="153" s="364" customFormat="1"/>
    <row r="154" s="364" customFormat="1"/>
    <row r="155" s="364" customFormat="1"/>
    <row r="156" s="364" customFormat="1"/>
    <row r="157" s="364" customFormat="1"/>
    <row r="158" s="364" customFormat="1"/>
    <row r="159" s="364" customFormat="1"/>
    <row r="160" s="364" customFormat="1"/>
    <row r="161" s="364" customFormat="1"/>
    <row r="162" s="364" customFormat="1"/>
    <row r="163" s="364" customFormat="1"/>
    <row r="164" s="364" customFormat="1"/>
    <row r="165" s="364" customFormat="1"/>
    <row r="166" s="364" customFormat="1"/>
    <row r="167" s="364" customFormat="1"/>
    <row r="168" s="364" customFormat="1"/>
    <row r="169" s="364" customFormat="1"/>
    <row r="170" s="364" customFormat="1"/>
    <row r="171" s="364" customFormat="1"/>
    <row r="172" s="364" customFormat="1"/>
    <row r="173" s="364" customFormat="1"/>
    <row r="174" s="364" customFormat="1"/>
    <row r="175" s="364" customFormat="1"/>
    <row r="176" s="364" customFormat="1"/>
    <row r="177" s="364" customFormat="1"/>
    <row r="178" s="364" customFormat="1"/>
    <row r="179" s="364" customFormat="1"/>
    <row r="180" s="364" customFormat="1"/>
    <row r="181" s="364" customFormat="1"/>
    <row r="182" s="364" customFormat="1"/>
    <row r="183" s="364" customFormat="1"/>
    <row r="184" s="364" customFormat="1"/>
    <row r="185" s="364" customFormat="1"/>
    <row r="186" s="364" customFormat="1"/>
    <row r="187" s="364" customFormat="1"/>
    <row r="188" s="364" customFormat="1"/>
    <row r="189" s="364" customFormat="1"/>
    <row r="190" s="364" customFormat="1"/>
    <row r="191" s="364" customFormat="1"/>
    <row r="192" s="364" customFormat="1"/>
    <row r="193" s="364" customFormat="1"/>
    <row r="194" s="364" customFormat="1"/>
    <row r="195" s="364" customFormat="1"/>
    <row r="196" s="364" customFormat="1"/>
    <row r="197" s="364" customFormat="1"/>
    <row r="198" s="364" customFormat="1"/>
    <row r="199" s="364" customFormat="1"/>
    <row r="200" s="364" customFormat="1"/>
    <row r="201" s="364" customFormat="1"/>
    <row r="202" s="364" customFormat="1"/>
    <row r="203" s="364" customFormat="1"/>
  </sheetData>
  <mergeCells count="36">
    <mergeCell ref="K133:L133"/>
    <mergeCell ref="M133:N133"/>
    <mergeCell ref="O133:P133"/>
    <mergeCell ref="A134:B135"/>
    <mergeCell ref="A70:B71"/>
    <mergeCell ref="A133:B133"/>
    <mergeCell ref="C133:D133"/>
    <mergeCell ref="E133:F133"/>
    <mergeCell ref="G133:H133"/>
    <mergeCell ref="I133:J133"/>
    <mergeCell ref="O32:P32"/>
    <mergeCell ref="A33:B34"/>
    <mergeCell ref="A69:B69"/>
    <mergeCell ref="C69:D69"/>
    <mergeCell ref="E69:F69"/>
    <mergeCell ref="G69:H69"/>
    <mergeCell ref="I69:J69"/>
    <mergeCell ref="K69:L69"/>
    <mergeCell ref="M69:N69"/>
    <mergeCell ref="O69:P69"/>
    <mergeCell ref="M1:N1"/>
    <mergeCell ref="O1:P1"/>
    <mergeCell ref="A2:B3"/>
    <mergeCell ref="A32:B32"/>
    <mergeCell ref="C32:D32"/>
    <mergeCell ref="E32:F32"/>
    <mergeCell ref="G32:H32"/>
    <mergeCell ref="I32:J32"/>
    <mergeCell ref="K32:L32"/>
    <mergeCell ref="M32:N32"/>
    <mergeCell ref="A1:B1"/>
    <mergeCell ref="C1:D1"/>
    <mergeCell ref="E1:F1"/>
    <mergeCell ref="G1:H1"/>
    <mergeCell ref="I1:J1"/>
    <mergeCell ref="K1:L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41"/>
  <sheetViews>
    <sheetView topLeftCell="B1" workbookViewId="0">
      <selection activeCell="F150" sqref="F150"/>
    </sheetView>
  </sheetViews>
  <sheetFormatPr baseColWidth="10" defaultRowHeight="12.75"/>
  <cols>
    <col min="1" max="1" width="11.42578125" style="364"/>
    <col min="2" max="2" width="7" style="367" customWidth="1"/>
    <col min="3" max="3" width="70.140625" style="367" customWidth="1"/>
    <col min="4" max="11" width="16.85546875" style="367" customWidth="1"/>
    <col min="12" max="16384" width="11.42578125" style="364"/>
  </cols>
  <sheetData>
    <row r="3" spans="2:11">
      <c r="B3" s="581" t="s">
        <v>187</v>
      </c>
      <c r="C3" s="582"/>
      <c r="D3" s="575" t="s">
        <v>101</v>
      </c>
      <c r="E3" s="576"/>
      <c r="F3" s="575" t="s">
        <v>54</v>
      </c>
      <c r="G3" s="576"/>
      <c r="H3" s="575" t="s">
        <v>422</v>
      </c>
      <c r="I3" s="576"/>
      <c r="J3" s="575" t="s">
        <v>20</v>
      </c>
      <c r="K3" s="576"/>
    </row>
    <row r="4" spans="2:11">
      <c r="B4" s="577" t="s">
        <v>359</v>
      </c>
      <c r="C4" s="595"/>
      <c r="D4" s="382" t="s">
        <v>425</v>
      </c>
      <c r="E4" s="383" t="s">
        <v>415</v>
      </c>
      <c r="F4" s="382" t="str">
        <f t="shared" ref="F4:K4" si="0">D4</f>
        <v>03/31/2019</v>
      </c>
      <c r="G4" s="383" t="str">
        <f t="shared" si="0"/>
        <v>12/31/2018</v>
      </c>
      <c r="H4" s="382" t="str">
        <f t="shared" si="0"/>
        <v>03/31/2019</v>
      </c>
      <c r="I4" s="383" t="str">
        <f t="shared" si="0"/>
        <v>12/31/2018</v>
      </c>
      <c r="J4" s="382" t="str">
        <f t="shared" si="0"/>
        <v>03/31/2019</v>
      </c>
      <c r="K4" s="383" t="str">
        <f t="shared" si="0"/>
        <v>12/31/2018</v>
      </c>
    </row>
    <row r="5" spans="2:11">
      <c r="B5" s="596"/>
      <c r="C5" s="597"/>
      <c r="D5" s="384" t="s">
        <v>380</v>
      </c>
      <c r="E5" s="385" t="s">
        <v>380</v>
      </c>
      <c r="F5" s="384" t="s">
        <v>380</v>
      </c>
      <c r="G5" s="385" t="s">
        <v>380</v>
      </c>
      <c r="H5" s="384" t="s">
        <v>380</v>
      </c>
      <c r="I5" s="385" t="s">
        <v>380</v>
      </c>
      <c r="J5" s="384" t="s">
        <v>380</v>
      </c>
      <c r="K5" s="385" t="s">
        <v>380</v>
      </c>
    </row>
    <row r="6" spans="2:11">
      <c r="B6" s="375" t="s">
        <v>360</v>
      </c>
      <c r="C6" s="365"/>
      <c r="D6" s="386">
        <v>1727996</v>
      </c>
      <c r="E6" s="387">
        <v>1637118</v>
      </c>
      <c r="F6" s="386">
        <v>4874579</v>
      </c>
      <c r="G6" s="387">
        <v>4219859</v>
      </c>
      <c r="H6" s="386">
        <v>384393</v>
      </c>
      <c r="I6" s="387">
        <v>527009</v>
      </c>
      <c r="J6" s="386">
        <v>6986968</v>
      </c>
      <c r="K6" s="387">
        <v>6383986</v>
      </c>
    </row>
    <row r="7" spans="2:11">
      <c r="B7" s="376"/>
      <c r="C7" s="366" t="s">
        <v>295</v>
      </c>
      <c r="D7" s="386">
        <v>618626</v>
      </c>
      <c r="E7" s="388">
        <v>741159</v>
      </c>
      <c r="F7" s="386">
        <v>784746</v>
      </c>
      <c r="G7" s="388">
        <v>599445</v>
      </c>
      <c r="H7" s="386">
        <v>522161</v>
      </c>
      <c r="I7" s="388">
        <v>563681</v>
      </c>
      <c r="J7" s="386">
        <v>1925533</v>
      </c>
      <c r="K7" s="388">
        <v>1904285</v>
      </c>
    </row>
    <row r="8" spans="2:11">
      <c r="B8" s="376"/>
      <c r="C8" s="366" t="s">
        <v>296</v>
      </c>
      <c r="D8" s="386">
        <v>107802</v>
      </c>
      <c r="E8" s="388">
        <v>133524</v>
      </c>
      <c r="F8" s="386">
        <v>63720</v>
      </c>
      <c r="G8" s="388">
        <v>42367</v>
      </c>
      <c r="H8" s="386">
        <v>26791</v>
      </c>
      <c r="I8" s="388">
        <v>34502</v>
      </c>
      <c r="J8" s="386">
        <v>198313</v>
      </c>
      <c r="K8" s="388">
        <v>210393</v>
      </c>
    </row>
    <row r="9" spans="2:11">
      <c r="B9" s="376"/>
      <c r="C9" s="366" t="s">
        <v>297</v>
      </c>
      <c r="D9" s="386">
        <v>103420</v>
      </c>
      <c r="E9" s="388">
        <v>45867</v>
      </c>
      <c r="F9" s="386">
        <v>253636</v>
      </c>
      <c r="G9" s="388">
        <v>221676</v>
      </c>
      <c r="H9" s="386">
        <v>41259</v>
      </c>
      <c r="I9" s="388">
        <v>40189</v>
      </c>
      <c r="J9" s="386">
        <v>398315</v>
      </c>
      <c r="K9" s="388">
        <v>307732</v>
      </c>
    </row>
    <row r="10" spans="2:11">
      <c r="B10" s="376"/>
      <c r="C10" s="366" t="s">
        <v>298</v>
      </c>
      <c r="D10" s="386">
        <v>613399</v>
      </c>
      <c r="E10" s="388">
        <v>505920</v>
      </c>
      <c r="F10" s="386">
        <v>3414307</v>
      </c>
      <c r="G10" s="388">
        <v>3037418</v>
      </c>
      <c r="H10" s="386">
        <v>9286</v>
      </c>
      <c r="I10" s="388">
        <v>7684</v>
      </c>
      <c r="J10" s="386">
        <v>4036992</v>
      </c>
      <c r="K10" s="388">
        <v>3551022</v>
      </c>
    </row>
    <row r="11" spans="2:11">
      <c r="B11" s="376"/>
      <c r="C11" s="366" t="s">
        <v>299</v>
      </c>
      <c r="D11" s="386">
        <v>231295</v>
      </c>
      <c r="E11" s="388">
        <v>141223</v>
      </c>
      <c r="F11" s="386">
        <v>18962</v>
      </c>
      <c r="G11" s="388">
        <v>16585</v>
      </c>
      <c r="H11" s="386">
        <v>-237048</v>
      </c>
      <c r="I11" s="388">
        <v>-143471</v>
      </c>
      <c r="J11" s="386">
        <v>13209</v>
      </c>
      <c r="K11" s="388">
        <v>14337</v>
      </c>
    </row>
    <row r="12" spans="2:11">
      <c r="B12" s="376"/>
      <c r="C12" s="368" t="s">
        <v>300</v>
      </c>
      <c r="D12" s="386">
        <v>52500</v>
      </c>
      <c r="E12" s="388">
        <v>55723</v>
      </c>
      <c r="F12" s="386">
        <v>306959</v>
      </c>
      <c r="G12" s="388">
        <v>283369</v>
      </c>
      <c r="H12" s="386">
        <v>274</v>
      </c>
      <c r="I12" s="388">
        <v>306</v>
      </c>
      <c r="J12" s="386">
        <v>359733</v>
      </c>
      <c r="K12" s="388">
        <v>339398</v>
      </c>
    </row>
    <row r="13" spans="2:11">
      <c r="B13" s="376"/>
      <c r="C13" s="368" t="s">
        <v>301</v>
      </c>
      <c r="D13" s="386">
        <v>954</v>
      </c>
      <c r="E13" s="388">
        <v>13702</v>
      </c>
      <c r="F13" s="386">
        <v>26263</v>
      </c>
      <c r="G13" s="388">
        <v>13174</v>
      </c>
      <c r="H13" s="386">
        <v>21670</v>
      </c>
      <c r="I13" s="388">
        <v>24118</v>
      </c>
      <c r="J13" s="386">
        <v>48887</v>
      </c>
      <c r="K13" s="388">
        <v>50994</v>
      </c>
    </row>
    <row r="14" spans="2:11">
      <c r="E14" s="371"/>
      <c r="F14" s="371"/>
      <c r="G14" s="371"/>
      <c r="H14" s="371"/>
      <c r="I14" s="371"/>
      <c r="J14" s="371"/>
      <c r="K14" s="371"/>
    </row>
    <row r="15" spans="2:11">
      <c r="B15" s="376"/>
      <c r="C15" s="368" t="s">
        <v>302</v>
      </c>
      <c r="D15" s="386">
        <v>0</v>
      </c>
      <c r="E15" s="388">
        <v>0</v>
      </c>
      <c r="F15" s="386">
        <v>5986</v>
      </c>
      <c r="G15" s="388">
        <v>5825</v>
      </c>
      <c r="H15" s="386">
        <v>0</v>
      </c>
      <c r="I15" s="388">
        <v>0</v>
      </c>
      <c r="J15" s="386">
        <v>5986</v>
      </c>
      <c r="K15" s="388">
        <v>5825</v>
      </c>
    </row>
    <row r="16" spans="2:11">
      <c r="E16" s="371"/>
      <c r="F16" s="371"/>
      <c r="G16" s="371"/>
      <c r="H16" s="371"/>
      <c r="I16" s="371"/>
      <c r="J16" s="371"/>
      <c r="K16" s="371"/>
    </row>
    <row r="17" spans="2:11">
      <c r="B17" s="375" t="s">
        <v>361</v>
      </c>
      <c r="C17" s="365"/>
      <c r="D17" s="386">
        <v>5740985</v>
      </c>
      <c r="E17" s="389">
        <v>5782238</v>
      </c>
      <c r="F17" s="386">
        <v>15064586</v>
      </c>
      <c r="G17" s="389">
        <v>15020507</v>
      </c>
      <c r="H17" s="386">
        <v>232850</v>
      </c>
      <c r="I17" s="389">
        <v>209625</v>
      </c>
      <c r="J17" s="386">
        <v>21038421</v>
      </c>
      <c r="K17" s="387">
        <v>21012370</v>
      </c>
    </row>
    <row r="18" spans="2:11">
      <c r="B18" s="376"/>
      <c r="C18" s="366" t="s">
        <v>303</v>
      </c>
      <c r="D18" s="386">
        <v>367780</v>
      </c>
      <c r="E18" s="388">
        <v>366602</v>
      </c>
      <c r="F18" s="386">
        <v>2477375</v>
      </c>
      <c r="G18" s="388">
        <v>2429718</v>
      </c>
      <c r="H18" s="386">
        <v>154</v>
      </c>
      <c r="I18" s="388">
        <v>155</v>
      </c>
      <c r="J18" s="386">
        <v>2845309</v>
      </c>
      <c r="K18" s="388">
        <v>2796475</v>
      </c>
    </row>
    <row r="19" spans="2:11">
      <c r="B19" s="376"/>
      <c r="C19" s="366" t="s">
        <v>304</v>
      </c>
      <c r="D19" s="386">
        <v>26789</v>
      </c>
      <c r="E19" s="388">
        <v>21552</v>
      </c>
      <c r="F19" s="386">
        <v>1119072</v>
      </c>
      <c r="G19" s="388">
        <v>1114885</v>
      </c>
      <c r="H19" s="386">
        <v>1814</v>
      </c>
      <c r="I19" s="388">
        <v>4271</v>
      </c>
      <c r="J19" s="386">
        <v>1147675</v>
      </c>
      <c r="K19" s="388">
        <v>1140708</v>
      </c>
    </row>
    <row r="20" spans="2:11">
      <c r="B20" s="376"/>
      <c r="C20" s="366" t="s">
        <v>305</v>
      </c>
      <c r="D20" s="386">
        <v>343969</v>
      </c>
      <c r="E20" s="388">
        <v>408367</v>
      </c>
      <c r="F20" s="386">
        <v>377750</v>
      </c>
      <c r="G20" s="388">
        <v>498083</v>
      </c>
      <c r="H20" s="386">
        <v>58</v>
      </c>
      <c r="I20" s="388">
        <v>58</v>
      </c>
      <c r="J20" s="386">
        <v>721777</v>
      </c>
      <c r="K20" s="388">
        <v>906508</v>
      </c>
    </row>
    <row r="21" spans="2:11">
      <c r="B21" s="376"/>
      <c r="C21" s="366" t="s">
        <v>306</v>
      </c>
      <c r="D21" s="386">
        <v>3524</v>
      </c>
      <c r="E21" s="388">
        <v>3664</v>
      </c>
      <c r="F21" s="386">
        <v>93</v>
      </c>
      <c r="G21" s="388">
        <v>108</v>
      </c>
      <c r="H21" s="386">
        <v>-2127</v>
      </c>
      <c r="I21" s="388">
        <v>-2120</v>
      </c>
      <c r="J21" s="386">
        <v>1490</v>
      </c>
      <c r="K21" s="388">
        <v>1652</v>
      </c>
    </row>
    <row r="22" spans="2:11">
      <c r="B22" s="376"/>
      <c r="C22" s="366" t="s">
        <v>307</v>
      </c>
      <c r="D22" s="386">
        <v>359515</v>
      </c>
      <c r="E22" s="388">
        <v>379400</v>
      </c>
      <c r="F22" s="386">
        <v>364</v>
      </c>
      <c r="G22" s="388">
        <v>372</v>
      </c>
      <c r="H22" s="386">
        <v>-357699</v>
      </c>
      <c r="I22" s="388">
        <v>-377176</v>
      </c>
      <c r="J22" s="386">
        <v>2180</v>
      </c>
      <c r="K22" s="388">
        <v>2596</v>
      </c>
    </row>
    <row r="23" spans="2:11">
      <c r="B23" s="376"/>
      <c r="C23" s="366" t="s">
        <v>308</v>
      </c>
      <c r="D23" s="386">
        <v>53948</v>
      </c>
      <c r="E23" s="388">
        <v>52076</v>
      </c>
      <c r="F23" s="386">
        <v>5755622</v>
      </c>
      <c r="G23" s="388">
        <v>5761420</v>
      </c>
      <c r="H23" s="386">
        <v>13162</v>
      </c>
      <c r="I23" s="388">
        <v>13793</v>
      </c>
      <c r="J23" s="386">
        <v>5822732</v>
      </c>
      <c r="K23" s="388">
        <v>5827289</v>
      </c>
    </row>
    <row r="24" spans="2:11">
      <c r="B24" s="376"/>
      <c r="C24" s="366" t="s">
        <v>309</v>
      </c>
      <c r="D24" s="386">
        <v>10644</v>
      </c>
      <c r="E24" s="388">
        <v>10729</v>
      </c>
      <c r="F24" s="386">
        <v>661143</v>
      </c>
      <c r="G24" s="388">
        <v>662218</v>
      </c>
      <c r="H24" s="386">
        <v>534905</v>
      </c>
      <c r="I24" s="388">
        <v>532623</v>
      </c>
      <c r="J24" s="386">
        <v>1206692</v>
      </c>
      <c r="K24" s="388">
        <v>1205570</v>
      </c>
    </row>
    <row r="25" spans="2:11">
      <c r="B25" s="376"/>
      <c r="C25" s="366" t="s">
        <v>310</v>
      </c>
      <c r="D25" s="386">
        <v>4551242</v>
      </c>
      <c r="E25" s="388">
        <v>4513951</v>
      </c>
      <c r="F25" s="386">
        <v>4289144</v>
      </c>
      <c r="G25" s="388">
        <v>4167112</v>
      </c>
      <c r="H25" s="386">
        <v>8599</v>
      </c>
      <c r="I25" s="388">
        <v>5764</v>
      </c>
      <c r="J25" s="386">
        <v>8848985</v>
      </c>
      <c r="K25" s="388">
        <v>8686827</v>
      </c>
    </row>
    <row r="26" spans="2:11">
      <c r="B26" s="376"/>
      <c r="C26" s="366" t="s">
        <v>311</v>
      </c>
      <c r="D26" s="386">
        <v>0</v>
      </c>
      <c r="E26" s="388">
        <v>0</v>
      </c>
      <c r="F26" s="386">
        <v>10626</v>
      </c>
      <c r="G26" s="388">
        <v>11708</v>
      </c>
      <c r="H26" s="386">
        <v>0</v>
      </c>
      <c r="I26" s="388">
        <v>0</v>
      </c>
      <c r="J26" s="386">
        <v>10626</v>
      </c>
      <c r="K26" s="388">
        <v>11708</v>
      </c>
    </row>
    <row r="27" spans="2:11">
      <c r="B27" s="376"/>
      <c r="C27" s="366" t="s">
        <v>312</v>
      </c>
      <c r="D27" s="386">
        <v>23574</v>
      </c>
      <c r="E27" s="388">
        <v>25897</v>
      </c>
      <c r="F27" s="386">
        <v>373397</v>
      </c>
      <c r="G27" s="388">
        <v>374883</v>
      </c>
      <c r="H27" s="386">
        <v>33984</v>
      </c>
      <c r="I27" s="388">
        <v>32257</v>
      </c>
      <c r="J27" s="386">
        <v>430955</v>
      </c>
      <c r="K27" s="388">
        <v>433037</v>
      </c>
    </row>
    <row r="28" spans="2:11">
      <c r="E28" s="371"/>
      <c r="F28" s="371"/>
      <c r="G28" s="371"/>
      <c r="H28" s="371"/>
      <c r="I28" s="371"/>
      <c r="J28" s="371"/>
      <c r="K28" s="371"/>
    </row>
    <row r="29" spans="2:11">
      <c r="B29" s="375" t="s">
        <v>362</v>
      </c>
      <c r="C29" s="365"/>
      <c r="D29" s="390">
        <v>7468981</v>
      </c>
      <c r="E29" s="391">
        <v>7419356</v>
      </c>
      <c r="F29" s="390">
        <v>19939165</v>
      </c>
      <c r="G29" s="391">
        <v>19240366</v>
      </c>
      <c r="H29" s="390">
        <v>617243</v>
      </c>
      <c r="I29" s="391">
        <v>736634</v>
      </c>
      <c r="J29" s="390">
        <v>28025389</v>
      </c>
      <c r="K29" s="391">
        <v>27396356</v>
      </c>
    </row>
    <row r="32" spans="2:11">
      <c r="D32" s="371"/>
      <c r="E32" s="371"/>
      <c r="F32" s="371"/>
      <c r="G32" s="371"/>
      <c r="H32" s="371"/>
      <c r="I32" s="371"/>
      <c r="J32" s="371"/>
      <c r="K32" s="371"/>
    </row>
    <row r="34" spans="2:11">
      <c r="B34" s="581" t="s">
        <v>187</v>
      </c>
      <c r="C34" s="582"/>
      <c r="D34" s="575" t="s">
        <v>101</v>
      </c>
      <c r="E34" s="576"/>
      <c r="F34" s="575" t="s">
        <v>54</v>
      </c>
      <c r="G34" s="576"/>
      <c r="H34" s="575" t="s">
        <v>422</v>
      </c>
      <c r="I34" s="576"/>
      <c r="J34" s="575" t="s">
        <v>20</v>
      </c>
      <c r="K34" s="576"/>
    </row>
    <row r="35" spans="2:11">
      <c r="B35" s="583" t="s">
        <v>363</v>
      </c>
      <c r="C35" s="592"/>
      <c r="D35" s="382" t="str">
        <f t="shared" ref="D35:K35" si="1">D4</f>
        <v>03/31/2019</v>
      </c>
      <c r="E35" s="383" t="str">
        <f t="shared" si="1"/>
        <v>12/31/2018</v>
      </c>
      <c r="F35" s="382" t="str">
        <f t="shared" si="1"/>
        <v>03/31/2019</v>
      </c>
      <c r="G35" s="383" t="str">
        <f t="shared" si="1"/>
        <v>12/31/2018</v>
      </c>
      <c r="H35" s="382" t="str">
        <f t="shared" si="1"/>
        <v>03/31/2019</v>
      </c>
      <c r="I35" s="383" t="str">
        <f t="shared" si="1"/>
        <v>12/31/2018</v>
      </c>
      <c r="J35" s="382" t="str">
        <f t="shared" si="1"/>
        <v>03/31/2019</v>
      </c>
      <c r="K35" s="383" t="str">
        <f t="shared" si="1"/>
        <v>12/31/2018</v>
      </c>
    </row>
    <row r="36" spans="2:11">
      <c r="B36" s="593"/>
      <c r="C36" s="594"/>
      <c r="D36" s="384" t="s">
        <v>380</v>
      </c>
      <c r="E36" s="385" t="s">
        <v>380</v>
      </c>
      <c r="F36" s="384" t="s">
        <v>380</v>
      </c>
      <c r="G36" s="385" t="s">
        <v>380</v>
      </c>
      <c r="H36" s="384" t="s">
        <v>380</v>
      </c>
      <c r="I36" s="385" t="s">
        <v>380</v>
      </c>
      <c r="J36" s="384" t="s">
        <v>380</v>
      </c>
      <c r="K36" s="385" t="s">
        <v>380</v>
      </c>
    </row>
    <row r="37" spans="2:11">
      <c r="B37" s="375" t="s">
        <v>364</v>
      </c>
      <c r="C37" s="365"/>
      <c r="D37" s="386">
        <v>1699800</v>
      </c>
      <c r="E37" s="387">
        <v>1682438</v>
      </c>
      <c r="F37" s="386">
        <v>5355217</v>
      </c>
      <c r="G37" s="387">
        <v>5064636</v>
      </c>
      <c r="H37" s="386">
        <v>2627020</v>
      </c>
      <c r="I37" s="387">
        <v>2903682</v>
      </c>
      <c r="J37" s="386">
        <v>9682037</v>
      </c>
      <c r="K37" s="387">
        <v>9650756</v>
      </c>
    </row>
    <row r="38" spans="2:11">
      <c r="B38" s="376"/>
      <c r="C38" s="366" t="s">
        <v>313</v>
      </c>
      <c r="D38" s="386">
        <v>411579</v>
      </c>
      <c r="E38" s="388">
        <v>557288</v>
      </c>
      <c r="F38" s="386">
        <v>748363</v>
      </c>
      <c r="G38" s="388">
        <v>701883</v>
      </c>
      <c r="H38" s="386">
        <v>373887</v>
      </c>
      <c r="I38" s="388">
        <v>388928</v>
      </c>
      <c r="J38" s="386">
        <v>1533829</v>
      </c>
      <c r="K38" s="388">
        <v>1648099</v>
      </c>
    </row>
    <row r="39" spans="2:11">
      <c r="B39" s="376"/>
      <c r="C39" s="366" t="s">
        <v>314</v>
      </c>
      <c r="D39" s="386">
        <v>796171</v>
      </c>
      <c r="E39" s="388">
        <v>748149</v>
      </c>
      <c r="F39" s="386">
        <v>3360547</v>
      </c>
      <c r="G39" s="388">
        <v>3175386</v>
      </c>
      <c r="H39" s="386">
        <v>159808</v>
      </c>
      <c r="I39" s="388">
        <v>192712</v>
      </c>
      <c r="J39" s="386">
        <v>4316526</v>
      </c>
      <c r="K39" s="388">
        <v>4116247</v>
      </c>
    </row>
    <row r="40" spans="2:11">
      <c r="B40" s="376"/>
      <c r="C40" s="366" t="s">
        <v>315</v>
      </c>
      <c r="D40" s="386">
        <v>216149</v>
      </c>
      <c r="E40" s="388">
        <v>112196</v>
      </c>
      <c r="F40" s="386">
        <v>728467</v>
      </c>
      <c r="G40" s="388">
        <v>586817</v>
      </c>
      <c r="H40" s="386">
        <v>2069582</v>
      </c>
      <c r="I40" s="388">
        <v>2297655</v>
      </c>
      <c r="J40" s="386">
        <v>3014198</v>
      </c>
      <c r="K40" s="388">
        <v>2996668</v>
      </c>
    </row>
    <row r="41" spans="2:11">
      <c r="B41" s="376"/>
      <c r="C41" s="366" t="s">
        <v>316</v>
      </c>
      <c r="D41" s="386">
        <v>69435</v>
      </c>
      <c r="E41" s="388">
        <v>74524</v>
      </c>
      <c r="F41" s="386">
        <v>283130</v>
      </c>
      <c r="G41" s="388">
        <v>347174</v>
      </c>
      <c r="H41" s="386">
        <v>1205</v>
      </c>
      <c r="I41" s="388">
        <v>1165</v>
      </c>
      <c r="J41" s="386">
        <v>353770</v>
      </c>
      <c r="K41" s="388">
        <v>422863</v>
      </c>
    </row>
    <row r="42" spans="2:11">
      <c r="B42" s="376"/>
      <c r="C42" s="366" t="s">
        <v>317</v>
      </c>
      <c r="D42" s="386">
        <v>150262</v>
      </c>
      <c r="E42" s="388">
        <v>150391</v>
      </c>
      <c r="F42" s="386">
        <v>31629</v>
      </c>
      <c r="G42" s="388">
        <v>42357</v>
      </c>
      <c r="H42" s="386">
        <v>191</v>
      </c>
      <c r="I42" s="388">
        <v>176</v>
      </c>
      <c r="J42" s="386">
        <v>182082</v>
      </c>
      <c r="K42" s="388">
        <v>192924</v>
      </c>
    </row>
    <row r="43" spans="2:11">
      <c r="B43" s="376"/>
      <c r="C43" s="366" t="s">
        <v>318</v>
      </c>
      <c r="D43" s="386">
        <v>0</v>
      </c>
      <c r="E43" s="388">
        <v>0</v>
      </c>
      <c r="F43" s="386">
        <v>0</v>
      </c>
      <c r="G43" s="388">
        <v>0</v>
      </c>
      <c r="H43" s="386">
        <v>0</v>
      </c>
      <c r="I43" s="388">
        <v>0</v>
      </c>
      <c r="J43" s="386">
        <v>0</v>
      </c>
      <c r="K43" s="388">
        <v>0</v>
      </c>
    </row>
    <row r="44" spans="2:11">
      <c r="B44" s="376"/>
      <c r="C44" s="366" t="s">
        <v>319</v>
      </c>
      <c r="D44" s="386">
        <v>56204</v>
      </c>
      <c r="E44" s="388">
        <v>39890</v>
      </c>
      <c r="F44" s="386">
        <v>199141</v>
      </c>
      <c r="G44" s="388">
        <v>207184</v>
      </c>
      <c r="H44" s="386">
        <v>22347</v>
      </c>
      <c r="I44" s="388">
        <v>23046</v>
      </c>
      <c r="J44" s="386">
        <v>277692</v>
      </c>
      <c r="K44" s="388">
        <v>270120</v>
      </c>
    </row>
    <row r="45" spans="2:11">
      <c r="D45" s="371"/>
      <c r="E45" s="371"/>
      <c r="F45" s="371"/>
      <c r="G45" s="371"/>
      <c r="H45" s="371"/>
      <c r="I45" s="371"/>
      <c r="J45" s="371"/>
      <c r="K45" s="371"/>
    </row>
    <row r="46" spans="2:11" ht="24">
      <c r="B46" s="376"/>
      <c r="C46" s="368" t="s">
        <v>320</v>
      </c>
      <c r="D46" s="386">
        <v>0</v>
      </c>
      <c r="E46" s="388">
        <v>0</v>
      </c>
      <c r="F46" s="386">
        <v>3940</v>
      </c>
      <c r="G46" s="388">
        <v>3835</v>
      </c>
      <c r="H46" s="386">
        <v>0</v>
      </c>
      <c r="I46" s="388">
        <v>0</v>
      </c>
      <c r="J46" s="386">
        <v>3940</v>
      </c>
      <c r="K46" s="388">
        <v>3835</v>
      </c>
    </row>
    <row r="47" spans="2:11">
      <c r="D47" s="371"/>
      <c r="E47" s="371"/>
      <c r="F47" s="371"/>
      <c r="G47" s="371"/>
      <c r="H47" s="371"/>
      <c r="I47" s="371"/>
      <c r="J47" s="371"/>
      <c r="K47" s="371"/>
    </row>
    <row r="48" spans="2:11">
      <c r="B48" s="375" t="s">
        <v>365</v>
      </c>
      <c r="C48" s="365"/>
      <c r="D48" s="386">
        <v>1688545</v>
      </c>
      <c r="E48" s="387">
        <v>1671572</v>
      </c>
      <c r="F48" s="386">
        <v>7101404</v>
      </c>
      <c r="G48" s="387">
        <v>6625127</v>
      </c>
      <c r="H48" s="386">
        <v>615230</v>
      </c>
      <c r="I48" s="387">
        <v>617001</v>
      </c>
      <c r="J48" s="386">
        <v>9405179</v>
      </c>
      <c r="K48" s="387">
        <v>8913700</v>
      </c>
    </row>
    <row r="49" spans="2:11">
      <c r="B49" s="376"/>
      <c r="C49" s="366" t="s">
        <v>313</v>
      </c>
      <c r="D49" s="386">
        <v>1142548</v>
      </c>
      <c r="E49" s="388">
        <v>1117237</v>
      </c>
      <c r="F49" s="386">
        <v>3467312</v>
      </c>
      <c r="G49" s="388">
        <v>2903618</v>
      </c>
      <c r="H49" s="386">
        <v>602460</v>
      </c>
      <c r="I49" s="388">
        <v>601013</v>
      </c>
      <c r="J49" s="386">
        <v>5212320</v>
      </c>
      <c r="K49" s="388">
        <v>4621868</v>
      </c>
    </row>
    <row r="50" spans="2:11">
      <c r="B50" s="376"/>
      <c r="C50" s="366" t="s">
        <v>314</v>
      </c>
      <c r="D50" s="386">
        <v>38358</v>
      </c>
      <c r="E50" s="388">
        <v>44893</v>
      </c>
      <c r="F50" s="386">
        <v>1125902</v>
      </c>
      <c r="G50" s="388">
        <v>877703</v>
      </c>
      <c r="H50" s="386">
        <v>10855</v>
      </c>
      <c r="I50" s="388">
        <v>10460</v>
      </c>
      <c r="J50" s="386">
        <v>1175115</v>
      </c>
      <c r="K50" s="388">
        <v>933056</v>
      </c>
    </row>
    <row r="51" spans="2:11">
      <c r="B51" s="376"/>
      <c r="C51" s="366" t="s">
        <v>321</v>
      </c>
      <c r="D51" s="386">
        <v>6659</v>
      </c>
      <c r="E51" s="388">
        <v>5253</v>
      </c>
      <c r="F51" s="386">
        <v>0</v>
      </c>
      <c r="G51" s="388">
        <v>0</v>
      </c>
      <c r="H51" s="386">
        <v>-5679</v>
      </c>
      <c r="I51" s="388">
        <v>-5253</v>
      </c>
      <c r="J51" s="386">
        <v>980</v>
      </c>
      <c r="K51" s="388">
        <v>0</v>
      </c>
    </row>
    <row r="52" spans="2:11">
      <c r="B52" s="376"/>
      <c r="C52" s="366" t="s">
        <v>322</v>
      </c>
      <c r="D52" s="386">
        <v>68942</v>
      </c>
      <c r="E52" s="388">
        <v>61377</v>
      </c>
      <c r="F52" s="386">
        <v>987416</v>
      </c>
      <c r="G52" s="388">
        <v>1302189</v>
      </c>
      <c r="H52" s="386">
        <v>426</v>
      </c>
      <c r="I52" s="388">
        <v>410</v>
      </c>
      <c r="J52" s="386">
        <v>1056784</v>
      </c>
      <c r="K52" s="388">
        <v>1363976</v>
      </c>
    </row>
    <row r="53" spans="2:11">
      <c r="B53" s="376"/>
      <c r="C53" s="366" t="s">
        <v>323</v>
      </c>
      <c r="D53" s="386">
        <v>314109</v>
      </c>
      <c r="E53" s="388">
        <v>317075</v>
      </c>
      <c r="F53" s="386">
        <v>212729</v>
      </c>
      <c r="G53" s="388">
        <v>221237</v>
      </c>
      <c r="H53" s="386">
        <v>4646</v>
      </c>
      <c r="I53" s="388">
        <v>7758</v>
      </c>
      <c r="J53" s="386">
        <v>531484</v>
      </c>
      <c r="K53" s="388">
        <v>546070</v>
      </c>
    </row>
    <row r="54" spans="2:11">
      <c r="B54" s="376"/>
      <c r="C54" s="366" t="s">
        <v>324</v>
      </c>
      <c r="D54" s="386">
        <v>32304</v>
      </c>
      <c r="E54" s="388">
        <v>32073</v>
      </c>
      <c r="F54" s="386">
        <v>1296549</v>
      </c>
      <c r="G54" s="388">
        <v>1308821</v>
      </c>
      <c r="H54" s="386">
        <v>2522</v>
      </c>
      <c r="I54" s="388">
        <v>2613</v>
      </c>
      <c r="J54" s="386">
        <v>1331375</v>
      </c>
      <c r="K54" s="388">
        <v>1343507</v>
      </c>
    </row>
    <row r="55" spans="2:11">
      <c r="B55" s="376"/>
      <c r="C55" s="366" t="s">
        <v>325</v>
      </c>
      <c r="D55" s="386">
        <v>85625</v>
      </c>
      <c r="E55" s="388">
        <v>93664</v>
      </c>
      <c r="F55" s="386">
        <v>11496</v>
      </c>
      <c r="G55" s="388">
        <v>11559</v>
      </c>
      <c r="H55" s="386">
        <v>0</v>
      </c>
      <c r="I55" s="388">
        <v>0</v>
      </c>
      <c r="J55" s="386">
        <v>97121</v>
      </c>
      <c r="K55" s="388">
        <v>105223</v>
      </c>
    </row>
    <row r="56" spans="2:11">
      <c r="D56" s="371"/>
      <c r="E56" s="371"/>
      <c r="F56" s="371"/>
      <c r="G56" s="371"/>
      <c r="H56" s="371"/>
      <c r="I56" s="371"/>
      <c r="J56" s="371"/>
      <c r="K56" s="371"/>
    </row>
    <row r="57" spans="2:11">
      <c r="B57" s="375" t="s">
        <v>366</v>
      </c>
      <c r="C57" s="365"/>
      <c r="D57" s="386">
        <v>4080636</v>
      </c>
      <c r="E57" s="387">
        <v>4065346</v>
      </c>
      <c r="F57" s="386">
        <v>7482544</v>
      </c>
      <c r="G57" s="387">
        <v>7550603</v>
      </c>
      <c r="H57" s="386">
        <v>-2625007</v>
      </c>
      <c r="I57" s="387">
        <v>-2784049</v>
      </c>
      <c r="J57" s="386">
        <v>8938173</v>
      </c>
      <c r="K57" s="387">
        <v>8831900</v>
      </c>
    </row>
    <row r="58" spans="2:11">
      <c r="B58" s="376" t="s">
        <v>367</v>
      </c>
      <c r="C58" s="366"/>
      <c r="D58" s="386">
        <v>4080636</v>
      </c>
      <c r="E58" s="387">
        <v>4065346</v>
      </c>
      <c r="F58" s="386">
        <v>7482544</v>
      </c>
      <c r="G58" s="387">
        <v>7550603</v>
      </c>
      <c r="H58" s="386">
        <v>-2625007</v>
      </c>
      <c r="I58" s="387">
        <v>-2784049</v>
      </c>
      <c r="J58" s="386">
        <v>6917938</v>
      </c>
      <c r="K58" s="387">
        <v>6724008</v>
      </c>
    </row>
    <row r="59" spans="2:11">
      <c r="B59" s="376"/>
      <c r="C59" s="366" t="s">
        <v>326</v>
      </c>
      <c r="D59" s="386">
        <v>1509761</v>
      </c>
      <c r="E59" s="388">
        <v>1501469</v>
      </c>
      <c r="F59" s="386">
        <v>3568450</v>
      </c>
      <c r="G59" s="388">
        <v>3599197</v>
      </c>
      <c r="H59" s="386">
        <v>1684993</v>
      </c>
      <c r="I59" s="388">
        <v>1662538</v>
      </c>
      <c r="J59" s="386">
        <v>6763204</v>
      </c>
      <c r="K59" s="388">
        <v>6763204</v>
      </c>
    </row>
    <row r="60" spans="2:11">
      <c r="B60" s="376"/>
      <c r="C60" s="366" t="s">
        <v>327</v>
      </c>
      <c r="D60" s="386">
        <v>1148173</v>
      </c>
      <c r="E60" s="388">
        <v>1384478</v>
      </c>
      <c r="F60" s="386">
        <v>-588900</v>
      </c>
      <c r="G60" s="388">
        <v>-507273</v>
      </c>
      <c r="H60" s="386">
        <v>4486767</v>
      </c>
      <c r="I60" s="388">
        <v>3964482</v>
      </c>
      <c r="J60" s="386">
        <v>5046040</v>
      </c>
      <c r="K60" s="388">
        <v>4841687</v>
      </c>
    </row>
    <row r="61" spans="2:11">
      <c r="B61" s="376"/>
      <c r="C61" s="366" t="s">
        <v>328</v>
      </c>
      <c r="D61" s="386">
        <v>40239</v>
      </c>
      <c r="E61" s="388">
        <v>39202</v>
      </c>
      <c r="F61" s="386">
        <v>60292</v>
      </c>
      <c r="G61" s="388">
        <v>58677</v>
      </c>
      <c r="H61" s="386">
        <v>-100531</v>
      </c>
      <c r="I61" s="388">
        <v>-97879</v>
      </c>
      <c r="J61" s="386">
        <v>0</v>
      </c>
      <c r="K61" s="388">
        <v>0</v>
      </c>
    </row>
    <row r="62" spans="2:11">
      <c r="B62" s="376"/>
      <c r="C62" s="366" t="s">
        <v>329</v>
      </c>
      <c r="D62" s="386">
        <v>0</v>
      </c>
      <c r="E62" s="388">
        <v>0</v>
      </c>
      <c r="F62" s="386">
        <v>-12683</v>
      </c>
      <c r="G62" s="388">
        <v>-12704</v>
      </c>
      <c r="H62" s="386">
        <v>12683</v>
      </c>
      <c r="I62" s="388">
        <v>12704</v>
      </c>
      <c r="J62" s="386">
        <v>0</v>
      </c>
      <c r="K62" s="388">
        <v>0</v>
      </c>
    </row>
    <row r="63" spans="2:11">
      <c r="B63" s="376"/>
      <c r="C63" s="366" t="s">
        <v>330</v>
      </c>
      <c r="D63" s="386">
        <v>0</v>
      </c>
      <c r="E63" s="388">
        <v>0</v>
      </c>
      <c r="F63" s="386">
        <v>0</v>
      </c>
      <c r="G63" s="388">
        <v>0</v>
      </c>
      <c r="H63" s="386">
        <v>0</v>
      </c>
      <c r="I63" s="388">
        <v>0</v>
      </c>
      <c r="J63" s="386">
        <v>0</v>
      </c>
      <c r="K63" s="388">
        <v>0</v>
      </c>
    </row>
    <row r="64" spans="2:11">
      <c r="B64" s="376"/>
      <c r="C64" s="366" t="s">
        <v>331</v>
      </c>
      <c r="D64" s="386">
        <v>1382463</v>
      </c>
      <c r="E64" s="388">
        <v>1140197</v>
      </c>
      <c r="F64" s="386">
        <v>4455385</v>
      </c>
      <c r="G64" s="388">
        <v>4412706</v>
      </c>
      <c r="H64" s="386">
        <v>-8708919</v>
      </c>
      <c r="I64" s="388">
        <v>-8325894</v>
      </c>
      <c r="J64" s="386">
        <v>-4891306</v>
      </c>
      <c r="K64" s="392">
        <v>-4880883</v>
      </c>
    </row>
    <row r="65" spans="2:11">
      <c r="D65" s="371"/>
      <c r="E65" s="371"/>
      <c r="F65" s="371"/>
      <c r="G65" s="371"/>
      <c r="H65" s="371"/>
      <c r="I65" s="371"/>
      <c r="J65" s="371"/>
      <c r="K65" s="371"/>
    </row>
    <row r="66" spans="2:11">
      <c r="B66" s="375" t="s">
        <v>368</v>
      </c>
      <c r="C66" s="366"/>
      <c r="D66" s="386">
        <v>0</v>
      </c>
      <c r="E66" s="388">
        <v>0</v>
      </c>
      <c r="F66" s="386">
        <v>0</v>
      </c>
      <c r="G66" s="388">
        <v>0</v>
      </c>
      <c r="H66" s="386">
        <v>0</v>
      </c>
      <c r="I66" s="388">
        <v>0</v>
      </c>
      <c r="J66" s="386">
        <v>2020235</v>
      </c>
      <c r="K66" s="388">
        <v>2107892</v>
      </c>
    </row>
    <row r="67" spans="2:11">
      <c r="D67" s="371"/>
      <c r="E67" s="371"/>
      <c r="F67" s="371"/>
      <c r="G67" s="371"/>
      <c r="H67" s="371"/>
      <c r="I67" s="371"/>
      <c r="J67" s="371"/>
      <c r="K67" s="371"/>
    </row>
    <row r="68" spans="2:11">
      <c r="B68" s="377" t="s">
        <v>369</v>
      </c>
      <c r="C68" s="365"/>
      <c r="D68" s="390">
        <v>7468981</v>
      </c>
      <c r="E68" s="393">
        <v>7419356</v>
      </c>
      <c r="F68" s="390">
        <v>19939165</v>
      </c>
      <c r="G68" s="393">
        <v>19240366</v>
      </c>
      <c r="H68" s="390">
        <v>617243</v>
      </c>
      <c r="I68" s="393">
        <v>736634</v>
      </c>
      <c r="J68" s="390">
        <v>28025389</v>
      </c>
      <c r="K68" s="393">
        <v>27396356</v>
      </c>
    </row>
    <row r="69" spans="2:11">
      <c r="D69" s="371"/>
      <c r="E69" s="371"/>
      <c r="F69" s="371"/>
      <c r="G69" s="371"/>
      <c r="H69" s="371"/>
      <c r="I69" s="371"/>
      <c r="J69" s="371"/>
      <c r="K69" s="371"/>
    </row>
    <row r="70" spans="2:11">
      <c r="D70" s="371"/>
      <c r="E70" s="371"/>
      <c r="F70" s="371"/>
      <c r="G70" s="371"/>
      <c r="H70" s="371"/>
      <c r="I70" s="371"/>
      <c r="J70" s="371"/>
      <c r="K70" s="371"/>
    </row>
    <row r="71" spans="2:11">
      <c r="D71" s="371"/>
      <c r="E71" s="371"/>
      <c r="F71" s="371"/>
      <c r="G71" s="371"/>
      <c r="H71" s="371"/>
      <c r="I71" s="371"/>
      <c r="J71" s="371"/>
      <c r="K71" s="371"/>
    </row>
    <row r="73" spans="2:11">
      <c r="B73" s="581" t="s">
        <v>187</v>
      </c>
      <c r="C73" s="582"/>
      <c r="D73" s="575" t="s">
        <v>101</v>
      </c>
      <c r="E73" s="576"/>
      <c r="F73" s="575" t="s">
        <v>54</v>
      </c>
      <c r="G73" s="576"/>
      <c r="H73" s="575" t="s">
        <v>422</v>
      </c>
      <c r="I73" s="576"/>
      <c r="J73" s="575" t="s">
        <v>20</v>
      </c>
      <c r="K73" s="576"/>
    </row>
    <row r="74" spans="2:11">
      <c r="B74" s="583" t="s">
        <v>370</v>
      </c>
      <c r="C74" s="592"/>
      <c r="D74" s="382" t="s">
        <v>425</v>
      </c>
      <c r="E74" s="383" t="s">
        <v>426</v>
      </c>
      <c r="F74" s="382" t="str">
        <f>D74</f>
        <v>03/31/2019</v>
      </c>
      <c r="G74" s="383" t="str">
        <f>E74</f>
        <v>03/31/2018</v>
      </c>
      <c r="H74" s="382" t="str">
        <f>D74</f>
        <v>03/31/2019</v>
      </c>
      <c r="I74" s="383" t="str">
        <f>E74</f>
        <v>03/31/2018</v>
      </c>
      <c r="J74" s="382" t="str">
        <f>D74</f>
        <v>03/31/2019</v>
      </c>
      <c r="K74" s="383" t="str">
        <f>E74</f>
        <v>03/31/2018</v>
      </c>
    </row>
    <row r="75" spans="2:11">
      <c r="B75" s="593"/>
      <c r="C75" s="594"/>
      <c r="D75" s="384" t="s">
        <v>380</v>
      </c>
      <c r="E75" s="385" t="s">
        <v>380</v>
      </c>
      <c r="F75" s="384" t="s">
        <v>380</v>
      </c>
      <c r="G75" s="385" t="s">
        <v>380</v>
      </c>
      <c r="H75" s="384" t="s">
        <v>380</v>
      </c>
      <c r="I75" s="385" t="s">
        <v>380</v>
      </c>
      <c r="J75" s="384" t="s">
        <v>380</v>
      </c>
      <c r="K75" s="385" t="s">
        <v>380</v>
      </c>
    </row>
    <row r="76" spans="2:11">
      <c r="B76" s="375" t="s">
        <v>371</v>
      </c>
      <c r="C76" s="365"/>
      <c r="D76" s="394">
        <v>798707</v>
      </c>
      <c r="E76" s="395">
        <v>781843</v>
      </c>
      <c r="F76" s="394">
        <v>3002919</v>
      </c>
      <c r="G76" s="395">
        <v>2150630</v>
      </c>
      <c r="H76" s="394">
        <v>-215087</v>
      </c>
      <c r="I76" s="395">
        <v>-198570</v>
      </c>
      <c r="J76" s="394">
        <v>3586539</v>
      </c>
      <c r="K76" s="395">
        <v>2733903</v>
      </c>
    </row>
    <row r="77" spans="2:11">
      <c r="B77" s="378"/>
      <c r="C77" s="369" t="s">
        <v>127</v>
      </c>
      <c r="D77" s="390">
        <v>792303</v>
      </c>
      <c r="E77" s="395">
        <v>753036</v>
      </c>
      <c r="F77" s="390">
        <v>2791029</v>
      </c>
      <c r="G77" s="395">
        <v>1991594</v>
      </c>
      <c r="H77" s="390">
        <v>-214538</v>
      </c>
      <c r="I77" s="395">
        <v>-197896</v>
      </c>
      <c r="J77" s="390">
        <v>3368794</v>
      </c>
      <c r="K77" s="395">
        <v>2546734</v>
      </c>
    </row>
    <row r="78" spans="2:11">
      <c r="B78" s="378"/>
      <c r="C78" s="370" t="s">
        <v>61</v>
      </c>
      <c r="D78" s="396">
        <v>760306</v>
      </c>
      <c r="E78" s="397">
        <v>715968</v>
      </c>
      <c r="F78" s="396">
        <v>2523115</v>
      </c>
      <c r="G78" s="397">
        <v>1813709</v>
      </c>
      <c r="H78" s="396">
        <v>-203515</v>
      </c>
      <c r="I78" s="397">
        <v>-172134</v>
      </c>
      <c r="J78" s="396">
        <v>3079906</v>
      </c>
      <c r="K78" s="397">
        <v>2357543</v>
      </c>
    </row>
    <row r="79" spans="2:11">
      <c r="B79" s="378"/>
      <c r="C79" s="370" t="s">
        <v>332</v>
      </c>
      <c r="D79" s="396">
        <v>12043</v>
      </c>
      <c r="E79" s="397">
        <v>10059</v>
      </c>
      <c r="F79" s="396">
        <v>3998</v>
      </c>
      <c r="G79" s="397">
        <v>1339</v>
      </c>
      <c r="H79" s="396">
        <v>0</v>
      </c>
      <c r="I79" s="397">
        <v>0</v>
      </c>
      <c r="J79" s="396">
        <v>16041</v>
      </c>
      <c r="K79" s="397">
        <v>11398</v>
      </c>
    </row>
    <row r="80" spans="2:11">
      <c r="B80" s="378"/>
      <c r="C80" s="370" t="s">
        <v>333</v>
      </c>
      <c r="D80" s="396">
        <v>19954</v>
      </c>
      <c r="E80" s="397">
        <v>27009</v>
      </c>
      <c r="F80" s="396">
        <v>263916</v>
      </c>
      <c r="G80" s="397">
        <v>176546</v>
      </c>
      <c r="H80" s="396">
        <v>-11023</v>
      </c>
      <c r="I80" s="397">
        <v>-25762</v>
      </c>
      <c r="J80" s="396">
        <v>272847</v>
      </c>
      <c r="K80" s="397">
        <v>177793</v>
      </c>
    </row>
    <row r="81" spans="2:11">
      <c r="B81" s="378"/>
      <c r="C81" s="369" t="s">
        <v>128</v>
      </c>
      <c r="D81" s="396">
        <v>6404</v>
      </c>
      <c r="E81" s="397">
        <v>28807</v>
      </c>
      <c r="F81" s="396">
        <v>211890</v>
      </c>
      <c r="G81" s="397">
        <v>159036</v>
      </c>
      <c r="H81" s="396">
        <v>-549</v>
      </c>
      <c r="I81" s="397">
        <v>-674</v>
      </c>
      <c r="J81" s="396">
        <v>217745</v>
      </c>
      <c r="K81" s="397">
        <v>187169</v>
      </c>
    </row>
    <row r="82" spans="2:11">
      <c r="C82" s="371"/>
      <c r="D82" s="371"/>
      <c r="E82" s="371"/>
      <c r="F82" s="371"/>
      <c r="G82" s="371"/>
      <c r="H82" s="371"/>
      <c r="I82" s="371"/>
      <c r="J82" s="371"/>
      <c r="K82" s="371"/>
    </row>
    <row r="83" spans="2:11">
      <c r="B83" s="377" t="s">
        <v>372</v>
      </c>
      <c r="C83" s="372"/>
      <c r="D83" s="394">
        <v>-307444</v>
      </c>
      <c r="E83" s="395">
        <v>-301817</v>
      </c>
      <c r="F83" s="394">
        <v>-2116671</v>
      </c>
      <c r="G83" s="395">
        <v>-1400292</v>
      </c>
      <c r="H83" s="394">
        <v>216326</v>
      </c>
      <c r="I83" s="395">
        <v>197979</v>
      </c>
      <c r="J83" s="394">
        <v>-2207789</v>
      </c>
      <c r="K83" s="395">
        <v>-1504130</v>
      </c>
    </row>
    <row r="84" spans="2:11">
      <c r="B84" s="378"/>
      <c r="C84" s="370" t="s">
        <v>334</v>
      </c>
      <c r="D84" s="396">
        <v>-122351</v>
      </c>
      <c r="E84" s="397">
        <v>-168164</v>
      </c>
      <c r="F84" s="396">
        <v>-1667858</v>
      </c>
      <c r="G84" s="397">
        <v>-1055797</v>
      </c>
      <c r="H84" s="396">
        <v>204056</v>
      </c>
      <c r="I84" s="397">
        <v>187004</v>
      </c>
      <c r="J84" s="396">
        <v>-1586153</v>
      </c>
      <c r="K84" s="397">
        <v>-1036957</v>
      </c>
    </row>
    <row r="85" spans="2:11">
      <c r="B85" s="378"/>
      <c r="C85" s="370" t="s">
        <v>335</v>
      </c>
      <c r="D85" s="396">
        <v>-89282</v>
      </c>
      <c r="E85" s="397">
        <v>-62631</v>
      </c>
      <c r="F85" s="396">
        <v>0</v>
      </c>
      <c r="G85" s="397">
        <v>0</v>
      </c>
      <c r="H85" s="396">
        <v>0</v>
      </c>
      <c r="I85" s="397">
        <v>0</v>
      </c>
      <c r="J85" s="396">
        <v>-89282</v>
      </c>
      <c r="K85" s="397">
        <v>-62631</v>
      </c>
    </row>
    <row r="86" spans="2:11">
      <c r="B86" s="378"/>
      <c r="C86" s="370" t="s">
        <v>132</v>
      </c>
      <c r="D86" s="396">
        <v>-72838</v>
      </c>
      <c r="E86" s="397">
        <v>-49082</v>
      </c>
      <c r="F86" s="396">
        <v>-231513</v>
      </c>
      <c r="G86" s="397">
        <v>-161441</v>
      </c>
      <c r="H86" s="396">
        <v>13186</v>
      </c>
      <c r="I86" s="397">
        <v>13197</v>
      </c>
      <c r="J86" s="396">
        <v>-291165</v>
      </c>
      <c r="K86" s="397">
        <v>-197326</v>
      </c>
    </row>
    <row r="87" spans="2:11">
      <c r="B87" s="378"/>
      <c r="C87" s="370" t="s">
        <v>336</v>
      </c>
      <c r="D87" s="396">
        <v>-22973</v>
      </c>
      <c r="E87" s="397">
        <v>-21940</v>
      </c>
      <c r="F87" s="396">
        <v>-217300</v>
      </c>
      <c r="G87" s="397">
        <v>-183054</v>
      </c>
      <c r="H87" s="396">
        <v>-916</v>
      </c>
      <c r="I87" s="397">
        <v>-2222</v>
      </c>
      <c r="J87" s="396">
        <v>-241189</v>
      </c>
      <c r="K87" s="397">
        <v>-207216</v>
      </c>
    </row>
    <row r="88" spans="2:11">
      <c r="C88" s="371"/>
      <c r="D88" s="371"/>
      <c r="E88" s="371"/>
      <c r="F88" s="371"/>
      <c r="G88" s="371"/>
      <c r="H88" s="371"/>
      <c r="I88" s="371"/>
      <c r="J88" s="371"/>
      <c r="K88" s="371"/>
    </row>
    <row r="89" spans="2:11">
      <c r="B89" s="377" t="s">
        <v>373</v>
      </c>
      <c r="C89" s="372"/>
      <c r="D89" s="390">
        <v>491263</v>
      </c>
      <c r="E89" s="395">
        <v>480026</v>
      </c>
      <c r="F89" s="390">
        <v>886248</v>
      </c>
      <c r="G89" s="395">
        <v>750338</v>
      </c>
      <c r="H89" s="390">
        <v>1239</v>
      </c>
      <c r="I89" s="395">
        <v>-591</v>
      </c>
      <c r="J89" s="390">
        <v>1378750</v>
      </c>
      <c r="K89" s="395">
        <v>1229773</v>
      </c>
    </row>
    <row r="90" spans="2:11">
      <c r="C90" s="371"/>
      <c r="D90" s="371"/>
      <c r="E90" s="371"/>
      <c r="F90" s="371"/>
      <c r="G90" s="371"/>
      <c r="H90" s="371"/>
      <c r="I90" s="371"/>
      <c r="J90" s="371"/>
      <c r="K90" s="371"/>
    </row>
    <row r="91" spans="2:11">
      <c r="B91" s="376"/>
      <c r="C91" s="369" t="s">
        <v>337</v>
      </c>
      <c r="D91" s="396">
        <v>880</v>
      </c>
      <c r="E91" s="397">
        <v>1806</v>
      </c>
      <c r="F91" s="396">
        <v>42817</v>
      </c>
      <c r="G91" s="397">
        <v>37306</v>
      </c>
      <c r="H91" s="396">
        <v>0</v>
      </c>
      <c r="I91" s="397">
        <v>0</v>
      </c>
      <c r="J91" s="396">
        <v>43697</v>
      </c>
      <c r="K91" s="397">
        <v>39112</v>
      </c>
    </row>
    <row r="92" spans="2:11">
      <c r="B92" s="376"/>
      <c r="C92" s="369" t="s">
        <v>338</v>
      </c>
      <c r="D92" s="396">
        <v>-28292</v>
      </c>
      <c r="E92" s="397">
        <v>-36554</v>
      </c>
      <c r="F92" s="396">
        <v>-178402</v>
      </c>
      <c r="G92" s="397">
        <v>-157230</v>
      </c>
      <c r="H92" s="396">
        <v>-6119</v>
      </c>
      <c r="I92" s="397">
        <v>-6396</v>
      </c>
      <c r="J92" s="396">
        <v>-212813</v>
      </c>
      <c r="K92" s="397">
        <v>-200180</v>
      </c>
    </row>
    <row r="93" spans="2:11">
      <c r="B93" s="376"/>
      <c r="C93" s="369" t="s">
        <v>339</v>
      </c>
      <c r="D93" s="396">
        <v>-28664</v>
      </c>
      <c r="E93" s="397">
        <v>-32063</v>
      </c>
      <c r="F93" s="396">
        <v>-251226</v>
      </c>
      <c r="G93" s="397">
        <v>-201119</v>
      </c>
      <c r="H93" s="396">
        <v>-20599</v>
      </c>
      <c r="I93" s="397">
        <v>-15438</v>
      </c>
      <c r="J93" s="396">
        <v>-300489</v>
      </c>
      <c r="K93" s="397">
        <v>-248620</v>
      </c>
    </row>
    <row r="94" spans="2:11">
      <c r="C94" s="371"/>
      <c r="D94" s="371"/>
      <c r="E94" s="371"/>
      <c r="F94" s="371"/>
      <c r="G94" s="371"/>
      <c r="H94" s="371"/>
      <c r="I94" s="371"/>
      <c r="J94" s="371"/>
      <c r="K94" s="371"/>
    </row>
    <row r="95" spans="2:11">
      <c r="B95" s="377" t="s">
        <v>374</v>
      </c>
      <c r="C95" s="372"/>
      <c r="D95" s="390">
        <v>435187</v>
      </c>
      <c r="E95" s="395">
        <v>413215</v>
      </c>
      <c r="F95" s="390">
        <v>499437</v>
      </c>
      <c r="G95" s="395">
        <v>429295</v>
      </c>
      <c r="H95" s="390">
        <v>-25479</v>
      </c>
      <c r="I95" s="395">
        <v>-22425</v>
      </c>
      <c r="J95" s="390">
        <v>909145</v>
      </c>
      <c r="K95" s="395">
        <v>820085</v>
      </c>
    </row>
    <row r="96" spans="2:11">
      <c r="C96" s="371"/>
      <c r="D96" s="371"/>
      <c r="E96" s="371"/>
      <c r="F96" s="371"/>
      <c r="G96" s="371"/>
      <c r="H96" s="371"/>
      <c r="I96" s="371"/>
      <c r="J96" s="371"/>
      <c r="K96" s="371"/>
    </row>
    <row r="97" spans="2:11">
      <c r="B97" s="378"/>
      <c r="C97" s="369" t="s">
        <v>340</v>
      </c>
      <c r="D97" s="396">
        <v>-59310</v>
      </c>
      <c r="E97" s="397">
        <v>-58048</v>
      </c>
      <c r="F97" s="396">
        <v>-178736</v>
      </c>
      <c r="G97" s="397">
        <v>-108912</v>
      </c>
      <c r="H97" s="396">
        <v>-98</v>
      </c>
      <c r="I97" s="397">
        <v>312</v>
      </c>
      <c r="J97" s="396">
        <v>-238144</v>
      </c>
      <c r="K97" s="397">
        <v>-166648</v>
      </c>
    </row>
    <row r="98" spans="2:11">
      <c r="B98" s="378"/>
      <c r="C98" s="369" t="s">
        <v>341</v>
      </c>
      <c r="D98" s="396">
        <v>136</v>
      </c>
      <c r="E98" s="397">
        <v>-285</v>
      </c>
      <c r="F98" s="396">
        <v>-49465</v>
      </c>
      <c r="G98" s="397">
        <v>-22526</v>
      </c>
      <c r="H98" s="396">
        <v>719</v>
      </c>
      <c r="I98" s="397">
        <v>0</v>
      </c>
      <c r="J98" s="396">
        <v>-48610</v>
      </c>
      <c r="K98" s="397">
        <v>-22811</v>
      </c>
    </row>
    <row r="99" spans="2:11">
      <c r="C99" s="371"/>
      <c r="D99" s="371"/>
      <c r="E99" s="371"/>
      <c r="F99" s="371"/>
      <c r="G99" s="371"/>
      <c r="H99" s="371"/>
      <c r="I99" s="371"/>
      <c r="J99" s="371"/>
      <c r="K99" s="371"/>
    </row>
    <row r="100" spans="2:11">
      <c r="B100" s="377" t="s">
        <v>375</v>
      </c>
      <c r="C100" s="372"/>
      <c r="D100" s="394">
        <v>376013</v>
      </c>
      <c r="E100" s="395">
        <v>354882</v>
      </c>
      <c r="F100" s="394">
        <v>271236</v>
      </c>
      <c r="G100" s="395">
        <v>297857</v>
      </c>
      <c r="H100" s="394">
        <v>-24858</v>
      </c>
      <c r="I100" s="395">
        <v>-22113</v>
      </c>
      <c r="J100" s="394">
        <v>622391</v>
      </c>
      <c r="K100" s="395">
        <v>630626</v>
      </c>
    </row>
    <row r="101" spans="2:11">
      <c r="B101" s="379"/>
      <c r="C101" s="373"/>
      <c r="D101" s="371"/>
      <c r="E101" s="371"/>
      <c r="F101" s="371"/>
      <c r="G101" s="371"/>
      <c r="H101" s="371"/>
      <c r="I101" s="371"/>
      <c r="J101" s="371"/>
      <c r="K101" s="371"/>
    </row>
    <row r="102" spans="2:11">
      <c r="B102" s="377" t="s">
        <v>376</v>
      </c>
      <c r="C102" s="372"/>
      <c r="D102" s="394">
        <v>21886</v>
      </c>
      <c r="E102" s="395">
        <v>-9747</v>
      </c>
      <c r="F102" s="394">
        <v>-109343</v>
      </c>
      <c r="G102" s="395">
        <v>-103068</v>
      </c>
      <c r="H102" s="394">
        <v>-62498</v>
      </c>
      <c r="I102" s="395">
        <v>-14637</v>
      </c>
      <c r="J102" s="394">
        <v>-149955</v>
      </c>
      <c r="K102" s="395">
        <v>-127452</v>
      </c>
    </row>
    <row r="103" spans="2:11">
      <c r="B103" s="377"/>
      <c r="C103" s="372" t="s">
        <v>119</v>
      </c>
      <c r="D103" s="394">
        <v>44367</v>
      </c>
      <c r="E103" s="395">
        <v>21005</v>
      </c>
      <c r="F103" s="394">
        <v>73006</v>
      </c>
      <c r="G103" s="395">
        <v>49806</v>
      </c>
      <c r="H103" s="394">
        <v>1729</v>
      </c>
      <c r="I103" s="395">
        <v>2248</v>
      </c>
      <c r="J103" s="394">
        <v>119102</v>
      </c>
      <c r="K103" s="395">
        <v>73059</v>
      </c>
    </row>
    <row r="104" spans="2:11">
      <c r="B104" s="378"/>
      <c r="C104" s="370" t="s">
        <v>295</v>
      </c>
      <c r="D104" s="396">
        <v>16534</v>
      </c>
      <c r="E104" s="397">
        <v>17198</v>
      </c>
      <c r="F104" s="396">
        <v>6159</v>
      </c>
      <c r="G104" s="397">
        <v>5767</v>
      </c>
      <c r="H104" s="396">
        <v>3023</v>
      </c>
      <c r="I104" s="397">
        <v>2783</v>
      </c>
      <c r="J104" s="396">
        <v>25716</v>
      </c>
      <c r="K104" s="397">
        <v>25748</v>
      </c>
    </row>
    <row r="105" spans="2:11">
      <c r="B105" s="378"/>
      <c r="C105" s="370" t="s">
        <v>342</v>
      </c>
      <c r="D105" s="396">
        <v>27833</v>
      </c>
      <c r="E105" s="397">
        <v>3807</v>
      </c>
      <c r="F105" s="396">
        <v>66847</v>
      </c>
      <c r="G105" s="397">
        <v>44039</v>
      </c>
      <c r="H105" s="396">
        <v>-1294</v>
      </c>
      <c r="I105" s="397">
        <v>-535</v>
      </c>
      <c r="J105" s="396">
        <v>93386</v>
      </c>
      <c r="K105" s="397">
        <v>47311</v>
      </c>
    </row>
    <row r="106" spans="2:11">
      <c r="B106" s="377"/>
      <c r="C106" s="372" t="s">
        <v>141</v>
      </c>
      <c r="D106" s="394">
        <v>-46062</v>
      </c>
      <c r="E106" s="395">
        <v>-48972</v>
      </c>
      <c r="F106" s="394">
        <v>-224802</v>
      </c>
      <c r="G106" s="395">
        <v>-149469</v>
      </c>
      <c r="H106" s="394">
        <v>-70881</v>
      </c>
      <c r="I106" s="395">
        <v>-4481</v>
      </c>
      <c r="J106" s="394">
        <v>-341745</v>
      </c>
      <c r="K106" s="395">
        <v>-202922</v>
      </c>
    </row>
    <row r="107" spans="2:11">
      <c r="B107" s="378"/>
      <c r="C107" s="370" t="s">
        <v>343</v>
      </c>
      <c r="D107" s="396">
        <v>-3618</v>
      </c>
      <c r="E107" s="397">
        <v>-6380</v>
      </c>
      <c r="F107" s="396">
        <v>-23965</v>
      </c>
      <c r="G107" s="397">
        <v>-23419</v>
      </c>
      <c r="H107" s="396">
        <v>-3061</v>
      </c>
      <c r="I107" s="397">
        <v>-98</v>
      </c>
      <c r="J107" s="396">
        <v>-30644</v>
      </c>
      <c r="K107" s="397">
        <v>-29897</v>
      </c>
    </row>
    <row r="108" spans="2:11">
      <c r="B108" s="378"/>
      <c r="C108" s="370" t="s">
        <v>344</v>
      </c>
      <c r="D108" s="396">
        <v>-20533</v>
      </c>
      <c r="E108" s="397">
        <v>-26217</v>
      </c>
      <c r="F108" s="396">
        <v>-40491</v>
      </c>
      <c r="G108" s="397">
        <v>-21574</v>
      </c>
      <c r="H108" s="396">
        <v>-6349</v>
      </c>
      <c r="I108" s="397">
        <v>-6475</v>
      </c>
      <c r="J108" s="396">
        <v>-67373</v>
      </c>
      <c r="K108" s="397">
        <v>-54266</v>
      </c>
    </row>
    <row r="109" spans="2:11">
      <c r="B109" s="378"/>
      <c r="C109" s="370" t="s">
        <v>164</v>
      </c>
      <c r="D109" s="396">
        <v>-21911</v>
      </c>
      <c r="E109" s="397">
        <v>-16375</v>
      </c>
      <c r="F109" s="396">
        <v>-160346</v>
      </c>
      <c r="G109" s="397">
        <v>-104476</v>
      </c>
      <c r="H109" s="396">
        <v>-61471</v>
      </c>
      <c r="I109" s="397">
        <v>2093</v>
      </c>
      <c r="J109" s="396">
        <v>-243728</v>
      </c>
      <c r="K109" s="397">
        <v>-118758</v>
      </c>
    </row>
    <row r="110" spans="2:11">
      <c r="B110" s="378"/>
      <c r="C110" s="369" t="s">
        <v>345</v>
      </c>
      <c r="D110" s="396">
        <v>-22227</v>
      </c>
      <c r="E110" s="397">
        <v>0</v>
      </c>
      <c r="F110" s="396">
        <v>46274</v>
      </c>
      <c r="G110" s="397">
        <v>0</v>
      </c>
      <c r="H110" s="396">
        <v>977</v>
      </c>
      <c r="I110" s="397">
        <v>0</v>
      </c>
      <c r="J110" s="396">
        <v>25024</v>
      </c>
      <c r="K110" s="397">
        <v>0</v>
      </c>
    </row>
    <row r="111" spans="2:11">
      <c r="B111" s="378"/>
      <c r="C111" s="369" t="s">
        <v>346</v>
      </c>
      <c r="D111" s="394">
        <v>45808</v>
      </c>
      <c r="E111" s="395">
        <v>18220</v>
      </c>
      <c r="F111" s="394">
        <v>-3821</v>
      </c>
      <c r="G111" s="395">
        <v>-3405</v>
      </c>
      <c r="H111" s="394">
        <v>5677</v>
      </c>
      <c r="I111" s="395">
        <v>-12404</v>
      </c>
      <c r="J111" s="394">
        <v>47664</v>
      </c>
      <c r="K111" s="395">
        <v>2411</v>
      </c>
    </row>
    <row r="112" spans="2:11">
      <c r="B112" s="378"/>
      <c r="C112" s="370" t="s">
        <v>347</v>
      </c>
      <c r="D112" s="396">
        <v>114684</v>
      </c>
      <c r="E112" s="397">
        <v>55256</v>
      </c>
      <c r="F112" s="396">
        <v>65930</v>
      </c>
      <c r="G112" s="397">
        <v>9379</v>
      </c>
      <c r="H112" s="396">
        <v>45979</v>
      </c>
      <c r="I112" s="397">
        <v>2135</v>
      </c>
      <c r="J112" s="396">
        <v>226593</v>
      </c>
      <c r="K112" s="397">
        <v>66770</v>
      </c>
    </row>
    <row r="113" spans="2:11">
      <c r="B113" s="378"/>
      <c r="C113" s="370" t="s">
        <v>348</v>
      </c>
      <c r="D113" s="396">
        <v>-68876</v>
      </c>
      <c r="E113" s="397">
        <v>-37036</v>
      </c>
      <c r="F113" s="396">
        <v>-69751</v>
      </c>
      <c r="G113" s="397">
        <v>-12784</v>
      </c>
      <c r="H113" s="396">
        <v>-40302</v>
      </c>
      <c r="I113" s="397">
        <v>-14539</v>
      </c>
      <c r="J113" s="396">
        <v>-178929</v>
      </c>
      <c r="K113" s="397">
        <v>-64359</v>
      </c>
    </row>
    <row r="114" spans="2:11">
      <c r="C114" s="371"/>
    </row>
    <row r="115" spans="2:11" ht="24">
      <c r="B115" s="380"/>
      <c r="C115" s="369" t="s">
        <v>349</v>
      </c>
      <c r="D115" s="396">
        <v>0</v>
      </c>
      <c r="E115" s="397">
        <v>495</v>
      </c>
      <c r="F115" s="396">
        <v>0</v>
      </c>
      <c r="G115" s="397">
        <v>0</v>
      </c>
      <c r="H115" s="396">
        <v>-481</v>
      </c>
      <c r="I115" s="397">
        <v>0</v>
      </c>
      <c r="J115" s="396">
        <v>-481</v>
      </c>
      <c r="K115" s="397">
        <v>495</v>
      </c>
    </row>
    <row r="116" spans="2:11">
      <c r="B116" s="381"/>
      <c r="C116" s="369" t="s">
        <v>350</v>
      </c>
      <c r="D116" s="394">
        <v>0</v>
      </c>
      <c r="E116" s="393">
        <v>194</v>
      </c>
      <c r="F116" s="394">
        <v>0</v>
      </c>
      <c r="G116" s="393">
        <v>-6</v>
      </c>
      <c r="H116" s="394">
        <v>0</v>
      </c>
      <c r="I116" s="393">
        <v>0</v>
      </c>
      <c r="J116" s="394">
        <v>0</v>
      </c>
      <c r="K116" s="393">
        <v>188</v>
      </c>
    </row>
    <row r="117" spans="2:11">
      <c r="B117" s="377"/>
      <c r="C117" s="370" t="s">
        <v>351</v>
      </c>
      <c r="D117" s="396">
        <v>0</v>
      </c>
      <c r="E117" s="397">
        <v>150</v>
      </c>
      <c r="F117" s="396">
        <v>0</v>
      </c>
      <c r="G117" s="397">
        <v>0</v>
      </c>
      <c r="H117" s="396">
        <v>0</v>
      </c>
      <c r="I117" s="397">
        <v>0</v>
      </c>
      <c r="J117" s="396">
        <v>0</v>
      </c>
      <c r="K117" s="397">
        <v>150</v>
      </c>
    </row>
    <row r="118" spans="2:11">
      <c r="B118" s="377"/>
      <c r="C118" s="370" t="s">
        <v>352</v>
      </c>
      <c r="D118" s="396">
        <v>0</v>
      </c>
      <c r="E118" s="397">
        <v>44</v>
      </c>
      <c r="F118" s="396">
        <v>0</v>
      </c>
      <c r="G118" s="397">
        <v>-6</v>
      </c>
      <c r="H118" s="396">
        <v>0</v>
      </c>
      <c r="I118" s="397">
        <v>0</v>
      </c>
      <c r="J118" s="396">
        <v>0</v>
      </c>
      <c r="K118" s="397">
        <v>38</v>
      </c>
    </row>
    <row r="119" spans="2:11">
      <c r="C119" s="371"/>
      <c r="D119" s="371"/>
      <c r="E119" s="371"/>
      <c r="F119" s="371"/>
      <c r="G119" s="371"/>
      <c r="H119" s="371"/>
      <c r="I119" s="371"/>
      <c r="J119" s="371"/>
      <c r="K119" s="371"/>
    </row>
    <row r="120" spans="2:11">
      <c r="B120" s="377" t="s">
        <v>377</v>
      </c>
      <c r="C120" s="372"/>
      <c r="D120" s="394">
        <v>397899</v>
      </c>
      <c r="E120" s="393">
        <v>345824</v>
      </c>
      <c r="F120" s="394">
        <v>161893</v>
      </c>
      <c r="G120" s="393">
        <v>194783</v>
      </c>
      <c r="H120" s="394">
        <v>-87837</v>
      </c>
      <c r="I120" s="393">
        <v>-36750</v>
      </c>
      <c r="J120" s="394">
        <v>471955</v>
      </c>
      <c r="K120" s="393">
        <v>503857</v>
      </c>
    </row>
    <row r="121" spans="2:11">
      <c r="C121" s="371"/>
      <c r="D121" s="371"/>
      <c r="E121" s="371"/>
      <c r="F121" s="371"/>
      <c r="G121" s="371"/>
      <c r="H121" s="371"/>
      <c r="I121" s="371"/>
      <c r="J121" s="371"/>
      <c r="K121" s="371"/>
    </row>
    <row r="122" spans="2:11">
      <c r="B122" s="378"/>
      <c r="C122" s="369" t="s">
        <v>353</v>
      </c>
      <c r="D122" s="396">
        <v>-106627</v>
      </c>
      <c r="E122" s="397">
        <v>-118890</v>
      </c>
      <c r="F122" s="396">
        <v>-53531</v>
      </c>
      <c r="G122" s="397">
        <v>-52579</v>
      </c>
      <c r="H122" s="396">
        <v>4197</v>
      </c>
      <c r="I122" s="397">
        <v>1048</v>
      </c>
      <c r="J122" s="396">
        <v>-155961</v>
      </c>
      <c r="K122" s="397">
        <v>-170421</v>
      </c>
    </row>
    <row r="123" spans="2:11">
      <c r="C123" s="371"/>
      <c r="D123" s="371"/>
      <c r="E123" s="371"/>
      <c r="F123" s="371"/>
      <c r="G123" s="371"/>
      <c r="H123" s="371"/>
      <c r="I123" s="371"/>
      <c r="J123" s="371"/>
      <c r="K123" s="371"/>
    </row>
    <row r="124" spans="2:11">
      <c r="B124" s="377" t="s">
        <v>378</v>
      </c>
      <c r="C124" s="372"/>
      <c r="D124" s="390">
        <v>291272</v>
      </c>
      <c r="E124" s="395">
        <v>226934</v>
      </c>
      <c r="F124" s="390">
        <v>108362</v>
      </c>
      <c r="G124" s="395">
        <v>142204</v>
      </c>
      <c r="H124" s="390">
        <v>-83640</v>
      </c>
      <c r="I124" s="395">
        <v>-35702</v>
      </c>
      <c r="J124" s="390">
        <v>315994</v>
      </c>
      <c r="K124" s="395">
        <v>333436</v>
      </c>
    </row>
    <row r="125" spans="2:11">
      <c r="B125" s="378"/>
      <c r="C125" s="369" t="s">
        <v>354</v>
      </c>
      <c r="D125" s="396">
        <v>0</v>
      </c>
      <c r="E125" s="397">
        <v>0</v>
      </c>
      <c r="F125" s="396">
        <v>0</v>
      </c>
      <c r="G125" s="397">
        <v>0</v>
      </c>
      <c r="H125" s="396">
        <v>0</v>
      </c>
      <c r="I125" s="397">
        <v>0</v>
      </c>
      <c r="J125" s="396">
        <v>0</v>
      </c>
      <c r="K125" s="397">
        <v>0</v>
      </c>
    </row>
    <row r="126" spans="2:11">
      <c r="B126" s="377" t="s">
        <v>118</v>
      </c>
      <c r="C126" s="369"/>
      <c r="D126" s="390">
        <v>291272</v>
      </c>
      <c r="E126" s="395">
        <v>226934</v>
      </c>
      <c r="F126" s="390">
        <v>108362</v>
      </c>
      <c r="G126" s="395">
        <v>142204</v>
      </c>
      <c r="H126" s="390">
        <v>-83640</v>
      </c>
      <c r="I126" s="395">
        <v>-35702</v>
      </c>
      <c r="J126" s="390">
        <v>315994</v>
      </c>
      <c r="K126" s="395">
        <v>333436</v>
      </c>
    </row>
    <row r="127" spans="2:11">
      <c r="C127" s="371"/>
      <c r="D127" s="371"/>
      <c r="E127" s="371"/>
      <c r="F127" s="371"/>
      <c r="G127" s="371"/>
      <c r="H127" s="371"/>
      <c r="I127" s="371"/>
      <c r="J127" s="371"/>
      <c r="K127" s="371"/>
    </row>
    <row r="128" spans="2:11">
      <c r="B128" s="378"/>
      <c r="C128" s="369" t="s">
        <v>355</v>
      </c>
      <c r="D128" s="390">
        <v>291272</v>
      </c>
      <c r="E128" s="395">
        <v>226934</v>
      </c>
      <c r="F128" s="390">
        <v>108362</v>
      </c>
      <c r="G128" s="395">
        <v>142204</v>
      </c>
      <c r="H128" s="390">
        <v>-83640</v>
      </c>
      <c r="I128" s="395">
        <v>-35702</v>
      </c>
      <c r="J128" s="390">
        <v>315994</v>
      </c>
      <c r="K128" s="395">
        <v>333436</v>
      </c>
    </row>
    <row r="129" spans="2:11">
      <c r="B129" s="378"/>
      <c r="C129" s="372" t="s">
        <v>70</v>
      </c>
      <c r="D129" s="390"/>
      <c r="E129" s="397"/>
      <c r="F129" s="390"/>
      <c r="G129" s="397"/>
      <c r="H129" s="390"/>
      <c r="I129" s="397"/>
      <c r="J129" s="390">
        <v>204353</v>
      </c>
      <c r="K129" s="395">
        <v>221280</v>
      </c>
    </row>
    <row r="130" spans="2:11">
      <c r="B130" s="378"/>
      <c r="C130" s="372" t="s">
        <v>71</v>
      </c>
      <c r="D130" s="394"/>
      <c r="E130" s="397"/>
      <c r="F130" s="394"/>
      <c r="G130" s="397"/>
      <c r="H130" s="394"/>
      <c r="I130" s="397"/>
      <c r="J130" s="394">
        <v>111641</v>
      </c>
      <c r="K130" s="395">
        <v>112156</v>
      </c>
    </row>
    <row r="133" spans="2:11">
      <c r="D133" s="399"/>
    </row>
    <row r="135" spans="2:11" ht="12.75" customHeight="1">
      <c r="B135" s="581" t="s">
        <v>187</v>
      </c>
      <c r="C135" s="582"/>
      <c r="D135" s="575" t="s">
        <v>101</v>
      </c>
      <c r="E135" s="576"/>
      <c r="F135" s="575" t="s">
        <v>54</v>
      </c>
      <c r="G135" s="576"/>
      <c r="H135" s="575" t="s">
        <v>422</v>
      </c>
      <c r="I135" s="576"/>
      <c r="J135" s="575" t="s">
        <v>20</v>
      </c>
      <c r="K135" s="576"/>
    </row>
    <row r="136" spans="2:11" ht="12.75" customHeight="1">
      <c r="B136" s="583" t="s">
        <v>379</v>
      </c>
      <c r="C136" s="589"/>
      <c r="D136" s="382" t="str">
        <f>D74</f>
        <v>03/31/2019</v>
      </c>
      <c r="E136" s="383" t="str">
        <f>E74</f>
        <v>03/31/2018</v>
      </c>
      <c r="F136" s="382" t="str">
        <f>D136</f>
        <v>03/31/2019</v>
      </c>
      <c r="G136" s="383" t="str">
        <f>E136</f>
        <v>03/31/2018</v>
      </c>
      <c r="H136" s="382" t="str">
        <f>D136</f>
        <v>03/31/2019</v>
      </c>
      <c r="I136" s="383" t="str">
        <f>E136</f>
        <v>03/31/2018</v>
      </c>
      <c r="J136" s="382" t="str">
        <f>D136</f>
        <v>03/31/2019</v>
      </c>
      <c r="K136" s="383" t="str">
        <f>E136</f>
        <v>03/31/2018</v>
      </c>
    </row>
    <row r="137" spans="2:11">
      <c r="B137" s="590"/>
      <c r="C137" s="591"/>
      <c r="D137" s="384" t="s">
        <v>380</v>
      </c>
      <c r="E137" s="385" t="s">
        <v>380</v>
      </c>
      <c r="F137" s="384" t="s">
        <v>380</v>
      </c>
      <c r="G137" s="385" t="s">
        <v>380</v>
      </c>
      <c r="H137" s="384" t="s">
        <v>380</v>
      </c>
      <c r="I137" s="385" t="s">
        <v>380</v>
      </c>
      <c r="J137" s="384" t="s">
        <v>380</v>
      </c>
      <c r="K137" s="385" t="s">
        <v>380</v>
      </c>
    </row>
    <row r="139" spans="2:11">
      <c r="B139" s="377"/>
      <c r="C139" s="374" t="s">
        <v>356</v>
      </c>
      <c r="D139" s="396">
        <v>182377</v>
      </c>
      <c r="E139" s="397">
        <v>223982</v>
      </c>
      <c r="F139" s="396">
        <v>129979</v>
      </c>
      <c r="G139" s="397">
        <v>-49151</v>
      </c>
      <c r="H139" s="396">
        <v>-21404</v>
      </c>
      <c r="I139" s="397">
        <v>-45269</v>
      </c>
      <c r="J139" s="396">
        <v>290952</v>
      </c>
      <c r="K139" s="397">
        <v>129562</v>
      </c>
    </row>
    <row r="140" spans="2:11">
      <c r="B140" s="377"/>
      <c r="C140" s="374" t="s">
        <v>357</v>
      </c>
      <c r="D140" s="396">
        <v>-41881</v>
      </c>
      <c r="E140" s="397">
        <v>-101550</v>
      </c>
      <c r="F140" s="396">
        <v>-380700</v>
      </c>
      <c r="G140" s="397">
        <v>-295414</v>
      </c>
      <c r="H140" s="396">
        <v>62673</v>
      </c>
      <c r="I140" s="397">
        <v>24934</v>
      </c>
      <c r="J140" s="396">
        <v>-359908</v>
      </c>
      <c r="K140" s="397">
        <v>-372030</v>
      </c>
    </row>
    <row r="141" spans="2:11">
      <c r="B141" s="377"/>
      <c r="C141" s="374" t="s">
        <v>358</v>
      </c>
      <c r="D141" s="396">
        <v>-254191</v>
      </c>
      <c r="E141" s="397">
        <v>-175027</v>
      </c>
      <c r="F141" s="396">
        <v>437866</v>
      </c>
      <c r="G141" s="397">
        <v>237591</v>
      </c>
      <c r="H141" s="396">
        <v>-88762</v>
      </c>
      <c r="I141" s="397">
        <v>-86800</v>
      </c>
      <c r="J141" s="396">
        <v>94913</v>
      </c>
      <c r="K141" s="397">
        <v>-24236</v>
      </c>
    </row>
  </sheetData>
  <mergeCells count="24">
    <mergeCell ref="H73:I73"/>
    <mergeCell ref="J73:K73"/>
    <mergeCell ref="B136:C137"/>
    <mergeCell ref="B73:C73"/>
    <mergeCell ref="B74:C75"/>
    <mergeCell ref="D135:E135"/>
    <mergeCell ref="F135:G135"/>
    <mergeCell ref="H135:I135"/>
    <mergeCell ref="H3:I3"/>
    <mergeCell ref="J3:K3"/>
    <mergeCell ref="J135:K135"/>
    <mergeCell ref="B135:C135"/>
    <mergeCell ref="D34:E34"/>
    <mergeCell ref="F34:G34"/>
    <mergeCell ref="H34:I34"/>
    <mergeCell ref="J34:K34"/>
    <mergeCell ref="D73:E73"/>
    <mergeCell ref="F73:G73"/>
    <mergeCell ref="B34:C34"/>
    <mergeCell ref="B35:C36"/>
    <mergeCell ref="B3:C3"/>
    <mergeCell ref="B4:C5"/>
    <mergeCell ref="D3:E3"/>
    <mergeCell ref="F3:G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45"/>
  <sheetViews>
    <sheetView topLeftCell="E94" workbookViewId="0">
      <selection activeCell="M116" sqref="M116"/>
    </sheetView>
  </sheetViews>
  <sheetFormatPr baseColWidth="10" defaultRowHeight="12.75"/>
  <cols>
    <col min="1" max="1" width="4" style="364" customWidth="1"/>
    <col min="2" max="2" width="2.85546875" style="367" customWidth="1"/>
    <col min="3" max="3" width="69.7109375" style="367" customWidth="1"/>
    <col min="4" max="4" width="16.7109375" style="367" customWidth="1"/>
    <col min="5" max="5" width="13.42578125" style="367" bestFit="1" customWidth="1"/>
    <col min="6" max="6" width="12" style="367" bestFit="1" customWidth="1"/>
    <col min="7" max="17" width="16.7109375" style="367" customWidth="1"/>
    <col min="18" max="16384" width="11.42578125" style="364"/>
  </cols>
  <sheetData>
    <row r="2" spans="2:17" ht="18">
      <c r="B2" s="598" t="s">
        <v>187</v>
      </c>
      <c r="C2" s="599"/>
      <c r="D2" s="600" t="s">
        <v>188</v>
      </c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2"/>
    </row>
    <row r="3" spans="2:17">
      <c r="B3" s="581" t="s">
        <v>102</v>
      </c>
      <c r="C3" s="582"/>
      <c r="D3" s="575" t="s">
        <v>23</v>
      </c>
      <c r="E3" s="576"/>
      <c r="F3" s="575" t="s">
        <v>10</v>
      </c>
      <c r="G3" s="576"/>
      <c r="H3" s="575" t="s">
        <v>55</v>
      </c>
      <c r="I3" s="603"/>
      <c r="J3" s="575" t="s">
        <v>14</v>
      </c>
      <c r="K3" s="603"/>
      <c r="L3" s="575" t="s">
        <v>56</v>
      </c>
      <c r="M3" s="603"/>
      <c r="N3" s="575" t="s">
        <v>389</v>
      </c>
      <c r="O3" s="603"/>
      <c r="P3" s="575" t="s">
        <v>20</v>
      </c>
      <c r="Q3" s="576"/>
    </row>
    <row r="4" spans="2:17">
      <c r="B4" s="577" t="s">
        <v>359</v>
      </c>
      <c r="C4" s="595"/>
      <c r="D4" s="382" t="s">
        <v>425</v>
      </c>
      <c r="E4" s="383" t="s">
        <v>415</v>
      </c>
      <c r="F4" s="382" t="str">
        <f>D4</f>
        <v>03/31/2019</v>
      </c>
      <c r="G4" s="383" t="str">
        <f>E4</f>
        <v>12/31/2018</v>
      </c>
      <c r="H4" s="382" t="str">
        <f>D4</f>
        <v>03/31/2019</v>
      </c>
      <c r="I4" s="383" t="str">
        <f>E4</f>
        <v>12/31/2018</v>
      </c>
      <c r="J4" s="382" t="str">
        <f>D4</f>
        <v>03/31/2019</v>
      </c>
      <c r="K4" s="383" t="str">
        <f>E4</f>
        <v>12/31/2018</v>
      </c>
      <c r="L4" s="382" t="str">
        <f>D4</f>
        <v>03/31/2019</v>
      </c>
      <c r="M4" s="383" t="str">
        <f>E4</f>
        <v>12/31/2018</v>
      </c>
      <c r="N4" s="382" t="str">
        <f>F4</f>
        <v>03/31/2019</v>
      </c>
      <c r="O4" s="383" t="str">
        <f>G4</f>
        <v>12/31/2018</v>
      </c>
      <c r="P4" s="382" t="str">
        <f>F4</f>
        <v>03/31/2019</v>
      </c>
      <c r="Q4" s="383" t="str">
        <f>G4</f>
        <v>12/31/2018</v>
      </c>
    </row>
    <row r="5" spans="2:17">
      <c r="B5" s="596"/>
      <c r="C5" s="597"/>
      <c r="D5" s="384" t="s">
        <v>380</v>
      </c>
      <c r="E5" s="385" t="s">
        <v>380</v>
      </c>
      <c r="F5" s="384" t="s">
        <v>380</v>
      </c>
      <c r="G5" s="385" t="s">
        <v>380</v>
      </c>
      <c r="H5" s="384" t="s">
        <v>380</v>
      </c>
      <c r="I5" s="385" t="s">
        <v>380</v>
      </c>
      <c r="J5" s="384" t="s">
        <v>380</v>
      </c>
      <c r="K5" s="385" t="s">
        <v>380</v>
      </c>
      <c r="L5" s="384" t="s">
        <v>380</v>
      </c>
      <c r="M5" s="385" t="s">
        <v>380</v>
      </c>
      <c r="N5" s="384" t="s">
        <v>380</v>
      </c>
      <c r="O5" s="385" t="s">
        <v>380</v>
      </c>
      <c r="P5" s="384" t="s">
        <v>380</v>
      </c>
      <c r="Q5" s="385" t="s">
        <v>380</v>
      </c>
    </row>
    <row r="6" spans="2:17">
      <c r="B6" s="377" t="s">
        <v>360</v>
      </c>
      <c r="C6" s="366"/>
      <c r="D6" s="386">
        <v>0</v>
      </c>
      <c r="E6" s="389">
        <v>0</v>
      </c>
      <c r="F6" s="386">
        <v>427494</v>
      </c>
      <c r="G6" s="389">
        <v>334670</v>
      </c>
      <c r="H6" s="386">
        <v>741628</v>
      </c>
      <c r="I6" s="389">
        <v>647181</v>
      </c>
      <c r="J6" s="386">
        <v>224776</v>
      </c>
      <c r="K6" s="389">
        <v>339038</v>
      </c>
      <c r="L6" s="386">
        <v>431612</v>
      </c>
      <c r="M6" s="389">
        <v>412115</v>
      </c>
      <c r="N6" s="386">
        <v>-97514</v>
      </c>
      <c r="O6" s="389">
        <v>-95886</v>
      </c>
      <c r="P6" s="390">
        <v>1727996</v>
      </c>
      <c r="Q6" s="393">
        <v>1637118</v>
      </c>
    </row>
    <row r="7" spans="2:17">
      <c r="B7" s="376"/>
      <c r="C7" s="366" t="s">
        <v>295</v>
      </c>
      <c r="D7" s="386">
        <v>0</v>
      </c>
      <c r="E7" s="388">
        <v>0</v>
      </c>
      <c r="F7" s="386">
        <v>141640</v>
      </c>
      <c r="G7" s="388">
        <v>155473</v>
      </c>
      <c r="H7" s="386">
        <v>192909</v>
      </c>
      <c r="I7" s="388">
        <v>165998</v>
      </c>
      <c r="J7" s="386">
        <v>129163</v>
      </c>
      <c r="K7" s="388">
        <v>197708</v>
      </c>
      <c r="L7" s="386">
        <v>154914</v>
      </c>
      <c r="M7" s="388">
        <v>221980</v>
      </c>
      <c r="N7" s="386">
        <v>0</v>
      </c>
      <c r="O7" s="388">
        <v>0</v>
      </c>
      <c r="P7" s="390">
        <v>618626</v>
      </c>
      <c r="Q7" s="393">
        <v>741159</v>
      </c>
    </row>
    <row r="8" spans="2:17">
      <c r="B8" s="376"/>
      <c r="C8" s="366" t="s">
        <v>296</v>
      </c>
      <c r="D8" s="386">
        <v>0</v>
      </c>
      <c r="E8" s="388">
        <v>0</v>
      </c>
      <c r="F8" s="386">
        <v>0</v>
      </c>
      <c r="G8" s="388">
        <v>0</v>
      </c>
      <c r="H8" s="386">
        <v>104481</v>
      </c>
      <c r="I8" s="388">
        <v>109137</v>
      </c>
      <c r="J8" s="386">
        <v>2876</v>
      </c>
      <c r="K8" s="388">
        <v>24387</v>
      </c>
      <c r="L8" s="386">
        <v>445</v>
      </c>
      <c r="M8" s="388">
        <v>0</v>
      </c>
      <c r="N8" s="386">
        <v>0</v>
      </c>
      <c r="O8" s="388">
        <v>0</v>
      </c>
      <c r="P8" s="390">
        <v>107802</v>
      </c>
      <c r="Q8" s="393">
        <v>133524</v>
      </c>
    </row>
    <row r="9" spans="2:17">
      <c r="B9" s="376"/>
      <c r="C9" s="366" t="s">
        <v>297</v>
      </c>
      <c r="D9" s="386">
        <v>0</v>
      </c>
      <c r="E9" s="388">
        <v>0</v>
      </c>
      <c r="F9" s="386">
        <v>19647</v>
      </c>
      <c r="G9" s="388">
        <v>18603</v>
      </c>
      <c r="H9" s="386">
        <v>59484</v>
      </c>
      <c r="I9" s="388">
        <v>18911</v>
      </c>
      <c r="J9" s="386">
        <v>7013</v>
      </c>
      <c r="K9" s="388">
        <v>2104</v>
      </c>
      <c r="L9" s="386">
        <v>17276</v>
      </c>
      <c r="M9" s="388">
        <v>6249</v>
      </c>
      <c r="N9" s="386">
        <v>0</v>
      </c>
      <c r="O9" s="388">
        <v>0</v>
      </c>
      <c r="P9" s="390">
        <v>103420</v>
      </c>
      <c r="Q9" s="393">
        <v>45867</v>
      </c>
    </row>
    <row r="10" spans="2:17">
      <c r="B10" s="376"/>
      <c r="C10" s="366" t="s">
        <v>298</v>
      </c>
      <c r="D10" s="386">
        <v>0</v>
      </c>
      <c r="E10" s="388">
        <v>0</v>
      </c>
      <c r="F10" s="386">
        <v>219415</v>
      </c>
      <c r="G10" s="388">
        <v>138194</v>
      </c>
      <c r="H10" s="386">
        <v>238398</v>
      </c>
      <c r="I10" s="388">
        <v>225977</v>
      </c>
      <c r="J10" s="386">
        <v>68416</v>
      </c>
      <c r="K10" s="388">
        <v>52982</v>
      </c>
      <c r="L10" s="386">
        <v>87170</v>
      </c>
      <c r="M10" s="388">
        <v>88382</v>
      </c>
      <c r="N10" s="386">
        <v>0</v>
      </c>
      <c r="O10" s="388">
        <v>385</v>
      </c>
      <c r="P10" s="390">
        <v>613399</v>
      </c>
      <c r="Q10" s="393">
        <v>505920</v>
      </c>
    </row>
    <row r="11" spans="2:17">
      <c r="B11" s="376"/>
      <c r="C11" s="366" t="s">
        <v>299</v>
      </c>
      <c r="D11" s="386">
        <v>0</v>
      </c>
      <c r="E11" s="388">
        <v>0</v>
      </c>
      <c r="F11" s="386">
        <v>42522</v>
      </c>
      <c r="G11" s="388">
        <v>17731</v>
      </c>
      <c r="H11" s="386">
        <v>145951</v>
      </c>
      <c r="I11" s="388">
        <v>114531</v>
      </c>
      <c r="J11" s="386">
        <v>127</v>
      </c>
      <c r="K11" s="388">
        <v>41668</v>
      </c>
      <c r="L11" s="386">
        <v>140209</v>
      </c>
      <c r="M11" s="388">
        <v>63564</v>
      </c>
      <c r="N11" s="386">
        <v>-97514</v>
      </c>
      <c r="O11" s="388">
        <v>-96271</v>
      </c>
      <c r="P11" s="390">
        <v>231295</v>
      </c>
      <c r="Q11" s="393">
        <v>141223</v>
      </c>
    </row>
    <row r="12" spans="2:17">
      <c r="B12" s="376"/>
      <c r="C12" s="366" t="s">
        <v>300</v>
      </c>
      <c r="D12" s="386">
        <v>0</v>
      </c>
      <c r="E12" s="388">
        <v>0</v>
      </c>
      <c r="F12" s="386">
        <v>4062</v>
      </c>
      <c r="G12" s="388">
        <v>4509</v>
      </c>
      <c r="H12" s="386">
        <v>405</v>
      </c>
      <c r="I12" s="388">
        <v>405</v>
      </c>
      <c r="J12" s="386">
        <v>17176</v>
      </c>
      <c r="K12" s="388">
        <v>20185</v>
      </c>
      <c r="L12" s="386">
        <v>30857</v>
      </c>
      <c r="M12" s="388">
        <v>30624</v>
      </c>
      <c r="N12" s="386">
        <v>0</v>
      </c>
      <c r="O12" s="388">
        <v>0</v>
      </c>
      <c r="P12" s="390">
        <v>52500</v>
      </c>
      <c r="Q12" s="393">
        <v>55723</v>
      </c>
    </row>
    <row r="13" spans="2:17">
      <c r="B13" s="376"/>
      <c r="C13" s="366" t="s">
        <v>301</v>
      </c>
      <c r="D13" s="386">
        <v>0</v>
      </c>
      <c r="E13" s="388">
        <v>0</v>
      </c>
      <c r="F13" s="386">
        <v>208</v>
      </c>
      <c r="G13" s="388">
        <v>160</v>
      </c>
      <c r="H13" s="386">
        <v>0</v>
      </c>
      <c r="I13" s="388">
        <v>12222</v>
      </c>
      <c r="J13" s="386">
        <v>5</v>
      </c>
      <c r="K13" s="388">
        <v>4</v>
      </c>
      <c r="L13" s="386">
        <v>741</v>
      </c>
      <c r="M13" s="388">
        <v>1316</v>
      </c>
      <c r="N13" s="386">
        <v>0</v>
      </c>
      <c r="O13" s="388">
        <v>0</v>
      </c>
      <c r="P13" s="390">
        <v>954</v>
      </c>
      <c r="Q13" s="393">
        <v>13702</v>
      </c>
    </row>
    <row r="14" spans="2:17">
      <c r="D14" s="371"/>
      <c r="E14" s="371"/>
      <c r="F14" s="364"/>
      <c r="G14" s="371"/>
      <c r="H14" s="371"/>
      <c r="I14" s="371"/>
      <c r="J14" s="371"/>
      <c r="K14" s="371"/>
      <c r="L14" s="371"/>
      <c r="M14" s="371"/>
      <c r="N14" s="371"/>
      <c r="O14" s="371"/>
      <c r="P14" s="371"/>
      <c r="Q14" s="400"/>
    </row>
    <row r="15" spans="2:17">
      <c r="B15" s="376"/>
      <c r="C15" s="368" t="s">
        <v>302</v>
      </c>
      <c r="D15" s="386">
        <v>0</v>
      </c>
      <c r="E15" s="388">
        <v>0</v>
      </c>
      <c r="F15" s="386">
        <v>0</v>
      </c>
      <c r="G15" s="388">
        <v>0</v>
      </c>
      <c r="H15" s="386">
        <v>0</v>
      </c>
      <c r="I15" s="388">
        <v>0</v>
      </c>
      <c r="J15" s="386">
        <v>0</v>
      </c>
      <c r="K15" s="388">
        <v>0</v>
      </c>
      <c r="L15" s="386">
        <v>0</v>
      </c>
      <c r="M15" s="388">
        <v>0</v>
      </c>
      <c r="N15" s="386">
        <v>0</v>
      </c>
      <c r="O15" s="388">
        <v>0</v>
      </c>
      <c r="P15" s="390">
        <v>0</v>
      </c>
      <c r="Q15" s="393">
        <v>0</v>
      </c>
    </row>
    <row r="16" spans="2:17">
      <c r="D16" s="371"/>
      <c r="E16" s="371"/>
      <c r="F16" s="371"/>
      <c r="G16" s="371"/>
      <c r="H16" s="371"/>
      <c r="I16" s="371"/>
      <c r="J16" s="371"/>
      <c r="K16" s="371"/>
      <c r="L16" s="371"/>
      <c r="M16" s="371"/>
      <c r="N16" s="371"/>
      <c r="O16" s="371"/>
      <c r="P16" s="371"/>
      <c r="Q16" s="400"/>
    </row>
    <row r="17" spans="2:17">
      <c r="B17" s="377" t="s">
        <v>361</v>
      </c>
      <c r="C17" s="366"/>
      <c r="D17" s="386">
        <v>0</v>
      </c>
      <c r="E17" s="389">
        <v>0</v>
      </c>
      <c r="F17" s="386">
        <v>1072395</v>
      </c>
      <c r="G17" s="389">
        <v>1188893</v>
      </c>
      <c r="H17" s="386">
        <v>818553</v>
      </c>
      <c r="I17" s="389">
        <v>833154</v>
      </c>
      <c r="J17" s="386">
        <v>2583922</v>
      </c>
      <c r="K17" s="389">
        <v>2515463</v>
      </c>
      <c r="L17" s="386">
        <v>1266279</v>
      </c>
      <c r="M17" s="389">
        <v>1245705</v>
      </c>
      <c r="N17" s="386">
        <v>-164</v>
      </c>
      <c r="O17" s="389">
        <v>-977</v>
      </c>
      <c r="P17" s="390">
        <v>5740985</v>
      </c>
      <c r="Q17" s="393">
        <v>5782238</v>
      </c>
    </row>
    <row r="18" spans="2:17">
      <c r="B18" s="376"/>
      <c r="C18" s="366" t="s">
        <v>303</v>
      </c>
      <c r="D18" s="386">
        <v>0</v>
      </c>
      <c r="E18" s="388">
        <v>0</v>
      </c>
      <c r="F18" s="386">
        <v>5</v>
      </c>
      <c r="G18" s="388">
        <v>0</v>
      </c>
      <c r="H18" s="386">
        <v>367203</v>
      </c>
      <c r="I18" s="388">
        <v>366010</v>
      </c>
      <c r="J18" s="386">
        <v>572</v>
      </c>
      <c r="K18" s="388">
        <v>592</v>
      </c>
      <c r="L18" s="386">
        <v>0</v>
      </c>
      <c r="M18" s="388">
        <v>0</v>
      </c>
      <c r="N18" s="386">
        <v>0</v>
      </c>
      <c r="O18" s="388">
        <v>0</v>
      </c>
      <c r="P18" s="390">
        <v>367780</v>
      </c>
      <c r="Q18" s="393">
        <v>366602</v>
      </c>
    </row>
    <row r="19" spans="2:17">
      <c r="B19" s="376"/>
      <c r="C19" s="366" t="s">
        <v>304</v>
      </c>
      <c r="D19" s="386">
        <v>0</v>
      </c>
      <c r="E19" s="388">
        <v>0</v>
      </c>
      <c r="F19" s="386">
        <v>679</v>
      </c>
      <c r="G19" s="388">
        <v>769</v>
      </c>
      <c r="H19" s="386">
        <v>16915</v>
      </c>
      <c r="I19" s="388">
        <v>16759</v>
      </c>
      <c r="J19" s="386">
        <v>4286</v>
      </c>
      <c r="K19" s="388">
        <v>4053</v>
      </c>
      <c r="L19" s="386">
        <v>4092</v>
      </c>
      <c r="M19" s="388">
        <v>0</v>
      </c>
      <c r="N19" s="386">
        <v>817</v>
      </c>
      <c r="O19" s="388">
        <v>-29</v>
      </c>
      <c r="P19" s="390">
        <v>26789</v>
      </c>
      <c r="Q19" s="393">
        <v>21552</v>
      </c>
    </row>
    <row r="20" spans="2:17">
      <c r="B20" s="376"/>
      <c r="C20" s="366" t="s">
        <v>305</v>
      </c>
      <c r="D20" s="386">
        <v>0</v>
      </c>
      <c r="E20" s="388">
        <v>0</v>
      </c>
      <c r="F20" s="386">
        <v>340372</v>
      </c>
      <c r="G20" s="388">
        <v>404821</v>
      </c>
      <c r="H20" s="386">
        <v>26</v>
      </c>
      <c r="I20" s="388">
        <v>26</v>
      </c>
      <c r="J20" s="386">
        <v>3571</v>
      </c>
      <c r="K20" s="388">
        <v>3520</v>
      </c>
      <c r="L20" s="386">
        <v>0</v>
      </c>
      <c r="M20" s="388">
        <v>0</v>
      </c>
      <c r="N20" s="386">
        <v>0</v>
      </c>
      <c r="O20" s="388">
        <v>0</v>
      </c>
      <c r="P20" s="390">
        <v>343969</v>
      </c>
      <c r="Q20" s="393">
        <v>408367</v>
      </c>
    </row>
    <row r="21" spans="2:17">
      <c r="B21" s="376"/>
      <c r="C21" s="366" t="s">
        <v>306</v>
      </c>
      <c r="D21" s="386">
        <v>0</v>
      </c>
      <c r="E21" s="388">
        <v>0</v>
      </c>
      <c r="F21" s="386">
        <v>0</v>
      </c>
      <c r="G21" s="388">
        <v>0</v>
      </c>
      <c r="H21" s="386">
        <v>2377</v>
      </c>
      <c r="I21" s="388">
        <v>2521</v>
      </c>
      <c r="J21" s="386">
        <v>0</v>
      </c>
      <c r="K21" s="388">
        <v>0</v>
      </c>
      <c r="L21" s="386">
        <v>2128</v>
      </c>
      <c r="M21" s="388">
        <v>2091</v>
      </c>
      <c r="N21" s="386">
        <v>-981</v>
      </c>
      <c r="O21" s="388">
        <v>-948</v>
      </c>
      <c r="P21" s="390">
        <v>3524</v>
      </c>
      <c r="Q21" s="393">
        <v>3664</v>
      </c>
    </row>
    <row r="22" spans="2:17">
      <c r="B22" s="376"/>
      <c r="C22" s="366" t="s">
        <v>307</v>
      </c>
      <c r="D22" s="386">
        <v>0</v>
      </c>
      <c r="E22" s="388">
        <v>0</v>
      </c>
      <c r="F22" s="386">
        <v>256224</v>
      </c>
      <c r="G22" s="388">
        <v>277022</v>
      </c>
      <c r="H22" s="386">
        <v>46758</v>
      </c>
      <c r="I22" s="388">
        <v>46834</v>
      </c>
      <c r="J22" s="386">
        <v>0</v>
      </c>
      <c r="K22" s="388">
        <v>0</v>
      </c>
      <c r="L22" s="386">
        <v>56533</v>
      </c>
      <c r="M22" s="388">
        <v>55544</v>
      </c>
      <c r="N22" s="386">
        <v>0</v>
      </c>
      <c r="O22" s="388">
        <v>0</v>
      </c>
      <c r="P22" s="390">
        <v>359515</v>
      </c>
      <c r="Q22" s="393">
        <v>379400</v>
      </c>
    </row>
    <row r="23" spans="2:17">
      <c r="B23" s="376"/>
      <c r="C23" s="366" t="s">
        <v>308</v>
      </c>
      <c r="D23" s="386">
        <v>0</v>
      </c>
      <c r="E23" s="388">
        <v>0</v>
      </c>
      <c r="F23" s="386">
        <v>225</v>
      </c>
      <c r="G23" s="388">
        <v>263</v>
      </c>
      <c r="H23" s="386">
        <v>5993</v>
      </c>
      <c r="I23" s="388">
        <v>5484</v>
      </c>
      <c r="J23" s="386">
        <v>24743</v>
      </c>
      <c r="K23" s="388">
        <v>24570</v>
      </c>
      <c r="L23" s="386">
        <v>22987</v>
      </c>
      <c r="M23" s="388">
        <v>21759</v>
      </c>
      <c r="N23" s="386">
        <v>0</v>
      </c>
      <c r="O23" s="388">
        <v>0</v>
      </c>
      <c r="P23" s="390">
        <v>53948</v>
      </c>
      <c r="Q23" s="393">
        <v>52076</v>
      </c>
    </row>
    <row r="24" spans="2:17">
      <c r="B24" s="376"/>
      <c r="C24" s="366" t="s">
        <v>309</v>
      </c>
      <c r="D24" s="386">
        <v>0</v>
      </c>
      <c r="E24" s="388">
        <v>0</v>
      </c>
      <c r="F24" s="386">
        <v>4579</v>
      </c>
      <c r="G24" s="388">
        <v>4827</v>
      </c>
      <c r="H24" s="386">
        <v>0</v>
      </c>
      <c r="I24" s="388">
        <v>0</v>
      </c>
      <c r="J24" s="386">
        <v>6065</v>
      </c>
      <c r="K24" s="388">
        <v>5902</v>
      </c>
      <c r="L24" s="386">
        <v>0</v>
      </c>
      <c r="M24" s="388">
        <v>0</v>
      </c>
      <c r="N24" s="386">
        <v>0</v>
      </c>
      <c r="O24" s="388">
        <v>0</v>
      </c>
      <c r="P24" s="390">
        <v>10644</v>
      </c>
      <c r="Q24" s="393">
        <v>10729</v>
      </c>
    </row>
    <row r="25" spans="2:17">
      <c r="B25" s="376"/>
      <c r="C25" s="366" t="s">
        <v>310</v>
      </c>
      <c r="D25" s="386">
        <v>0</v>
      </c>
      <c r="E25" s="388">
        <v>0</v>
      </c>
      <c r="F25" s="386">
        <v>470302</v>
      </c>
      <c r="G25" s="388">
        <v>501181</v>
      </c>
      <c r="H25" s="386">
        <v>359876</v>
      </c>
      <c r="I25" s="388">
        <v>369634</v>
      </c>
      <c r="J25" s="386">
        <v>2544684</v>
      </c>
      <c r="K25" s="388">
        <v>2476825</v>
      </c>
      <c r="L25" s="386">
        <v>1176380</v>
      </c>
      <c r="M25" s="388">
        <v>1166311</v>
      </c>
      <c r="N25" s="386">
        <v>0</v>
      </c>
      <c r="O25" s="388">
        <v>0</v>
      </c>
      <c r="P25" s="390">
        <v>4551242</v>
      </c>
      <c r="Q25" s="393">
        <v>4513951</v>
      </c>
    </row>
    <row r="26" spans="2:17">
      <c r="B26" s="376"/>
      <c r="C26" s="366" t="s">
        <v>311</v>
      </c>
      <c r="D26" s="386">
        <v>0</v>
      </c>
      <c r="E26" s="388">
        <v>0</v>
      </c>
      <c r="F26" s="386">
        <v>0</v>
      </c>
      <c r="G26" s="388">
        <v>0</v>
      </c>
      <c r="H26" s="386">
        <v>0</v>
      </c>
      <c r="I26" s="388">
        <v>0</v>
      </c>
      <c r="J26" s="386">
        <v>0</v>
      </c>
      <c r="K26" s="388">
        <v>0</v>
      </c>
      <c r="L26" s="386">
        <v>0</v>
      </c>
      <c r="M26" s="388">
        <v>0</v>
      </c>
      <c r="N26" s="386">
        <v>0</v>
      </c>
      <c r="O26" s="388">
        <v>0</v>
      </c>
      <c r="P26" s="390">
        <v>0</v>
      </c>
      <c r="Q26" s="393">
        <v>0</v>
      </c>
    </row>
    <row r="27" spans="2:17">
      <c r="B27" s="376"/>
      <c r="C27" s="366" t="s">
        <v>312</v>
      </c>
      <c r="D27" s="386">
        <v>0</v>
      </c>
      <c r="E27" s="388">
        <v>0</v>
      </c>
      <c r="F27" s="386">
        <v>9</v>
      </c>
      <c r="G27" s="388">
        <v>10</v>
      </c>
      <c r="H27" s="386">
        <v>19405</v>
      </c>
      <c r="I27" s="388">
        <v>25886</v>
      </c>
      <c r="J27" s="386">
        <v>1</v>
      </c>
      <c r="K27" s="388">
        <v>1</v>
      </c>
      <c r="L27" s="386">
        <v>4159</v>
      </c>
      <c r="M27" s="388">
        <v>0</v>
      </c>
      <c r="N27" s="386">
        <v>0</v>
      </c>
      <c r="O27" s="388">
        <v>0</v>
      </c>
      <c r="P27" s="390">
        <v>23574</v>
      </c>
      <c r="Q27" s="393">
        <v>25897</v>
      </c>
    </row>
    <row r="28" spans="2:17">
      <c r="D28" s="371"/>
      <c r="E28" s="371"/>
      <c r="F28" s="371"/>
      <c r="G28" s="371"/>
      <c r="H28" s="371"/>
      <c r="I28" s="371"/>
      <c r="J28" s="371"/>
      <c r="K28" s="371"/>
      <c r="L28" s="371"/>
      <c r="M28" s="371"/>
      <c r="N28" s="371"/>
      <c r="O28" s="371"/>
      <c r="P28" s="371"/>
      <c r="Q28" s="400"/>
    </row>
    <row r="29" spans="2:17">
      <c r="B29" s="375" t="s">
        <v>362</v>
      </c>
      <c r="C29" s="365"/>
      <c r="D29" s="390">
        <v>0</v>
      </c>
      <c r="E29" s="401">
        <v>0</v>
      </c>
      <c r="F29" s="390">
        <v>1499889</v>
      </c>
      <c r="G29" s="401">
        <v>1523563</v>
      </c>
      <c r="H29" s="390">
        <v>1560181</v>
      </c>
      <c r="I29" s="401">
        <v>1480335</v>
      </c>
      <c r="J29" s="390">
        <v>2808698</v>
      </c>
      <c r="K29" s="401">
        <v>2854501</v>
      </c>
      <c r="L29" s="390">
        <v>1697891</v>
      </c>
      <c r="M29" s="401">
        <v>1657820</v>
      </c>
      <c r="N29" s="390">
        <v>-97678</v>
      </c>
      <c r="O29" s="401">
        <v>-96863</v>
      </c>
      <c r="P29" s="390">
        <v>7468981</v>
      </c>
      <c r="Q29" s="401">
        <v>7419356</v>
      </c>
    </row>
    <row r="30" spans="2:17">
      <c r="D30" s="371"/>
      <c r="E30" s="371"/>
      <c r="F30" s="371"/>
      <c r="G30" s="371"/>
      <c r="H30" s="371"/>
      <c r="I30" s="371"/>
      <c r="J30" s="371"/>
      <c r="K30" s="371"/>
      <c r="L30" s="371"/>
      <c r="M30" s="371"/>
      <c r="N30" s="371"/>
      <c r="O30" s="371"/>
      <c r="P30" s="371"/>
      <c r="Q30" s="371"/>
    </row>
    <row r="31" spans="2:17">
      <c r="D31" s="371"/>
      <c r="E31" s="371"/>
      <c r="F31" s="371"/>
      <c r="G31" s="371"/>
      <c r="H31" s="371"/>
      <c r="I31" s="371"/>
      <c r="J31" s="371"/>
      <c r="K31" s="371"/>
      <c r="L31" s="371"/>
      <c r="M31" s="371"/>
      <c r="N31" s="371"/>
      <c r="O31" s="371"/>
      <c r="P31" s="371"/>
      <c r="Q31" s="371"/>
    </row>
    <row r="32" spans="2:17">
      <c r="D32" s="371"/>
      <c r="E32" s="371"/>
      <c r="F32" s="371"/>
      <c r="G32" s="371"/>
      <c r="H32" s="371"/>
      <c r="I32" s="371"/>
      <c r="J32" s="371"/>
      <c r="K32" s="371"/>
      <c r="L32" s="371"/>
      <c r="M32" s="371"/>
      <c r="N32" s="371"/>
      <c r="O32" s="371"/>
      <c r="P32" s="371"/>
      <c r="Q32" s="371"/>
    </row>
    <row r="33" spans="2:17" ht="18">
      <c r="B33" s="598" t="s">
        <v>187</v>
      </c>
      <c r="C33" s="599"/>
      <c r="D33" s="600" t="s">
        <v>188</v>
      </c>
      <c r="E33" s="601"/>
      <c r="F33" s="601"/>
      <c r="G33" s="601"/>
      <c r="H33" s="601"/>
      <c r="I33" s="601"/>
      <c r="J33" s="601"/>
      <c r="K33" s="601"/>
      <c r="L33" s="601"/>
      <c r="M33" s="601"/>
      <c r="N33" s="601"/>
      <c r="O33" s="601"/>
      <c r="P33" s="601"/>
      <c r="Q33" s="602"/>
    </row>
    <row r="34" spans="2:17">
      <c r="B34" s="581" t="s">
        <v>102</v>
      </c>
      <c r="C34" s="582"/>
      <c r="D34" s="575" t="s">
        <v>23</v>
      </c>
      <c r="E34" s="576"/>
      <c r="F34" s="575" t="s">
        <v>10</v>
      </c>
      <c r="G34" s="576"/>
      <c r="H34" s="575" t="s">
        <v>55</v>
      </c>
      <c r="I34" s="603"/>
      <c r="J34" s="575" t="s">
        <v>14</v>
      </c>
      <c r="K34" s="603"/>
      <c r="L34" s="575" t="s">
        <v>56</v>
      </c>
      <c r="M34" s="603"/>
      <c r="N34" s="575" t="s">
        <v>389</v>
      </c>
      <c r="O34" s="603"/>
      <c r="P34" s="575" t="s">
        <v>20</v>
      </c>
      <c r="Q34" s="576"/>
    </row>
    <row r="35" spans="2:17">
      <c r="B35" s="583" t="s">
        <v>363</v>
      </c>
      <c r="C35" s="584"/>
      <c r="D35" s="382" t="str">
        <f>D4</f>
        <v>03/31/2019</v>
      </c>
      <c r="E35" s="383" t="str">
        <f>E4</f>
        <v>12/31/2018</v>
      </c>
      <c r="F35" s="382" t="str">
        <f>D35</f>
        <v>03/31/2019</v>
      </c>
      <c r="G35" s="383" t="str">
        <f>E35</f>
        <v>12/31/2018</v>
      </c>
      <c r="H35" s="382" t="str">
        <f>D35</f>
        <v>03/31/2019</v>
      </c>
      <c r="I35" s="383" t="str">
        <f>E35</f>
        <v>12/31/2018</v>
      </c>
      <c r="J35" s="382" t="str">
        <f>D35</f>
        <v>03/31/2019</v>
      </c>
      <c r="K35" s="383" t="str">
        <f>E35</f>
        <v>12/31/2018</v>
      </c>
      <c r="L35" s="382" t="str">
        <f>D35</f>
        <v>03/31/2019</v>
      </c>
      <c r="M35" s="383" t="str">
        <f>E35</f>
        <v>12/31/2018</v>
      </c>
      <c r="N35" s="382" t="str">
        <f>F35</f>
        <v>03/31/2019</v>
      </c>
      <c r="O35" s="383" t="str">
        <f>G35</f>
        <v>12/31/2018</v>
      </c>
      <c r="P35" s="382" t="str">
        <f>F35</f>
        <v>03/31/2019</v>
      </c>
      <c r="Q35" s="383" t="str">
        <f>G35</f>
        <v>12/31/2018</v>
      </c>
    </row>
    <row r="36" spans="2:17">
      <c r="B36" s="585"/>
      <c r="C36" s="586"/>
      <c r="D36" s="384" t="s">
        <v>380</v>
      </c>
      <c r="E36" s="385" t="s">
        <v>380</v>
      </c>
      <c r="F36" s="384" t="s">
        <v>380</v>
      </c>
      <c r="G36" s="385" t="s">
        <v>380</v>
      </c>
      <c r="H36" s="384" t="s">
        <v>380</v>
      </c>
      <c r="I36" s="385" t="s">
        <v>380</v>
      </c>
      <c r="J36" s="384" t="s">
        <v>380</v>
      </c>
      <c r="K36" s="385" t="s">
        <v>380</v>
      </c>
      <c r="L36" s="384" t="s">
        <v>380</v>
      </c>
      <c r="M36" s="385" t="s">
        <v>380</v>
      </c>
      <c r="N36" s="384" t="s">
        <v>380</v>
      </c>
      <c r="O36" s="385" t="s">
        <v>380</v>
      </c>
      <c r="P36" s="384" t="s">
        <v>380</v>
      </c>
      <c r="Q36" s="385" t="s">
        <v>380</v>
      </c>
    </row>
    <row r="37" spans="2:17">
      <c r="B37" s="377" t="s">
        <v>364</v>
      </c>
      <c r="C37" s="366"/>
      <c r="D37" s="386">
        <v>0</v>
      </c>
      <c r="E37" s="402">
        <v>0</v>
      </c>
      <c r="F37" s="386">
        <v>391669</v>
      </c>
      <c r="G37" s="402">
        <v>385283</v>
      </c>
      <c r="H37" s="386">
        <v>636711</v>
      </c>
      <c r="I37" s="402">
        <v>642003</v>
      </c>
      <c r="J37" s="386">
        <v>524252</v>
      </c>
      <c r="K37" s="402">
        <v>511097</v>
      </c>
      <c r="L37" s="386">
        <v>229462</v>
      </c>
      <c r="M37" s="402">
        <v>224273</v>
      </c>
      <c r="N37" s="386">
        <v>-82294</v>
      </c>
      <c r="O37" s="402">
        <v>-80218</v>
      </c>
      <c r="P37" s="390">
        <v>1699800</v>
      </c>
      <c r="Q37" s="393">
        <v>1682438</v>
      </c>
    </row>
    <row r="38" spans="2:17">
      <c r="B38" s="376"/>
      <c r="C38" s="366" t="s">
        <v>313</v>
      </c>
      <c r="D38" s="386">
        <v>0</v>
      </c>
      <c r="E38" s="388">
        <v>0</v>
      </c>
      <c r="F38" s="386">
        <v>14225</v>
      </c>
      <c r="G38" s="388">
        <v>14322</v>
      </c>
      <c r="H38" s="386">
        <v>268901</v>
      </c>
      <c r="I38" s="388">
        <v>268907</v>
      </c>
      <c r="J38" s="386">
        <v>97776</v>
      </c>
      <c r="K38" s="388">
        <v>234532</v>
      </c>
      <c r="L38" s="386">
        <v>30677</v>
      </c>
      <c r="M38" s="388">
        <v>39527</v>
      </c>
      <c r="N38" s="386">
        <v>0</v>
      </c>
      <c r="O38" s="388">
        <v>0</v>
      </c>
      <c r="P38" s="390">
        <v>411579</v>
      </c>
      <c r="Q38" s="393">
        <v>557288</v>
      </c>
    </row>
    <row r="39" spans="2:17">
      <c r="B39" s="376"/>
      <c r="C39" s="366" t="s">
        <v>314</v>
      </c>
      <c r="D39" s="386">
        <v>0</v>
      </c>
      <c r="E39" s="388">
        <v>0</v>
      </c>
      <c r="F39" s="386">
        <v>156457</v>
      </c>
      <c r="G39" s="388">
        <v>168070</v>
      </c>
      <c r="H39" s="386">
        <v>336749</v>
      </c>
      <c r="I39" s="388">
        <v>332055</v>
      </c>
      <c r="J39" s="386">
        <v>216269</v>
      </c>
      <c r="K39" s="388">
        <v>157577</v>
      </c>
      <c r="L39" s="386">
        <v>86696</v>
      </c>
      <c r="M39" s="388">
        <v>90356</v>
      </c>
      <c r="N39" s="386">
        <v>0</v>
      </c>
      <c r="O39" s="388">
        <v>91</v>
      </c>
      <c r="P39" s="390">
        <v>796171</v>
      </c>
      <c r="Q39" s="393">
        <v>748149</v>
      </c>
    </row>
    <row r="40" spans="2:17">
      <c r="B40" s="376"/>
      <c r="C40" s="366" t="s">
        <v>315</v>
      </c>
      <c r="D40" s="386">
        <v>0</v>
      </c>
      <c r="E40" s="388">
        <v>0</v>
      </c>
      <c r="F40" s="386">
        <v>114323</v>
      </c>
      <c r="G40" s="388">
        <v>114209</v>
      </c>
      <c r="H40" s="386">
        <v>11819</v>
      </c>
      <c r="I40" s="388">
        <v>15935</v>
      </c>
      <c r="J40" s="386">
        <v>121268</v>
      </c>
      <c r="K40" s="388">
        <v>33850</v>
      </c>
      <c r="L40" s="386">
        <v>51033</v>
      </c>
      <c r="M40" s="388">
        <v>28511</v>
      </c>
      <c r="N40" s="386">
        <v>-82294</v>
      </c>
      <c r="O40" s="388">
        <v>-80309</v>
      </c>
      <c r="P40" s="390">
        <v>216149</v>
      </c>
      <c r="Q40" s="393">
        <v>112196</v>
      </c>
    </row>
    <row r="41" spans="2:17">
      <c r="B41" s="376"/>
      <c r="C41" s="366" t="s">
        <v>316</v>
      </c>
      <c r="D41" s="386"/>
      <c r="E41" s="388">
        <v>0</v>
      </c>
      <c r="F41" s="386">
        <v>0</v>
      </c>
      <c r="G41" s="388">
        <v>0</v>
      </c>
      <c r="H41" s="386">
        <v>0</v>
      </c>
      <c r="I41" s="388">
        <v>0</v>
      </c>
      <c r="J41" s="386">
        <v>19513</v>
      </c>
      <c r="K41" s="388">
        <v>25516</v>
      </c>
      <c r="L41" s="386">
        <v>49922</v>
      </c>
      <c r="M41" s="388">
        <v>49008</v>
      </c>
      <c r="N41" s="386">
        <v>0</v>
      </c>
      <c r="O41" s="388">
        <v>0</v>
      </c>
      <c r="P41" s="390">
        <v>69435</v>
      </c>
      <c r="Q41" s="393">
        <v>74524</v>
      </c>
    </row>
    <row r="42" spans="2:17">
      <c r="B42" s="376"/>
      <c r="C42" s="366" t="s">
        <v>317</v>
      </c>
      <c r="D42" s="386"/>
      <c r="E42" s="388">
        <v>0</v>
      </c>
      <c r="F42" s="386">
        <v>75792</v>
      </c>
      <c r="G42" s="388">
        <v>74814</v>
      </c>
      <c r="H42" s="386">
        <v>8632</v>
      </c>
      <c r="I42" s="388">
        <v>14941</v>
      </c>
      <c r="J42" s="386">
        <v>62293</v>
      </c>
      <c r="K42" s="388">
        <v>52340</v>
      </c>
      <c r="L42" s="386">
        <v>3545</v>
      </c>
      <c r="M42" s="388">
        <v>8296</v>
      </c>
      <c r="N42" s="386">
        <v>0</v>
      </c>
      <c r="O42" s="388">
        <v>0</v>
      </c>
      <c r="P42" s="390">
        <v>150262</v>
      </c>
      <c r="Q42" s="393">
        <v>150391</v>
      </c>
    </row>
    <row r="43" spans="2:17">
      <c r="B43" s="376"/>
      <c r="C43" s="366" t="s">
        <v>318</v>
      </c>
      <c r="D43" s="386"/>
      <c r="E43" s="388">
        <v>0</v>
      </c>
      <c r="F43" s="386">
        <v>0</v>
      </c>
      <c r="G43" s="388">
        <v>0</v>
      </c>
      <c r="H43" s="386">
        <v>0</v>
      </c>
      <c r="I43" s="388">
        <v>0</v>
      </c>
      <c r="J43" s="386">
        <v>0</v>
      </c>
      <c r="K43" s="388">
        <v>0</v>
      </c>
      <c r="L43" s="386">
        <v>0</v>
      </c>
      <c r="M43" s="388">
        <v>0</v>
      </c>
      <c r="N43" s="386">
        <v>0</v>
      </c>
      <c r="O43" s="388">
        <v>0</v>
      </c>
      <c r="P43" s="390">
        <v>0</v>
      </c>
      <c r="Q43" s="393">
        <v>0</v>
      </c>
    </row>
    <row r="44" spans="2:17">
      <c r="B44" s="376"/>
      <c r="C44" s="366" t="s">
        <v>319</v>
      </c>
      <c r="D44" s="386"/>
      <c r="E44" s="388">
        <v>0</v>
      </c>
      <c r="F44" s="386">
        <v>30872</v>
      </c>
      <c r="G44" s="388">
        <v>13868</v>
      </c>
      <c r="H44" s="386">
        <v>10610</v>
      </c>
      <c r="I44" s="388">
        <v>10165</v>
      </c>
      <c r="J44" s="386">
        <v>7133</v>
      </c>
      <c r="K44" s="388">
        <v>7282</v>
      </c>
      <c r="L44" s="386">
        <v>7589</v>
      </c>
      <c r="M44" s="388">
        <v>8575</v>
      </c>
      <c r="N44" s="386">
        <v>0</v>
      </c>
      <c r="O44" s="388">
        <v>0</v>
      </c>
      <c r="P44" s="390">
        <v>56204</v>
      </c>
      <c r="Q44" s="393">
        <v>39890</v>
      </c>
    </row>
    <row r="45" spans="2:17">
      <c r="D45" s="371"/>
      <c r="E45" s="371"/>
      <c r="F45" s="371"/>
      <c r="G45" s="371"/>
      <c r="H45" s="371"/>
      <c r="I45" s="371"/>
      <c r="J45" s="371"/>
      <c r="K45" s="371"/>
      <c r="L45" s="371"/>
      <c r="M45" s="371"/>
      <c r="N45" s="371"/>
      <c r="O45" s="371"/>
      <c r="P45" s="400"/>
      <c r="Q45" s="400"/>
    </row>
    <row r="46" spans="2:17" ht="24">
      <c r="B46" s="376"/>
      <c r="C46" s="368" t="s">
        <v>320</v>
      </c>
      <c r="D46" s="386">
        <v>0</v>
      </c>
      <c r="E46" s="388">
        <v>0</v>
      </c>
      <c r="F46" s="386">
        <v>0</v>
      </c>
      <c r="G46" s="387">
        <v>0</v>
      </c>
      <c r="H46" s="386">
        <v>0</v>
      </c>
      <c r="I46" s="387">
        <v>0</v>
      </c>
      <c r="J46" s="386">
        <v>0</v>
      </c>
      <c r="K46" s="387">
        <v>0</v>
      </c>
      <c r="L46" s="386">
        <v>0</v>
      </c>
      <c r="M46" s="387">
        <v>0</v>
      </c>
      <c r="N46" s="386">
        <v>0</v>
      </c>
      <c r="O46" s="388">
        <v>0</v>
      </c>
      <c r="P46" s="390">
        <v>0</v>
      </c>
      <c r="Q46" s="393">
        <v>0</v>
      </c>
    </row>
    <row r="47" spans="2:17">
      <c r="D47" s="371"/>
      <c r="E47" s="371"/>
      <c r="F47" s="371"/>
      <c r="G47" s="371"/>
      <c r="H47" s="371"/>
      <c r="I47" s="371"/>
      <c r="J47" s="371"/>
      <c r="K47" s="371"/>
      <c r="L47" s="371"/>
      <c r="M47" s="371"/>
      <c r="N47" s="371"/>
      <c r="O47" s="371"/>
      <c r="P47" s="400"/>
      <c r="Q47" s="400"/>
    </row>
    <row r="48" spans="2:17">
      <c r="B48" s="377" t="s">
        <v>365</v>
      </c>
      <c r="C48" s="366"/>
      <c r="D48" s="386">
        <v>0</v>
      </c>
      <c r="E48" s="389">
        <v>0</v>
      </c>
      <c r="F48" s="386">
        <v>216199</v>
      </c>
      <c r="G48" s="402">
        <v>245332</v>
      </c>
      <c r="H48" s="386">
        <v>83874</v>
      </c>
      <c r="I48" s="402">
        <v>82461</v>
      </c>
      <c r="J48" s="386">
        <v>1072889</v>
      </c>
      <c r="K48" s="402">
        <v>1032101</v>
      </c>
      <c r="L48" s="386">
        <v>330967</v>
      </c>
      <c r="M48" s="402">
        <v>328323</v>
      </c>
      <c r="N48" s="386">
        <v>-15384</v>
      </c>
      <c r="O48" s="402">
        <v>-16645</v>
      </c>
      <c r="P48" s="390">
        <v>1688545</v>
      </c>
      <c r="Q48" s="393">
        <v>1671572</v>
      </c>
    </row>
    <row r="49" spans="2:17">
      <c r="B49" s="376"/>
      <c r="C49" s="366" t="s">
        <v>313</v>
      </c>
      <c r="D49" s="386">
        <v>0</v>
      </c>
      <c r="E49" s="388">
        <v>0</v>
      </c>
      <c r="F49" s="386">
        <v>40542</v>
      </c>
      <c r="G49" s="388">
        <v>40229</v>
      </c>
      <c r="H49" s="386">
        <v>61968</v>
      </c>
      <c r="I49" s="388">
        <v>60398</v>
      </c>
      <c r="J49" s="386">
        <v>965515</v>
      </c>
      <c r="K49" s="388">
        <v>936776</v>
      </c>
      <c r="L49" s="386">
        <v>74523</v>
      </c>
      <c r="M49" s="388">
        <v>79834</v>
      </c>
      <c r="N49" s="386">
        <v>0</v>
      </c>
      <c r="O49" s="388">
        <v>0</v>
      </c>
      <c r="P49" s="390">
        <v>1142548</v>
      </c>
      <c r="Q49" s="393">
        <v>1117237</v>
      </c>
    </row>
    <row r="50" spans="2:17">
      <c r="B50" s="376"/>
      <c r="C50" s="366" t="s">
        <v>314</v>
      </c>
      <c r="D50" s="386">
        <v>0</v>
      </c>
      <c r="E50" s="388">
        <v>0</v>
      </c>
      <c r="F50" s="386">
        <v>37849</v>
      </c>
      <c r="G50" s="388">
        <v>44393</v>
      </c>
      <c r="H50" s="386">
        <v>509</v>
      </c>
      <c r="I50" s="388">
        <v>500</v>
      </c>
      <c r="J50" s="386">
        <v>0</v>
      </c>
      <c r="K50" s="388">
        <v>0</v>
      </c>
      <c r="L50" s="386">
        <v>0</v>
      </c>
      <c r="M50" s="388">
        <v>0</v>
      </c>
      <c r="N50" s="386">
        <v>0</v>
      </c>
      <c r="O50" s="388">
        <v>0</v>
      </c>
      <c r="P50" s="390">
        <v>38358</v>
      </c>
      <c r="Q50" s="393">
        <v>44893</v>
      </c>
    </row>
    <row r="51" spans="2:17">
      <c r="B51" s="376"/>
      <c r="C51" s="366" t="s">
        <v>321</v>
      </c>
      <c r="D51" s="386">
        <v>0</v>
      </c>
      <c r="E51" s="388">
        <v>0</v>
      </c>
      <c r="F51" s="386">
        <v>7629</v>
      </c>
      <c r="G51" s="388">
        <v>6230</v>
      </c>
      <c r="H51" s="386">
        <v>14414</v>
      </c>
      <c r="I51" s="388">
        <v>15668</v>
      </c>
      <c r="J51" s="386">
        <v>0</v>
      </c>
      <c r="K51" s="388">
        <v>0</v>
      </c>
      <c r="L51" s="386">
        <v>0</v>
      </c>
      <c r="M51" s="388">
        <v>0</v>
      </c>
      <c r="N51" s="386">
        <v>-15384</v>
      </c>
      <c r="O51" s="388">
        <v>-16645</v>
      </c>
      <c r="P51" s="390">
        <v>6659</v>
      </c>
      <c r="Q51" s="393">
        <v>5253</v>
      </c>
    </row>
    <row r="52" spans="2:17">
      <c r="B52" s="376"/>
      <c r="C52" s="366" t="s">
        <v>322</v>
      </c>
      <c r="D52" s="386">
        <v>0</v>
      </c>
      <c r="E52" s="388">
        <v>0</v>
      </c>
      <c r="F52" s="386">
        <v>0</v>
      </c>
      <c r="G52" s="388">
        <v>0</v>
      </c>
      <c r="H52" s="386">
        <v>3846</v>
      </c>
      <c r="I52" s="388">
        <v>3831</v>
      </c>
      <c r="J52" s="386">
        <v>44604</v>
      </c>
      <c r="K52" s="388">
        <v>37412</v>
      </c>
      <c r="L52" s="386">
        <v>20492</v>
      </c>
      <c r="M52" s="388">
        <v>20134</v>
      </c>
      <c r="N52" s="386">
        <v>0</v>
      </c>
      <c r="O52" s="388">
        <v>0</v>
      </c>
      <c r="P52" s="390">
        <v>68942</v>
      </c>
      <c r="Q52" s="393">
        <v>61377</v>
      </c>
    </row>
    <row r="53" spans="2:17">
      <c r="B53" s="376"/>
      <c r="C53" s="366" t="s">
        <v>323</v>
      </c>
      <c r="D53" s="386">
        <v>0</v>
      </c>
      <c r="E53" s="388">
        <v>0</v>
      </c>
      <c r="F53" s="386">
        <v>67192</v>
      </c>
      <c r="G53" s="388">
        <v>83005</v>
      </c>
      <c r="H53" s="386">
        <v>1077</v>
      </c>
      <c r="I53" s="388">
        <v>0</v>
      </c>
      <c r="J53" s="386">
        <v>35249</v>
      </c>
      <c r="K53" s="388">
        <v>30926</v>
      </c>
      <c r="L53" s="386">
        <v>210591</v>
      </c>
      <c r="M53" s="388">
        <v>203144</v>
      </c>
      <c r="N53" s="386">
        <v>0</v>
      </c>
      <c r="O53" s="388">
        <v>0</v>
      </c>
      <c r="P53" s="390">
        <v>314109</v>
      </c>
      <c r="Q53" s="393">
        <v>317075</v>
      </c>
    </row>
    <row r="54" spans="2:17">
      <c r="B54" s="376"/>
      <c r="C54" s="366" t="s">
        <v>324</v>
      </c>
      <c r="D54" s="386">
        <v>0</v>
      </c>
      <c r="E54" s="388">
        <v>0</v>
      </c>
      <c r="F54" s="386">
        <v>3225</v>
      </c>
      <c r="G54" s="388">
        <v>3508</v>
      </c>
      <c r="H54" s="386">
        <v>0</v>
      </c>
      <c r="I54" s="388">
        <v>0</v>
      </c>
      <c r="J54" s="386">
        <v>27524</v>
      </c>
      <c r="K54" s="388">
        <v>26987</v>
      </c>
      <c r="L54" s="386">
        <v>1555</v>
      </c>
      <c r="M54" s="388">
        <v>1578</v>
      </c>
      <c r="N54" s="386">
        <v>0</v>
      </c>
      <c r="O54" s="388">
        <v>0</v>
      </c>
      <c r="P54" s="390">
        <v>32304</v>
      </c>
      <c r="Q54" s="393">
        <v>32073</v>
      </c>
    </row>
    <row r="55" spans="2:17">
      <c r="B55" s="376"/>
      <c r="C55" s="366" t="s">
        <v>325</v>
      </c>
      <c r="D55" s="386">
        <v>0</v>
      </c>
      <c r="E55" s="388">
        <v>0</v>
      </c>
      <c r="F55" s="386">
        <v>59762</v>
      </c>
      <c r="G55" s="388">
        <v>67967</v>
      </c>
      <c r="H55" s="386">
        <v>2060</v>
      </c>
      <c r="I55" s="388">
        <v>2064</v>
      </c>
      <c r="J55" s="386">
        <v>-3</v>
      </c>
      <c r="K55" s="388">
        <v>0</v>
      </c>
      <c r="L55" s="386">
        <v>23806</v>
      </c>
      <c r="M55" s="388">
        <v>23633</v>
      </c>
      <c r="N55" s="386">
        <v>0</v>
      </c>
      <c r="O55" s="388">
        <v>0</v>
      </c>
      <c r="P55" s="390">
        <v>85625</v>
      </c>
      <c r="Q55" s="393">
        <v>93664</v>
      </c>
    </row>
    <row r="56" spans="2:17">
      <c r="D56" s="371"/>
      <c r="E56" s="371"/>
      <c r="F56" s="371"/>
      <c r="G56" s="371"/>
      <c r="H56" s="371"/>
      <c r="I56" s="371"/>
      <c r="J56" s="371"/>
      <c r="K56" s="371"/>
      <c r="L56" s="371"/>
      <c r="M56" s="371"/>
      <c r="N56" s="371"/>
      <c r="O56" s="371"/>
      <c r="P56" s="400"/>
      <c r="Q56" s="400"/>
    </row>
    <row r="57" spans="2:17">
      <c r="B57" s="377" t="s">
        <v>366</v>
      </c>
      <c r="C57" s="366"/>
      <c r="D57" s="386">
        <v>0</v>
      </c>
      <c r="E57" s="389">
        <v>0</v>
      </c>
      <c r="F57" s="386">
        <v>892021</v>
      </c>
      <c r="G57" s="402">
        <v>892948</v>
      </c>
      <c r="H57" s="386">
        <v>839596</v>
      </c>
      <c r="I57" s="402">
        <v>755871</v>
      </c>
      <c r="J57" s="386">
        <v>1211557</v>
      </c>
      <c r="K57" s="402">
        <v>1311303</v>
      </c>
      <c r="L57" s="386">
        <v>1137462</v>
      </c>
      <c r="M57" s="402">
        <v>1105224</v>
      </c>
      <c r="N57" s="386">
        <v>0</v>
      </c>
      <c r="O57" s="402">
        <v>0</v>
      </c>
      <c r="P57" s="390">
        <v>4080636</v>
      </c>
      <c r="Q57" s="393">
        <v>4065346</v>
      </c>
    </row>
    <row r="58" spans="2:17">
      <c r="B58" s="376" t="s">
        <v>367</v>
      </c>
      <c r="C58" s="366"/>
      <c r="D58" s="386">
        <v>0</v>
      </c>
      <c r="E58" s="402">
        <v>0</v>
      </c>
      <c r="F58" s="386">
        <v>892021</v>
      </c>
      <c r="G58" s="402">
        <v>892948</v>
      </c>
      <c r="H58" s="386">
        <v>839596</v>
      </c>
      <c r="I58" s="402">
        <v>755871</v>
      </c>
      <c r="J58" s="386">
        <v>1211557</v>
      </c>
      <c r="K58" s="402">
        <v>1311303</v>
      </c>
      <c r="L58" s="386">
        <v>1137462</v>
      </c>
      <c r="M58" s="402">
        <v>1105224</v>
      </c>
      <c r="N58" s="386">
        <v>0</v>
      </c>
      <c r="O58" s="402">
        <v>0</v>
      </c>
      <c r="P58" s="390">
        <v>4080636</v>
      </c>
      <c r="Q58" s="393">
        <v>4065346</v>
      </c>
    </row>
    <row r="59" spans="2:17">
      <c r="B59" s="376"/>
      <c r="C59" s="366" t="s">
        <v>326</v>
      </c>
      <c r="D59" s="386">
        <v>0</v>
      </c>
      <c r="E59" s="388">
        <v>0</v>
      </c>
      <c r="F59" s="386">
        <v>97825</v>
      </c>
      <c r="G59" s="388">
        <v>111092</v>
      </c>
      <c r="H59" s="386">
        <v>275067</v>
      </c>
      <c r="I59" s="388">
        <v>275319</v>
      </c>
      <c r="J59" s="386">
        <v>207317</v>
      </c>
      <c r="K59" s="388">
        <v>201762</v>
      </c>
      <c r="L59" s="386">
        <v>929552</v>
      </c>
      <c r="M59" s="388">
        <v>913296</v>
      </c>
      <c r="N59" s="386">
        <v>0</v>
      </c>
      <c r="O59" s="388">
        <v>0</v>
      </c>
      <c r="P59" s="390">
        <v>1509761</v>
      </c>
      <c r="Q59" s="393">
        <v>1501469</v>
      </c>
    </row>
    <row r="60" spans="2:17">
      <c r="B60" s="376"/>
      <c r="C60" s="366" t="s">
        <v>327</v>
      </c>
      <c r="D60" s="386">
        <v>0</v>
      </c>
      <c r="E60" s="388">
        <v>0</v>
      </c>
      <c r="F60" s="386">
        <v>245918</v>
      </c>
      <c r="G60" s="388">
        <v>258124</v>
      </c>
      <c r="H60" s="386">
        <v>372781</v>
      </c>
      <c r="I60" s="388">
        <v>289470</v>
      </c>
      <c r="J60" s="386">
        <v>293867</v>
      </c>
      <c r="K60" s="388">
        <v>446982</v>
      </c>
      <c r="L60" s="386">
        <v>235607</v>
      </c>
      <c r="M60" s="388">
        <v>389902</v>
      </c>
      <c r="N60" s="386">
        <v>0</v>
      </c>
      <c r="O60" s="388">
        <v>0</v>
      </c>
      <c r="P60" s="390">
        <v>1148173</v>
      </c>
      <c r="Q60" s="393">
        <v>1384478</v>
      </c>
    </row>
    <row r="61" spans="2:17">
      <c r="B61" s="376"/>
      <c r="C61" s="366" t="s">
        <v>328</v>
      </c>
      <c r="D61" s="386">
        <v>0</v>
      </c>
      <c r="E61" s="388">
        <v>0</v>
      </c>
      <c r="F61" s="386">
        <v>0</v>
      </c>
      <c r="G61" s="388">
        <v>0</v>
      </c>
      <c r="H61" s="386">
        <v>0</v>
      </c>
      <c r="I61" s="388">
        <v>0</v>
      </c>
      <c r="J61" s="386">
        <v>35835</v>
      </c>
      <c r="K61" s="388">
        <v>34875</v>
      </c>
      <c r="L61" s="386">
        <v>4404</v>
      </c>
      <c r="M61" s="388">
        <v>4327</v>
      </c>
      <c r="N61" s="386">
        <v>0</v>
      </c>
      <c r="O61" s="388">
        <v>0</v>
      </c>
      <c r="P61" s="390">
        <v>40239</v>
      </c>
      <c r="Q61" s="393">
        <v>39202</v>
      </c>
    </row>
    <row r="62" spans="2:17">
      <c r="B62" s="376"/>
      <c r="C62" s="366" t="s">
        <v>329</v>
      </c>
      <c r="D62" s="386">
        <v>0</v>
      </c>
      <c r="E62" s="388">
        <v>0</v>
      </c>
      <c r="F62" s="386">
        <v>0</v>
      </c>
      <c r="G62" s="388">
        <v>0</v>
      </c>
      <c r="H62" s="386">
        <v>0</v>
      </c>
      <c r="I62" s="388">
        <v>0</v>
      </c>
      <c r="J62" s="386">
        <v>0</v>
      </c>
      <c r="K62" s="388">
        <v>0</v>
      </c>
      <c r="L62" s="386">
        <v>0</v>
      </c>
      <c r="M62" s="388">
        <v>0</v>
      </c>
      <c r="N62" s="386">
        <v>0</v>
      </c>
      <c r="O62" s="388">
        <v>0</v>
      </c>
      <c r="P62" s="390">
        <v>0</v>
      </c>
      <c r="Q62" s="393">
        <v>0</v>
      </c>
    </row>
    <row r="63" spans="2:17">
      <c r="B63" s="376"/>
      <c r="C63" s="366" t="s">
        <v>330</v>
      </c>
      <c r="D63" s="386">
        <v>0</v>
      </c>
      <c r="E63" s="388">
        <v>0</v>
      </c>
      <c r="F63" s="386">
        <v>0</v>
      </c>
      <c r="G63" s="388">
        <v>0</v>
      </c>
      <c r="H63" s="386">
        <v>0</v>
      </c>
      <c r="I63" s="388">
        <v>0</v>
      </c>
      <c r="J63" s="386">
        <v>0</v>
      </c>
      <c r="K63" s="388">
        <v>0</v>
      </c>
      <c r="L63" s="386">
        <v>0</v>
      </c>
      <c r="M63" s="388">
        <v>0</v>
      </c>
      <c r="N63" s="386">
        <v>0</v>
      </c>
      <c r="O63" s="388">
        <v>0</v>
      </c>
      <c r="P63" s="390">
        <v>0</v>
      </c>
      <c r="Q63" s="393">
        <v>0</v>
      </c>
    </row>
    <row r="64" spans="2:17">
      <c r="B64" s="376"/>
      <c r="C64" s="366" t="s">
        <v>331</v>
      </c>
      <c r="D64" s="386">
        <v>0</v>
      </c>
      <c r="E64" s="388">
        <v>0</v>
      </c>
      <c r="F64" s="386">
        <v>548278</v>
      </c>
      <c r="G64" s="388">
        <v>523732</v>
      </c>
      <c r="H64" s="386">
        <v>191748</v>
      </c>
      <c r="I64" s="388">
        <v>191082</v>
      </c>
      <c r="J64" s="386">
        <v>674538</v>
      </c>
      <c r="K64" s="388">
        <v>627684</v>
      </c>
      <c r="L64" s="386">
        <v>-32101</v>
      </c>
      <c r="M64" s="388">
        <v>-202301</v>
      </c>
      <c r="N64" s="386">
        <v>0</v>
      </c>
      <c r="O64" s="388">
        <v>0</v>
      </c>
      <c r="P64" s="390">
        <v>1382463</v>
      </c>
      <c r="Q64" s="393">
        <v>1140197</v>
      </c>
    </row>
    <row r="65" spans="2:17">
      <c r="D65" s="371"/>
      <c r="E65" s="371"/>
      <c r="F65" s="371"/>
      <c r="G65" s="371"/>
      <c r="H65" s="371"/>
      <c r="I65" s="371"/>
      <c r="J65" s="371"/>
      <c r="K65" s="371"/>
      <c r="L65" s="371"/>
      <c r="M65" s="371"/>
      <c r="N65" s="371"/>
      <c r="O65" s="371"/>
      <c r="P65" s="371"/>
      <c r="Q65" s="371"/>
    </row>
    <row r="66" spans="2:17">
      <c r="B66" s="375" t="s">
        <v>368</v>
      </c>
      <c r="C66" s="366"/>
      <c r="D66" s="386">
        <v>0</v>
      </c>
      <c r="E66" s="387">
        <v>0</v>
      </c>
      <c r="F66" s="386">
        <v>0</v>
      </c>
      <c r="G66" s="387">
        <v>0</v>
      </c>
      <c r="H66" s="386">
        <v>0</v>
      </c>
      <c r="I66" s="387">
        <v>0</v>
      </c>
      <c r="J66" s="386">
        <v>0</v>
      </c>
      <c r="K66" s="387">
        <v>0</v>
      </c>
      <c r="L66" s="386">
        <v>0</v>
      </c>
      <c r="M66" s="387">
        <v>0</v>
      </c>
      <c r="N66" s="386">
        <v>0</v>
      </c>
      <c r="O66" s="387">
        <v>0</v>
      </c>
      <c r="P66" s="390">
        <v>0</v>
      </c>
      <c r="Q66" s="393">
        <v>0</v>
      </c>
    </row>
    <row r="67" spans="2:17">
      <c r="D67" s="371"/>
      <c r="E67" s="371"/>
      <c r="F67" s="371"/>
      <c r="G67" s="371"/>
      <c r="H67" s="371"/>
      <c r="I67" s="371"/>
      <c r="J67" s="371"/>
      <c r="K67" s="371"/>
      <c r="L67" s="371"/>
      <c r="M67" s="371"/>
      <c r="N67" s="371"/>
      <c r="O67" s="371"/>
      <c r="P67" s="400"/>
      <c r="Q67" s="400"/>
    </row>
    <row r="68" spans="2:17">
      <c r="B68" s="377" t="s">
        <v>369</v>
      </c>
      <c r="C68" s="365"/>
      <c r="D68" s="390">
        <v>0</v>
      </c>
      <c r="E68" s="393">
        <v>0</v>
      </c>
      <c r="F68" s="390">
        <v>1499889</v>
      </c>
      <c r="G68" s="393">
        <v>1523563</v>
      </c>
      <c r="H68" s="390">
        <v>1560181</v>
      </c>
      <c r="I68" s="393">
        <v>1480335</v>
      </c>
      <c r="J68" s="390">
        <v>2808698</v>
      </c>
      <c r="K68" s="393">
        <v>2854501</v>
      </c>
      <c r="L68" s="390">
        <v>1697891</v>
      </c>
      <c r="M68" s="393">
        <v>1657820</v>
      </c>
      <c r="N68" s="390">
        <v>-97678</v>
      </c>
      <c r="O68" s="393">
        <v>-96863</v>
      </c>
      <c r="P68" s="390">
        <v>7468981</v>
      </c>
      <c r="Q68" s="393">
        <v>7419356</v>
      </c>
    </row>
    <row r="69" spans="2:17">
      <c r="D69" s="371"/>
      <c r="E69" s="371"/>
      <c r="F69" s="371"/>
      <c r="G69" s="371"/>
      <c r="H69" s="371"/>
      <c r="I69" s="371"/>
      <c r="J69" s="371"/>
      <c r="K69" s="371"/>
      <c r="L69" s="371"/>
      <c r="M69" s="371"/>
      <c r="N69" s="371"/>
      <c r="O69" s="371"/>
      <c r="P69" s="371"/>
      <c r="Q69" s="371"/>
    </row>
    <row r="70" spans="2:17">
      <c r="G70" s="403"/>
      <c r="H70" s="371"/>
      <c r="I70" s="371"/>
      <c r="J70" s="371"/>
      <c r="K70" s="371"/>
      <c r="L70" s="371"/>
      <c r="M70" s="371"/>
      <c r="N70" s="371"/>
      <c r="O70" s="371"/>
      <c r="P70" s="371"/>
      <c r="Q70" s="371"/>
    </row>
    <row r="71" spans="2:17" ht="18">
      <c r="D71" s="600" t="s">
        <v>188</v>
      </c>
      <c r="E71" s="601"/>
      <c r="F71" s="601"/>
      <c r="G71" s="601"/>
      <c r="H71" s="601"/>
      <c r="I71" s="601"/>
      <c r="J71" s="601"/>
      <c r="K71" s="601"/>
      <c r="L71" s="601"/>
      <c r="M71" s="601"/>
      <c r="N71" s="601"/>
      <c r="O71" s="601"/>
      <c r="P71" s="601"/>
      <c r="Q71" s="602"/>
    </row>
    <row r="72" spans="2:17">
      <c r="B72" s="581" t="s">
        <v>102</v>
      </c>
      <c r="C72" s="582"/>
      <c r="D72" s="575" t="s">
        <v>23</v>
      </c>
      <c r="E72" s="576"/>
      <c r="F72" s="575" t="s">
        <v>10</v>
      </c>
      <c r="G72" s="576"/>
      <c r="H72" s="575" t="s">
        <v>55</v>
      </c>
      <c r="I72" s="576"/>
      <c r="J72" s="575" t="s">
        <v>14</v>
      </c>
      <c r="K72" s="576"/>
      <c r="L72" s="575" t="s">
        <v>56</v>
      </c>
      <c r="M72" s="576"/>
      <c r="N72" s="575" t="s">
        <v>389</v>
      </c>
      <c r="O72" s="576"/>
      <c r="P72" s="575" t="s">
        <v>20</v>
      </c>
      <c r="Q72" s="576"/>
    </row>
    <row r="73" spans="2:17">
      <c r="B73" s="583" t="s">
        <v>370</v>
      </c>
      <c r="C73" s="584"/>
      <c r="D73" s="382" t="s">
        <v>425</v>
      </c>
      <c r="E73" s="383" t="s">
        <v>426</v>
      </c>
      <c r="F73" s="382" t="str">
        <f>D73</f>
        <v>03/31/2019</v>
      </c>
      <c r="G73" s="383" t="str">
        <f>E73</f>
        <v>03/31/2018</v>
      </c>
      <c r="H73" s="382" t="str">
        <f>D73</f>
        <v>03/31/2019</v>
      </c>
      <c r="I73" s="383" t="str">
        <f>E73</f>
        <v>03/31/2018</v>
      </c>
      <c r="J73" s="382" t="str">
        <f>D73</f>
        <v>03/31/2019</v>
      </c>
      <c r="K73" s="383" t="str">
        <f>E73</f>
        <v>03/31/2018</v>
      </c>
      <c r="L73" s="382" t="str">
        <f>D73</f>
        <v>03/31/2019</v>
      </c>
      <c r="M73" s="383" t="str">
        <f>E73</f>
        <v>03/31/2018</v>
      </c>
      <c r="N73" s="382" t="str">
        <f>D73</f>
        <v>03/31/2019</v>
      </c>
      <c r="O73" s="383" t="str">
        <f>E73</f>
        <v>03/31/2018</v>
      </c>
      <c r="P73" s="382" t="str">
        <f>D73</f>
        <v>03/31/2019</v>
      </c>
      <c r="Q73" s="383" t="str">
        <f>E73</f>
        <v>03/31/2018</v>
      </c>
    </row>
    <row r="74" spans="2:17">
      <c r="B74" s="585"/>
      <c r="C74" s="586"/>
      <c r="D74" s="384" t="s">
        <v>380</v>
      </c>
      <c r="E74" s="385" t="s">
        <v>380</v>
      </c>
      <c r="F74" s="384" t="s">
        <v>380</v>
      </c>
      <c r="G74" s="385" t="s">
        <v>380</v>
      </c>
      <c r="H74" s="384" t="s">
        <v>380</v>
      </c>
      <c r="I74" s="385" t="s">
        <v>380</v>
      </c>
      <c r="J74" s="384" t="s">
        <v>380</v>
      </c>
      <c r="K74" s="385" t="s">
        <v>380</v>
      </c>
      <c r="L74" s="384" t="s">
        <v>380</v>
      </c>
      <c r="M74" s="385" t="s">
        <v>380</v>
      </c>
      <c r="N74" s="384" t="s">
        <v>380</v>
      </c>
      <c r="O74" s="385" t="s">
        <v>380</v>
      </c>
      <c r="P74" s="384" t="s">
        <v>380</v>
      </c>
      <c r="Q74" s="385" t="s">
        <v>380</v>
      </c>
    </row>
    <row r="75" spans="2:17">
      <c r="B75" s="377" t="s">
        <v>371</v>
      </c>
      <c r="C75" s="404"/>
      <c r="D75" s="405">
        <v>0</v>
      </c>
      <c r="E75" s="406">
        <v>0</v>
      </c>
      <c r="F75" s="394">
        <v>130384</v>
      </c>
      <c r="G75" s="395">
        <v>83465</v>
      </c>
      <c r="H75" s="394">
        <v>204876</v>
      </c>
      <c r="I75" s="395">
        <v>241193</v>
      </c>
      <c r="J75" s="394">
        <v>305355</v>
      </c>
      <c r="K75" s="395">
        <v>307129</v>
      </c>
      <c r="L75" s="394">
        <v>158121</v>
      </c>
      <c r="M75" s="395">
        <v>150056</v>
      </c>
      <c r="N75" s="394">
        <v>-29</v>
      </c>
      <c r="O75" s="395">
        <v>0</v>
      </c>
      <c r="P75" s="394">
        <v>798707</v>
      </c>
      <c r="Q75" s="395">
        <v>781843</v>
      </c>
    </row>
    <row r="76" spans="2:17">
      <c r="B76" s="378"/>
      <c r="C76" s="368" t="s">
        <v>127</v>
      </c>
      <c r="D76" s="405">
        <v>0</v>
      </c>
      <c r="E76" s="406">
        <v>0</v>
      </c>
      <c r="F76" s="394">
        <v>128082</v>
      </c>
      <c r="G76" s="395">
        <v>82993</v>
      </c>
      <c r="H76" s="394">
        <v>204189</v>
      </c>
      <c r="I76" s="395">
        <v>230035</v>
      </c>
      <c r="J76" s="394">
        <v>305102</v>
      </c>
      <c r="K76" s="395">
        <v>298141</v>
      </c>
      <c r="L76" s="394">
        <v>154930</v>
      </c>
      <c r="M76" s="395">
        <v>141867</v>
      </c>
      <c r="N76" s="394">
        <v>0</v>
      </c>
      <c r="O76" s="395">
        <v>0</v>
      </c>
      <c r="P76" s="394">
        <v>792303</v>
      </c>
      <c r="Q76" s="395">
        <v>753036</v>
      </c>
    </row>
    <row r="77" spans="2:17">
      <c r="B77" s="378"/>
      <c r="C77" s="374" t="s">
        <v>381</v>
      </c>
      <c r="D77" s="396">
        <v>0</v>
      </c>
      <c r="E77" s="397">
        <v>0</v>
      </c>
      <c r="F77" s="396">
        <v>127775</v>
      </c>
      <c r="G77" s="397">
        <v>82751</v>
      </c>
      <c r="H77" s="396">
        <v>185035</v>
      </c>
      <c r="I77" s="397">
        <v>207910</v>
      </c>
      <c r="J77" s="396">
        <v>298685</v>
      </c>
      <c r="K77" s="397">
        <v>293004</v>
      </c>
      <c r="L77" s="396">
        <v>148811</v>
      </c>
      <c r="M77" s="397">
        <v>132303</v>
      </c>
      <c r="N77" s="396">
        <v>0</v>
      </c>
      <c r="O77" s="397">
        <v>0</v>
      </c>
      <c r="P77" s="396">
        <v>760306</v>
      </c>
      <c r="Q77" s="397">
        <v>715968</v>
      </c>
    </row>
    <row r="78" spans="2:17">
      <c r="B78" s="378"/>
      <c r="C78" s="374" t="s">
        <v>382</v>
      </c>
      <c r="D78" s="396">
        <v>0</v>
      </c>
      <c r="E78" s="397">
        <v>0</v>
      </c>
      <c r="F78" s="396">
        <v>0</v>
      </c>
      <c r="G78" s="397">
        <v>0</v>
      </c>
      <c r="H78" s="396">
        <v>0</v>
      </c>
      <c r="I78" s="397">
        <v>0</v>
      </c>
      <c r="J78" s="396">
        <v>6355</v>
      </c>
      <c r="K78" s="397">
        <v>5100</v>
      </c>
      <c r="L78" s="396">
        <v>5688</v>
      </c>
      <c r="M78" s="397">
        <v>4959</v>
      </c>
      <c r="N78" s="396">
        <v>0</v>
      </c>
      <c r="O78" s="397">
        <v>0</v>
      </c>
      <c r="P78" s="396">
        <v>12043</v>
      </c>
      <c r="Q78" s="397">
        <v>10059</v>
      </c>
    </row>
    <row r="79" spans="2:17">
      <c r="B79" s="378"/>
      <c r="C79" s="374" t="s">
        <v>383</v>
      </c>
      <c r="D79" s="396">
        <v>0</v>
      </c>
      <c r="E79" s="397">
        <v>0</v>
      </c>
      <c r="F79" s="396">
        <v>307</v>
      </c>
      <c r="G79" s="397">
        <v>242</v>
      </c>
      <c r="H79" s="396">
        <v>19154</v>
      </c>
      <c r="I79" s="397">
        <v>22125</v>
      </c>
      <c r="J79" s="396">
        <v>62</v>
      </c>
      <c r="K79" s="397">
        <v>37</v>
      </c>
      <c r="L79" s="396">
        <v>431</v>
      </c>
      <c r="M79" s="397">
        <v>4605</v>
      </c>
      <c r="N79" s="396">
        <v>0</v>
      </c>
      <c r="O79" s="397">
        <v>0</v>
      </c>
      <c r="P79" s="396">
        <v>19954</v>
      </c>
      <c r="Q79" s="397">
        <v>27009</v>
      </c>
    </row>
    <row r="80" spans="2:17">
      <c r="B80" s="378"/>
      <c r="C80" s="368" t="s">
        <v>128</v>
      </c>
      <c r="D80" s="396">
        <v>0</v>
      </c>
      <c r="E80" s="397">
        <v>0</v>
      </c>
      <c r="F80" s="396">
        <v>2302</v>
      </c>
      <c r="G80" s="397">
        <v>472</v>
      </c>
      <c r="H80" s="396">
        <v>687</v>
      </c>
      <c r="I80" s="397">
        <v>11158</v>
      </c>
      <c r="J80" s="396">
        <v>253</v>
      </c>
      <c r="K80" s="397">
        <v>8988</v>
      </c>
      <c r="L80" s="396">
        <v>3191</v>
      </c>
      <c r="M80" s="397">
        <v>8189</v>
      </c>
      <c r="N80" s="396">
        <v>-29</v>
      </c>
      <c r="O80" s="397">
        <v>0</v>
      </c>
      <c r="P80" s="396">
        <v>6404</v>
      </c>
      <c r="Q80" s="397">
        <v>28807</v>
      </c>
    </row>
    <row r="81" spans="2:17">
      <c r="D81" s="371"/>
      <c r="E81" s="371"/>
      <c r="F81" s="371"/>
      <c r="G81" s="371"/>
      <c r="H81" s="371"/>
      <c r="I81" s="371"/>
      <c r="J81" s="371"/>
      <c r="K81" s="371"/>
      <c r="L81" s="371"/>
      <c r="M81" s="371"/>
      <c r="N81" s="371"/>
      <c r="O81" s="371"/>
      <c r="P81" s="371"/>
      <c r="Q81" s="371"/>
    </row>
    <row r="82" spans="2:17">
      <c r="B82" s="377" t="s">
        <v>372</v>
      </c>
      <c r="C82" s="407"/>
      <c r="D82" s="394">
        <v>0</v>
      </c>
      <c r="E82" s="395">
        <v>0</v>
      </c>
      <c r="F82" s="394">
        <v>-53711</v>
      </c>
      <c r="G82" s="395">
        <v>-7337</v>
      </c>
      <c r="H82" s="394">
        <v>-73441</v>
      </c>
      <c r="I82" s="395">
        <v>-125788</v>
      </c>
      <c r="J82" s="394">
        <v>-113539</v>
      </c>
      <c r="K82" s="395">
        <v>-113009</v>
      </c>
      <c r="L82" s="394">
        <v>-66774</v>
      </c>
      <c r="M82" s="395">
        <v>-55671</v>
      </c>
      <c r="N82" s="394">
        <v>21</v>
      </c>
      <c r="O82" s="395">
        <v>-12</v>
      </c>
      <c r="P82" s="394">
        <v>-307444</v>
      </c>
      <c r="Q82" s="395">
        <v>-301817</v>
      </c>
    </row>
    <row r="83" spans="2:17">
      <c r="B83" s="378"/>
      <c r="C83" s="374" t="s">
        <v>334</v>
      </c>
      <c r="D83" s="396">
        <v>0</v>
      </c>
      <c r="E83" s="397">
        <v>0</v>
      </c>
      <c r="F83" s="396">
        <v>-165</v>
      </c>
      <c r="G83" s="397">
        <v>-350</v>
      </c>
      <c r="H83" s="396">
        <v>-58410</v>
      </c>
      <c r="I83" s="397">
        <v>-104413</v>
      </c>
      <c r="J83" s="396">
        <v>-45105</v>
      </c>
      <c r="K83" s="397">
        <v>-45842</v>
      </c>
      <c r="L83" s="396">
        <v>-18944</v>
      </c>
      <c r="M83" s="397">
        <v>-18109</v>
      </c>
      <c r="N83" s="396">
        <v>273</v>
      </c>
      <c r="O83" s="397">
        <v>550</v>
      </c>
      <c r="P83" s="396">
        <v>-122351</v>
      </c>
      <c r="Q83" s="397">
        <v>-168164</v>
      </c>
    </row>
    <row r="84" spans="2:17">
      <c r="B84" s="378"/>
      <c r="C84" s="374" t="s">
        <v>335</v>
      </c>
      <c r="D84" s="396">
        <v>0</v>
      </c>
      <c r="E84" s="397">
        <v>0</v>
      </c>
      <c r="F84" s="396">
        <v>-46709</v>
      </c>
      <c r="G84" s="397">
        <v>-454</v>
      </c>
      <c r="H84" s="396">
        <v>-7329</v>
      </c>
      <c r="I84" s="397">
        <v>-12990</v>
      </c>
      <c r="J84" s="396">
        <v>-18970</v>
      </c>
      <c r="K84" s="397">
        <v>-14923</v>
      </c>
      <c r="L84" s="396">
        <v>-16274</v>
      </c>
      <c r="M84" s="397">
        <v>-34264</v>
      </c>
      <c r="N84" s="396">
        <v>0</v>
      </c>
      <c r="O84" s="397">
        <v>0</v>
      </c>
      <c r="P84" s="396">
        <v>-89282</v>
      </c>
      <c r="Q84" s="397">
        <v>-62631</v>
      </c>
    </row>
    <row r="85" spans="2:17">
      <c r="B85" s="378"/>
      <c r="C85" s="374" t="s">
        <v>132</v>
      </c>
      <c r="D85" s="396">
        <v>0</v>
      </c>
      <c r="E85" s="397">
        <v>0</v>
      </c>
      <c r="F85" s="396">
        <v>-2052</v>
      </c>
      <c r="G85" s="397">
        <v>-2838</v>
      </c>
      <c r="H85" s="396">
        <v>-7620</v>
      </c>
      <c r="I85" s="397">
        <v>-8320</v>
      </c>
      <c r="J85" s="396">
        <v>-34184</v>
      </c>
      <c r="K85" s="397">
        <v>-35916</v>
      </c>
      <c r="L85" s="396">
        <v>-28730</v>
      </c>
      <c r="M85" s="397">
        <v>-1446</v>
      </c>
      <c r="N85" s="396">
        <v>-252</v>
      </c>
      <c r="O85" s="397">
        <v>-562</v>
      </c>
      <c r="P85" s="396">
        <v>-72838</v>
      </c>
      <c r="Q85" s="397">
        <v>-49082</v>
      </c>
    </row>
    <row r="86" spans="2:17">
      <c r="B86" s="378"/>
      <c r="C86" s="374" t="s">
        <v>336</v>
      </c>
      <c r="D86" s="396">
        <v>0</v>
      </c>
      <c r="E86" s="397">
        <v>0</v>
      </c>
      <c r="F86" s="396">
        <v>-4785</v>
      </c>
      <c r="G86" s="397">
        <v>-3695</v>
      </c>
      <c r="H86" s="396">
        <v>-82</v>
      </c>
      <c r="I86" s="397">
        <v>-65</v>
      </c>
      <c r="J86" s="396">
        <v>-15280</v>
      </c>
      <c r="K86" s="397">
        <v>-16328</v>
      </c>
      <c r="L86" s="396">
        <v>-2826</v>
      </c>
      <c r="M86" s="397">
        <v>-1852</v>
      </c>
      <c r="N86" s="396">
        <v>0</v>
      </c>
      <c r="O86" s="397">
        <v>0</v>
      </c>
      <c r="P86" s="396">
        <v>-22973</v>
      </c>
      <c r="Q86" s="397">
        <v>-21940</v>
      </c>
    </row>
    <row r="87" spans="2:17">
      <c r="D87" s="371"/>
      <c r="E87" s="371"/>
      <c r="F87" s="371"/>
      <c r="G87" s="371"/>
      <c r="H87" s="371"/>
      <c r="I87" s="371"/>
      <c r="J87" s="371"/>
      <c r="K87" s="371"/>
      <c r="L87" s="371"/>
      <c r="M87" s="371"/>
      <c r="N87" s="371"/>
      <c r="O87" s="371"/>
      <c r="P87" s="371"/>
      <c r="Q87" s="371"/>
    </row>
    <row r="88" spans="2:17">
      <c r="B88" s="377" t="s">
        <v>373</v>
      </c>
      <c r="C88" s="404"/>
      <c r="D88" s="394">
        <v>0</v>
      </c>
      <c r="E88" s="395">
        <v>0</v>
      </c>
      <c r="F88" s="394">
        <v>76673</v>
      </c>
      <c r="G88" s="395">
        <v>76128</v>
      </c>
      <c r="H88" s="394">
        <v>131435</v>
      </c>
      <c r="I88" s="395">
        <v>115405</v>
      </c>
      <c r="J88" s="394">
        <v>191816</v>
      </c>
      <c r="K88" s="395">
        <v>194120</v>
      </c>
      <c r="L88" s="394">
        <v>91347</v>
      </c>
      <c r="M88" s="395">
        <v>94385</v>
      </c>
      <c r="N88" s="394">
        <v>-8</v>
      </c>
      <c r="O88" s="395">
        <v>-12</v>
      </c>
      <c r="P88" s="394">
        <v>491263</v>
      </c>
      <c r="Q88" s="395">
        <v>480026</v>
      </c>
    </row>
    <row r="89" spans="2:17">
      <c r="D89" s="371"/>
      <c r="E89" s="371"/>
      <c r="F89" s="371"/>
      <c r="G89" s="371"/>
      <c r="H89" s="371"/>
      <c r="I89" s="371"/>
      <c r="J89" s="371"/>
      <c r="K89" s="371"/>
      <c r="L89" s="371"/>
      <c r="M89" s="371"/>
      <c r="N89" s="371"/>
      <c r="O89" s="371"/>
      <c r="P89" s="371"/>
      <c r="Q89" s="371"/>
    </row>
    <row r="90" spans="2:17">
      <c r="B90" s="376"/>
      <c r="C90" s="368" t="s">
        <v>337</v>
      </c>
      <c r="D90" s="396">
        <v>0</v>
      </c>
      <c r="E90" s="397">
        <v>0</v>
      </c>
      <c r="F90" s="396">
        <v>114</v>
      </c>
      <c r="G90" s="397">
        <v>1185</v>
      </c>
      <c r="H90" s="396">
        <v>164</v>
      </c>
      <c r="I90" s="397">
        <v>133</v>
      </c>
      <c r="J90" s="396">
        <v>476</v>
      </c>
      <c r="K90" s="397">
        <v>480</v>
      </c>
      <c r="L90" s="396">
        <v>126</v>
      </c>
      <c r="M90" s="397">
        <v>8</v>
      </c>
      <c r="N90" s="396">
        <v>0</v>
      </c>
      <c r="O90" s="397">
        <v>0</v>
      </c>
      <c r="P90" s="396">
        <v>880</v>
      </c>
      <c r="Q90" s="397">
        <v>1806</v>
      </c>
    </row>
    <row r="91" spans="2:17">
      <c r="B91" s="376"/>
      <c r="C91" s="368" t="s">
        <v>338</v>
      </c>
      <c r="D91" s="396">
        <v>0</v>
      </c>
      <c r="E91" s="397">
        <v>0</v>
      </c>
      <c r="F91" s="396">
        <v>-9223</v>
      </c>
      <c r="G91" s="397">
        <v>-15897</v>
      </c>
      <c r="H91" s="396">
        <v>-3858</v>
      </c>
      <c r="I91" s="397">
        <v>-4530</v>
      </c>
      <c r="J91" s="396">
        <v>-7453</v>
      </c>
      <c r="K91" s="397">
        <v>-8450</v>
      </c>
      <c r="L91" s="396">
        <v>-7758</v>
      </c>
      <c r="M91" s="397">
        <v>-7677</v>
      </c>
      <c r="N91" s="396">
        <v>0</v>
      </c>
      <c r="O91" s="397">
        <v>0</v>
      </c>
      <c r="P91" s="396">
        <v>-28292</v>
      </c>
      <c r="Q91" s="397">
        <v>-36554</v>
      </c>
    </row>
    <row r="92" spans="2:17">
      <c r="B92" s="376"/>
      <c r="C92" s="368" t="s">
        <v>339</v>
      </c>
      <c r="D92" s="396">
        <v>0</v>
      </c>
      <c r="E92" s="397">
        <v>0</v>
      </c>
      <c r="F92" s="396">
        <v>-5676</v>
      </c>
      <c r="G92" s="397">
        <v>-7167</v>
      </c>
      <c r="H92" s="396">
        <v>-4570</v>
      </c>
      <c r="I92" s="397">
        <v>-5241</v>
      </c>
      <c r="J92" s="396">
        <v>-8625</v>
      </c>
      <c r="K92" s="397">
        <v>-9833</v>
      </c>
      <c r="L92" s="396">
        <v>-9811</v>
      </c>
      <c r="M92" s="397">
        <v>-9812</v>
      </c>
      <c r="N92" s="396">
        <v>18</v>
      </c>
      <c r="O92" s="397">
        <v>-10</v>
      </c>
      <c r="P92" s="396">
        <v>-28664</v>
      </c>
      <c r="Q92" s="397">
        <v>-32063</v>
      </c>
    </row>
    <row r="93" spans="2:17">
      <c r="D93" s="371"/>
      <c r="E93" s="371"/>
      <c r="F93" s="371"/>
      <c r="G93" s="371"/>
      <c r="H93" s="371"/>
      <c r="I93" s="371"/>
      <c r="J93" s="371"/>
      <c r="K93" s="371"/>
      <c r="L93" s="371"/>
      <c r="M93" s="371"/>
      <c r="N93" s="371"/>
      <c r="O93" s="371"/>
      <c r="P93" s="371"/>
      <c r="Q93" s="371"/>
    </row>
    <row r="94" spans="2:17">
      <c r="B94" s="377" t="s">
        <v>374</v>
      </c>
      <c r="C94" s="404"/>
      <c r="D94" s="394">
        <v>0</v>
      </c>
      <c r="E94" s="395">
        <v>0</v>
      </c>
      <c r="F94" s="394">
        <v>61888</v>
      </c>
      <c r="G94" s="395">
        <v>54249</v>
      </c>
      <c r="H94" s="394">
        <v>123171</v>
      </c>
      <c r="I94" s="395">
        <v>105767</v>
      </c>
      <c r="J94" s="394">
        <v>176214</v>
      </c>
      <c r="K94" s="395">
        <v>176317</v>
      </c>
      <c r="L94" s="394">
        <v>73904</v>
      </c>
      <c r="M94" s="395">
        <v>76904</v>
      </c>
      <c r="N94" s="394">
        <v>10</v>
      </c>
      <c r="O94" s="395">
        <v>-22</v>
      </c>
      <c r="P94" s="394">
        <v>435187</v>
      </c>
      <c r="Q94" s="395">
        <v>413215</v>
      </c>
    </row>
    <row r="95" spans="2:17">
      <c r="D95" s="371"/>
      <c r="E95" s="371"/>
      <c r="F95" s="371"/>
      <c r="G95" s="371"/>
      <c r="H95" s="371"/>
      <c r="I95" s="371"/>
      <c r="J95" s="371"/>
      <c r="K95" s="371"/>
      <c r="L95" s="371"/>
      <c r="M95" s="371"/>
      <c r="N95" s="371"/>
      <c r="O95" s="371"/>
      <c r="P95" s="371"/>
      <c r="Q95" s="371"/>
    </row>
    <row r="96" spans="2:17">
      <c r="B96" s="378"/>
      <c r="C96" s="368" t="s">
        <v>340</v>
      </c>
      <c r="D96" s="396">
        <v>0</v>
      </c>
      <c r="E96" s="397">
        <v>0</v>
      </c>
      <c r="F96" s="396">
        <v>-13978</v>
      </c>
      <c r="G96" s="397">
        <v>-12104</v>
      </c>
      <c r="H96" s="396">
        <v>-10438</v>
      </c>
      <c r="I96" s="397">
        <v>-9298</v>
      </c>
      <c r="J96" s="396">
        <v>-18327</v>
      </c>
      <c r="K96" s="397">
        <v>-18628</v>
      </c>
      <c r="L96" s="396">
        <v>-16567</v>
      </c>
      <c r="M96" s="397">
        <v>-18018</v>
      </c>
      <c r="N96" s="396">
        <v>0</v>
      </c>
      <c r="O96" s="397">
        <v>0</v>
      </c>
      <c r="P96" s="396">
        <v>-59310</v>
      </c>
      <c r="Q96" s="397">
        <v>-58048</v>
      </c>
    </row>
    <row r="97" spans="2:17">
      <c r="B97" s="378"/>
      <c r="C97" s="368" t="s">
        <v>341</v>
      </c>
      <c r="D97" s="396">
        <v>0</v>
      </c>
      <c r="E97" s="397">
        <v>0</v>
      </c>
      <c r="F97" s="396">
        <v>0</v>
      </c>
      <c r="G97" s="397">
        <v>0</v>
      </c>
      <c r="H97" s="396">
        <v>81</v>
      </c>
      <c r="I97" s="397">
        <v>0</v>
      </c>
      <c r="J97" s="396">
        <v>307</v>
      </c>
      <c r="K97" s="397">
        <v>-411</v>
      </c>
      <c r="L97" s="396">
        <v>-252</v>
      </c>
      <c r="M97" s="397">
        <v>126</v>
      </c>
      <c r="N97" s="396">
        <v>0</v>
      </c>
      <c r="O97" s="397">
        <v>0</v>
      </c>
      <c r="P97" s="396">
        <v>136</v>
      </c>
      <c r="Q97" s="397">
        <v>-285</v>
      </c>
    </row>
    <row r="98" spans="2:17">
      <c r="D98" s="371"/>
      <c r="E98" s="371"/>
      <c r="F98" s="371"/>
      <c r="G98" s="371"/>
      <c r="H98" s="371"/>
      <c r="I98" s="371"/>
      <c r="J98" s="371"/>
      <c r="K98" s="371"/>
      <c r="L98" s="371"/>
      <c r="M98" s="371"/>
      <c r="N98" s="371"/>
      <c r="O98" s="371"/>
      <c r="P98" s="371"/>
      <c r="Q98" s="371"/>
    </row>
    <row r="99" spans="2:17">
      <c r="B99" s="377" t="s">
        <v>375</v>
      </c>
      <c r="C99" s="404"/>
      <c r="D99" s="394">
        <v>0</v>
      </c>
      <c r="E99" s="395">
        <v>0</v>
      </c>
      <c r="F99" s="394">
        <v>47910</v>
      </c>
      <c r="G99" s="395">
        <v>42145</v>
      </c>
      <c r="H99" s="394">
        <v>112814</v>
      </c>
      <c r="I99" s="395">
        <v>96469</v>
      </c>
      <c r="J99" s="394">
        <v>158194</v>
      </c>
      <c r="K99" s="395">
        <v>157278</v>
      </c>
      <c r="L99" s="394">
        <v>57085</v>
      </c>
      <c r="M99" s="395">
        <v>59012</v>
      </c>
      <c r="N99" s="394">
        <v>10</v>
      </c>
      <c r="O99" s="395">
        <v>-22</v>
      </c>
      <c r="P99" s="394">
        <v>376013</v>
      </c>
      <c r="Q99" s="395">
        <v>354882</v>
      </c>
    </row>
    <row r="100" spans="2:17">
      <c r="B100" s="379"/>
      <c r="C100" s="408"/>
      <c r="D100" s="371"/>
      <c r="E100" s="371"/>
      <c r="F100" s="371"/>
      <c r="G100" s="371"/>
      <c r="H100" s="371"/>
      <c r="I100" s="371"/>
      <c r="J100" s="371"/>
      <c r="K100" s="371"/>
      <c r="L100" s="371"/>
      <c r="M100" s="371"/>
      <c r="N100" s="371"/>
      <c r="O100" s="371"/>
      <c r="P100" s="371"/>
      <c r="Q100" s="371"/>
    </row>
    <row r="101" spans="2:17">
      <c r="B101" s="377" t="s">
        <v>376</v>
      </c>
      <c r="C101" s="404"/>
      <c r="D101" s="394">
        <v>0</v>
      </c>
      <c r="E101" s="395">
        <v>0</v>
      </c>
      <c r="F101" s="394">
        <v>13665</v>
      </c>
      <c r="G101" s="395">
        <v>16970</v>
      </c>
      <c r="H101" s="394">
        <v>18655</v>
      </c>
      <c r="I101" s="395">
        <v>1108</v>
      </c>
      <c r="J101" s="394">
        <v>-20335</v>
      </c>
      <c r="K101" s="395">
        <v>-27688</v>
      </c>
      <c r="L101" s="394">
        <v>-2082</v>
      </c>
      <c r="M101" s="395">
        <v>-127</v>
      </c>
      <c r="N101" s="394">
        <v>11983</v>
      </c>
      <c r="O101" s="395">
        <v>-10</v>
      </c>
      <c r="P101" s="394">
        <v>21886</v>
      </c>
      <c r="Q101" s="395">
        <v>-9747</v>
      </c>
    </row>
    <row r="102" spans="2:17">
      <c r="B102" s="377"/>
      <c r="C102" s="404" t="s">
        <v>119</v>
      </c>
      <c r="D102" s="394">
        <v>0</v>
      </c>
      <c r="E102" s="395">
        <v>0</v>
      </c>
      <c r="F102" s="394">
        <v>13133</v>
      </c>
      <c r="G102" s="395">
        <v>12634</v>
      </c>
      <c r="H102" s="394">
        <v>28107</v>
      </c>
      <c r="I102" s="395">
        <v>6851</v>
      </c>
      <c r="J102" s="396">
        <v>1420</v>
      </c>
      <c r="K102" s="397">
        <v>2419</v>
      </c>
      <c r="L102" s="396">
        <v>1707</v>
      </c>
      <c r="M102" s="397">
        <v>1461</v>
      </c>
      <c r="N102" s="396">
        <v>0</v>
      </c>
      <c r="O102" s="397">
        <v>-2360</v>
      </c>
      <c r="P102" s="396">
        <v>44367</v>
      </c>
      <c r="Q102" s="397">
        <v>21005</v>
      </c>
    </row>
    <row r="103" spans="2:17">
      <c r="B103" s="378"/>
      <c r="C103" s="374" t="s">
        <v>295</v>
      </c>
      <c r="D103" s="396">
        <v>0</v>
      </c>
      <c r="E103" s="397"/>
      <c r="F103" s="396">
        <v>13017</v>
      </c>
      <c r="G103" s="397">
        <v>12459</v>
      </c>
      <c r="H103" s="396">
        <v>1645</v>
      </c>
      <c r="I103" s="397">
        <v>1983</v>
      </c>
      <c r="J103" s="396">
        <v>1015</v>
      </c>
      <c r="K103" s="397">
        <v>2006</v>
      </c>
      <c r="L103" s="396">
        <v>857</v>
      </c>
      <c r="M103" s="397">
        <v>750</v>
      </c>
      <c r="N103" s="396">
        <v>0</v>
      </c>
      <c r="O103" s="397">
        <v>0</v>
      </c>
      <c r="P103" s="396">
        <v>16534</v>
      </c>
      <c r="Q103" s="397">
        <v>17198</v>
      </c>
    </row>
    <row r="104" spans="2:17">
      <c r="B104" s="378"/>
      <c r="C104" s="374" t="s">
        <v>342</v>
      </c>
      <c r="D104" s="396">
        <v>0</v>
      </c>
      <c r="E104" s="397">
        <v>0</v>
      </c>
      <c r="F104" s="396">
        <v>116</v>
      </c>
      <c r="G104" s="397">
        <v>175</v>
      </c>
      <c r="H104" s="396">
        <v>26462</v>
      </c>
      <c r="I104" s="397">
        <v>4868</v>
      </c>
      <c r="J104" s="396">
        <v>405</v>
      </c>
      <c r="K104" s="397">
        <v>413</v>
      </c>
      <c r="L104" s="396">
        <v>850</v>
      </c>
      <c r="M104" s="397">
        <v>711</v>
      </c>
      <c r="N104" s="396">
        <v>0</v>
      </c>
      <c r="O104" s="397">
        <v>-2360</v>
      </c>
      <c r="P104" s="396">
        <v>27833</v>
      </c>
      <c r="Q104" s="397">
        <v>3807</v>
      </c>
    </row>
    <row r="105" spans="2:17">
      <c r="B105" s="377"/>
      <c r="C105" s="407" t="s">
        <v>141</v>
      </c>
      <c r="D105" s="394">
        <v>0</v>
      </c>
      <c r="E105" s="395">
        <v>0</v>
      </c>
      <c r="F105" s="394">
        <v>-11440</v>
      </c>
      <c r="G105" s="395">
        <v>-13753</v>
      </c>
      <c r="H105" s="394">
        <v>-11520</v>
      </c>
      <c r="I105" s="395">
        <v>-6081</v>
      </c>
      <c r="J105" s="394">
        <v>-21550</v>
      </c>
      <c r="K105" s="395">
        <v>-30271</v>
      </c>
      <c r="L105" s="394">
        <v>-1552</v>
      </c>
      <c r="M105" s="395">
        <v>-1227</v>
      </c>
      <c r="N105" s="394">
        <v>0</v>
      </c>
      <c r="O105" s="395">
        <v>2360</v>
      </c>
      <c r="P105" s="394">
        <v>-46062</v>
      </c>
      <c r="Q105" s="395">
        <v>-48972</v>
      </c>
    </row>
    <row r="106" spans="2:17">
      <c r="B106" s="378"/>
      <c r="C106" s="374" t="s">
        <v>343</v>
      </c>
      <c r="D106" s="396">
        <v>0</v>
      </c>
      <c r="E106" s="397"/>
      <c r="F106" s="396">
        <v>-10</v>
      </c>
      <c r="G106" s="397">
        <v>-11</v>
      </c>
      <c r="H106" s="396">
        <v>-2829</v>
      </c>
      <c r="I106" s="397">
        <v>-2746</v>
      </c>
      <c r="J106" s="396">
        <v>-744</v>
      </c>
      <c r="K106" s="397">
        <v>-3532</v>
      </c>
      <c r="L106" s="396">
        <v>-35</v>
      </c>
      <c r="M106" s="397">
        <v>-91</v>
      </c>
      <c r="N106" s="396">
        <v>0</v>
      </c>
      <c r="O106" s="397">
        <v>0</v>
      </c>
      <c r="P106" s="396">
        <v>-3618</v>
      </c>
      <c r="Q106" s="397">
        <v>-6380</v>
      </c>
    </row>
    <row r="107" spans="2:17">
      <c r="B107" s="378"/>
      <c r="C107" s="374" t="s">
        <v>344</v>
      </c>
      <c r="D107" s="396">
        <v>0</v>
      </c>
      <c r="E107" s="397"/>
      <c r="F107" s="396">
        <v>0</v>
      </c>
      <c r="G107" s="397">
        <v>0</v>
      </c>
      <c r="H107" s="396">
        <v>0</v>
      </c>
      <c r="I107" s="397">
        <v>0</v>
      </c>
      <c r="J107" s="396">
        <v>-19962</v>
      </c>
      <c r="K107" s="397">
        <v>-25462</v>
      </c>
      <c r="L107" s="396">
        <v>-571</v>
      </c>
      <c r="M107" s="397">
        <v>-755</v>
      </c>
      <c r="N107" s="396">
        <v>0</v>
      </c>
      <c r="O107" s="397">
        <v>0</v>
      </c>
      <c r="P107" s="396">
        <v>-20533</v>
      </c>
      <c r="Q107" s="397">
        <v>-26217</v>
      </c>
    </row>
    <row r="108" spans="2:17">
      <c r="B108" s="378"/>
      <c r="C108" s="374" t="s">
        <v>164</v>
      </c>
      <c r="D108" s="396">
        <v>0</v>
      </c>
      <c r="E108" s="397">
        <v>0</v>
      </c>
      <c r="F108" s="396">
        <v>-11430</v>
      </c>
      <c r="G108" s="397">
        <v>-13742</v>
      </c>
      <c r="H108" s="396">
        <v>-8691</v>
      </c>
      <c r="I108" s="397">
        <v>-3335</v>
      </c>
      <c r="J108" s="396">
        <v>-844</v>
      </c>
      <c r="K108" s="397">
        <v>-1277</v>
      </c>
      <c r="L108" s="396">
        <v>-946</v>
      </c>
      <c r="M108" s="397">
        <v>-381</v>
      </c>
      <c r="N108" s="396">
        <v>0</v>
      </c>
      <c r="O108" s="397">
        <v>2360</v>
      </c>
      <c r="P108" s="396">
        <v>-21911</v>
      </c>
      <c r="Q108" s="397">
        <v>-16375</v>
      </c>
    </row>
    <row r="109" spans="2:17">
      <c r="B109" s="378"/>
      <c r="C109" s="368" t="s">
        <v>345</v>
      </c>
      <c r="D109" s="396">
        <v>0</v>
      </c>
      <c r="E109" s="397">
        <v>0</v>
      </c>
      <c r="F109" s="396">
        <v>-22227</v>
      </c>
      <c r="G109" s="397">
        <v>0</v>
      </c>
      <c r="H109" s="396">
        <v>0</v>
      </c>
      <c r="I109" s="397">
        <v>0</v>
      </c>
      <c r="J109" s="396">
        <v>0</v>
      </c>
      <c r="K109" s="397">
        <v>0</v>
      </c>
      <c r="L109" s="396">
        <v>0</v>
      </c>
      <c r="M109" s="397">
        <v>0</v>
      </c>
      <c r="N109" s="396">
        <v>0</v>
      </c>
      <c r="O109" s="397">
        <v>0</v>
      </c>
      <c r="P109" s="396">
        <v>-22227</v>
      </c>
      <c r="Q109" s="397">
        <v>0</v>
      </c>
    </row>
    <row r="110" spans="2:17">
      <c r="B110" s="377"/>
      <c r="C110" s="404" t="s">
        <v>346</v>
      </c>
      <c r="D110" s="394">
        <v>0</v>
      </c>
      <c r="E110" s="395">
        <v>0</v>
      </c>
      <c r="F110" s="394">
        <v>34199</v>
      </c>
      <c r="G110" s="395">
        <v>18089</v>
      </c>
      <c r="H110" s="394">
        <v>2068</v>
      </c>
      <c r="I110" s="395">
        <v>338</v>
      </c>
      <c r="J110" s="394">
        <v>-205</v>
      </c>
      <c r="K110" s="395">
        <v>164</v>
      </c>
      <c r="L110" s="394">
        <v>-2237</v>
      </c>
      <c r="M110" s="395">
        <v>-361</v>
      </c>
      <c r="N110" s="394">
        <v>11983</v>
      </c>
      <c r="O110" s="395">
        <v>-10</v>
      </c>
      <c r="P110" s="394">
        <v>45808</v>
      </c>
      <c r="Q110" s="395">
        <v>18220</v>
      </c>
    </row>
    <row r="111" spans="2:17">
      <c r="B111" s="378"/>
      <c r="C111" s="374" t="s">
        <v>347</v>
      </c>
      <c r="D111" s="396">
        <v>0</v>
      </c>
      <c r="E111" s="397">
        <v>0</v>
      </c>
      <c r="F111" s="396">
        <v>68086</v>
      </c>
      <c r="G111" s="397">
        <v>36592</v>
      </c>
      <c r="H111" s="396">
        <v>46365</v>
      </c>
      <c r="I111" s="397">
        <v>16419</v>
      </c>
      <c r="J111" s="396">
        <v>3753</v>
      </c>
      <c r="K111" s="397">
        <v>2754</v>
      </c>
      <c r="L111" s="396">
        <v>3616</v>
      </c>
      <c r="M111" s="397">
        <v>3801</v>
      </c>
      <c r="N111" s="396">
        <v>-7136</v>
      </c>
      <c r="O111" s="397">
        <v>-4310</v>
      </c>
      <c r="P111" s="396">
        <v>114684</v>
      </c>
      <c r="Q111" s="397">
        <v>55256</v>
      </c>
    </row>
    <row r="112" spans="2:17">
      <c r="B112" s="378"/>
      <c r="C112" s="374" t="s">
        <v>348</v>
      </c>
      <c r="D112" s="396">
        <v>0</v>
      </c>
      <c r="E112" s="397">
        <v>0</v>
      </c>
      <c r="F112" s="396">
        <v>-33887</v>
      </c>
      <c r="G112" s="397">
        <v>-18503</v>
      </c>
      <c r="H112" s="396">
        <v>-44297</v>
      </c>
      <c r="I112" s="397">
        <v>-16081</v>
      </c>
      <c r="J112" s="396">
        <v>-3958</v>
      </c>
      <c r="K112" s="397">
        <v>-2590</v>
      </c>
      <c r="L112" s="396">
        <v>-5853</v>
      </c>
      <c r="M112" s="397">
        <v>-4162</v>
      </c>
      <c r="N112" s="396">
        <v>19119</v>
      </c>
      <c r="O112" s="397">
        <v>4300</v>
      </c>
      <c r="P112" s="396">
        <v>-68876</v>
      </c>
      <c r="Q112" s="397">
        <v>-37036</v>
      </c>
    </row>
    <row r="113" spans="2:18">
      <c r="R113" s="371"/>
    </row>
    <row r="114" spans="2:18" ht="24">
      <c r="B114" s="380"/>
      <c r="C114" s="368" t="s">
        <v>349</v>
      </c>
      <c r="D114" s="396">
        <v>0</v>
      </c>
      <c r="E114" s="397">
        <v>0</v>
      </c>
      <c r="F114" s="396">
        <v>0</v>
      </c>
      <c r="G114" s="397">
        <v>495</v>
      </c>
      <c r="H114" s="396">
        <v>0</v>
      </c>
      <c r="I114" s="397">
        <v>0</v>
      </c>
      <c r="J114" s="396">
        <v>0</v>
      </c>
      <c r="K114" s="397">
        <v>0</v>
      </c>
      <c r="L114" s="396">
        <v>0</v>
      </c>
      <c r="M114" s="397">
        <v>0</v>
      </c>
      <c r="N114" s="396">
        <v>0</v>
      </c>
      <c r="O114" s="397">
        <v>0</v>
      </c>
      <c r="P114" s="396">
        <v>0</v>
      </c>
      <c r="Q114" s="397">
        <v>495</v>
      </c>
    </row>
    <row r="115" spans="2:18">
      <c r="B115" s="377"/>
      <c r="C115" s="404" t="s">
        <v>350</v>
      </c>
      <c r="D115" s="394"/>
      <c r="E115" s="395"/>
      <c r="F115" s="394">
        <v>0</v>
      </c>
      <c r="G115" s="395">
        <v>169</v>
      </c>
      <c r="H115" s="394">
        <v>0</v>
      </c>
      <c r="I115" s="395">
        <v>0</v>
      </c>
      <c r="J115" s="394">
        <v>0</v>
      </c>
      <c r="K115" s="395">
        <v>0</v>
      </c>
      <c r="L115" s="394">
        <v>0</v>
      </c>
      <c r="M115" s="395">
        <v>25</v>
      </c>
      <c r="N115" s="394">
        <v>0</v>
      </c>
      <c r="O115" s="395">
        <v>0</v>
      </c>
      <c r="P115" s="394">
        <v>0</v>
      </c>
      <c r="Q115" s="395">
        <v>194</v>
      </c>
    </row>
    <row r="116" spans="2:18">
      <c r="B116" s="377"/>
      <c r="C116" s="374" t="s">
        <v>351</v>
      </c>
      <c r="D116" s="396">
        <v>0</v>
      </c>
      <c r="E116" s="397">
        <v>0</v>
      </c>
      <c r="F116" s="396">
        <v>0</v>
      </c>
      <c r="G116" s="397">
        <v>150</v>
      </c>
      <c r="H116" s="396">
        <v>0</v>
      </c>
      <c r="I116" s="397">
        <v>0</v>
      </c>
      <c r="J116" s="396">
        <v>0</v>
      </c>
      <c r="K116" s="397">
        <v>0</v>
      </c>
      <c r="L116" s="396">
        <v>0</v>
      </c>
      <c r="M116" s="397">
        <v>0</v>
      </c>
      <c r="N116" s="396">
        <v>0</v>
      </c>
      <c r="O116" s="397">
        <v>0</v>
      </c>
      <c r="P116" s="396">
        <v>0</v>
      </c>
      <c r="Q116" s="397">
        <v>150</v>
      </c>
    </row>
    <row r="117" spans="2:18">
      <c r="B117" s="377"/>
      <c r="C117" s="374" t="s">
        <v>352</v>
      </c>
      <c r="D117" s="396">
        <v>0</v>
      </c>
      <c r="E117" s="397">
        <v>0</v>
      </c>
      <c r="F117" s="396">
        <v>0</v>
      </c>
      <c r="G117" s="397">
        <v>19</v>
      </c>
      <c r="H117" s="396">
        <v>0</v>
      </c>
      <c r="I117" s="397">
        <v>0</v>
      </c>
      <c r="J117" s="396">
        <v>0</v>
      </c>
      <c r="K117" s="397">
        <v>0</v>
      </c>
      <c r="L117" s="396">
        <v>0</v>
      </c>
      <c r="M117" s="397">
        <v>25</v>
      </c>
      <c r="N117" s="396">
        <v>0</v>
      </c>
      <c r="O117" s="397">
        <v>0</v>
      </c>
      <c r="P117" s="396">
        <v>0</v>
      </c>
      <c r="Q117" s="397">
        <v>44</v>
      </c>
    </row>
    <row r="118" spans="2:18">
      <c r="D118" s="371"/>
      <c r="E118" s="371"/>
      <c r="F118" s="371"/>
      <c r="G118" s="371"/>
      <c r="H118" s="371"/>
      <c r="I118" s="371"/>
      <c r="J118" s="371"/>
      <c r="K118" s="371"/>
      <c r="L118" s="371"/>
      <c r="M118" s="371"/>
      <c r="N118" s="371"/>
      <c r="O118" s="371"/>
      <c r="P118" s="371"/>
      <c r="Q118" s="371"/>
    </row>
    <row r="119" spans="2:18">
      <c r="B119" s="377" t="s">
        <v>384</v>
      </c>
      <c r="C119" s="404"/>
      <c r="D119" s="394">
        <v>0</v>
      </c>
      <c r="E119" s="395">
        <v>0</v>
      </c>
      <c r="F119" s="394">
        <v>61575</v>
      </c>
      <c r="G119" s="395">
        <v>59779</v>
      </c>
      <c r="H119" s="394">
        <v>131469</v>
      </c>
      <c r="I119" s="395">
        <v>97577</v>
      </c>
      <c r="J119" s="394">
        <v>137859</v>
      </c>
      <c r="K119" s="395">
        <v>129590</v>
      </c>
      <c r="L119" s="394">
        <v>55003</v>
      </c>
      <c r="M119" s="395">
        <v>58910</v>
      </c>
      <c r="N119" s="394">
        <v>11993</v>
      </c>
      <c r="O119" s="395">
        <v>-32</v>
      </c>
      <c r="P119" s="394">
        <v>397899</v>
      </c>
      <c r="Q119" s="395">
        <v>345824</v>
      </c>
    </row>
    <row r="120" spans="2:18">
      <c r="D120" s="371"/>
      <c r="E120" s="371"/>
      <c r="F120" s="371"/>
      <c r="G120" s="371"/>
      <c r="H120" s="371"/>
      <c r="I120" s="371"/>
      <c r="J120" s="371"/>
      <c r="K120" s="371"/>
      <c r="L120" s="371"/>
      <c r="M120" s="371"/>
      <c r="N120" s="371"/>
      <c r="O120" s="371"/>
      <c r="P120" s="371"/>
      <c r="Q120" s="371"/>
    </row>
    <row r="121" spans="2:18">
      <c r="B121" s="378"/>
      <c r="C121" s="368" t="s">
        <v>353</v>
      </c>
      <c r="D121" s="396">
        <v>0</v>
      </c>
      <c r="E121" s="397">
        <v>0</v>
      </c>
      <c r="F121" s="396">
        <v>117</v>
      </c>
      <c r="G121" s="397">
        <v>-20333</v>
      </c>
      <c r="H121" s="396">
        <v>-44930</v>
      </c>
      <c r="I121" s="397">
        <v>-33410</v>
      </c>
      <c r="J121" s="396">
        <v>-44939</v>
      </c>
      <c r="K121" s="397">
        <v>-47699</v>
      </c>
      <c r="L121" s="396">
        <v>-16875</v>
      </c>
      <c r="M121" s="397">
        <v>-17448</v>
      </c>
      <c r="N121" s="396">
        <v>0</v>
      </c>
      <c r="O121" s="397">
        <v>0</v>
      </c>
      <c r="P121" s="396">
        <v>-106627</v>
      </c>
      <c r="Q121" s="397">
        <v>-118890</v>
      </c>
    </row>
    <row r="122" spans="2:18">
      <c r="D122" s="371"/>
      <c r="E122" s="371"/>
      <c r="F122" s="371"/>
      <c r="G122" s="371"/>
      <c r="H122" s="371"/>
      <c r="I122" s="371"/>
      <c r="J122" s="371"/>
      <c r="K122" s="371"/>
      <c r="L122" s="371"/>
      <c r="M122" s="371"/>
      <c r="N122" s="371"/>
      <c r="O122" s="371"/>
      <c r="P122" s="371"/>
      <c r="Q122" s="371"/>
    </row>
    <row r="123" spans="2:18">
      <c r="B123" s="377" t="s">
        <v>378</v>
      </c>
      <c r="C123" s="404"/>
      <c r="D123" s="394">
        <v>0</v>
      </c>
      <c r="E123" s="395">
        <v>0</v>
      </c>
      <c r="F123" s="394">
        <v>61692</v>
      </c>
      <c r="G123" s="395">
        <v>39446</v>
      </c>
      <c r="H123" s="394">
        <v>86539</v>
      </c>
      <c r="I123" s="395">
        <v>64167</v>
      </c>
      <c r="J123" s="394">
        <v>92920</v>
      </c>
      <c r="K123" s="395">
        <v>81891</v>
      </c>
      <c r="L123" s="394">
        <v>38128</v>
      </c>
      <c r="M123" s="395">
        <v>41462</v>
      </c>
      <c r="N123" s="394">
        <v>11993</v>
      </c>
      <c r="O123" s="395">
        <v>-32</v>
      </c>
      <c r="P123" s="394">
        <v>291272</v>
      </c>
      <c r="Q123" s="395">
        <v>226934</v>
      </c>
    </row>
    <row r="124" spans="2:18">
      <c r="B124" s="378"/>
      <c r="C124" s="368" t="s">
        <v>354</v>
      </c>
      <c r="D124" s="396"/>
      <c r="E124" s="397"/>
      <c r="F124" s="396">
        <v>0</v>
      </c>
      <c r="G124" s="397">
        <v>0</v>
      </c>
      <c r="H124" s="396">
        <v>0</v>
      </c>
      <c r="I124" s="397">
        <v>0</v>
      </c>
      <c r="J124" s="396">
        <v>0</v>
      </c>
      <c r="K124" s="397">
        <v>0</v>
      </c>
      <c r="L124" s="396">
        <v>0</v>
      </c>
      <c r="M124" s="397">
        <v>0</v>
      </c>
      <c r="N124" s="396">
        <v>0</v>
      </c>
      <c r="O124" s="397">
        <v>0</v>
      </c>
      <c r="P124" s="396">
        <v>0</v>
      </c>
      <c r="Q124" s="397">
        <v>0</v>
      </c>
    </row>
    <row r="125" spans="2:18">
      <c r="B125" s="375" t="s">
        <v>118</v>
      </c>
      <c r="C125" s="365"/>
      <c r="D125" s="394">
        <v>0</v>
      </c>
      <c r="E125" s="395">
        <v>0</v>
      </c>
      <c r="F125" s="394">
        <v>61692</v>
      </c>
      <c r="G125" s="395">
        <v>39446</v>
      </c>
      <c r="H125" s="394">
        <v>86539</v>
      </c>
      <c r="I125" s="395">
        <v>64167</v>
      </c>
      <c r="J125" s="394">
        <v>92920</v>
      </c>
      <c r="K125" s="395">
        <v>81891</v>
      </c>
      <c r="L125" s="394">
        <v>38128</v>
      </c>
      <c r="M125" s="395">
        <v>41462</v>
      </c>
      <c r="N125" s="394">
        <v>11993</v>
      </c>
      <c r="O125" s="395">
        <v>-32</v>
      </c>
      <c r="P125" s="394">
        <v>291272</v>
      </c>
      <c r="Q125" s="395">
        <v>226934</v>
      </c>
    </row>
    <row r="126" spans="2:18">
      <c r="F126" s="409"/>
      <c r="G126" s="409"/>
    </row>
    <row r="127" spans="2:18">
      <c r="D127" s="409"/>
      <c r="E127" s="409"/>
    </row>
    <row r="128" spans="2:18">
      <c r="D128" s="409"/>
      <c r="E128" s="409"/>
    </row>
    <row r="129" spans="2:17">
      <c r="P129" s="371"/>
      <c r="Q129" s="371"/>
    </row>
    <row r="130" spans="2:17">
      <c r="D130" s="399"/>
      <c r="P130" s="371"/>
      <c r="Q130" s="371"/>
    </row>
    <row r="131" spans="2:17">
      <c r="B131" s="581" t="s">
        <v>102</v>
      </c>
      <c r="C131" s="582"/>
      <c r="D131" s="575" t="s">
        <v>23</v>
      </c>
      <c r="E131" s="576"/>
      <c r="F131" s="575" t="s">
        <v>10</v>
      </c>
      <c r="G131" s="576"/>
      <c r="H131" s="575" t="s">
        <v>55</v>
      </c>
      <c r="I131" s="576"/>
      <c r="J131" s="575" t="s">
        <v>14</v>
      </c>
      <c r="K131" s="576"/>
      <c r="L131" s="575" t="s">
        <v>56</v>
      </c>
      <c r="M131" s="576"/>
      <c r="N131" s="575" t="s">
        <v>389</v>
      </c>
      <c r="O131" s="576"/>
      <c r="P131" s="575" t="s">
        <v>20</v>
      </c>
      <c r="Q131" s="576"/>
    </row>
    <row r="132" spans="2:17">
      <c r="B132" s="583" t="s">
        <v>379</v>
      </c>
      <c r="C132" s="589"/>
      <c r="D132" s="382" t="str">
        <f t="shared" ref="D132:Q132" si="0">D73</f>
        <v>03/31/2019</v>
      </c>
      <c r="E132" s="383" t="str">
        <f t="shared" si="0"/>
        <v>03/31/2018</v>
      </c>
      <c r="F132" s="382" t="str">
        <f t="shared" si="0"/>
        <v>03/31/2019</v>
      </c>
      <c r="G132" s="383" t="str">
        <f t="shared" si="0"/>
        <v>03/31/2018</v>
      </c>
      <c r="H132" s="382" t="str">
        <f t="shared" si="0"/>
        <v>03/31/2019</v>
      </c>
      <c r="I132" s="383" t="str">
        <f t="shared" si="0"/>
        <v>03/31/2018</v>
      </c>
      <c r="J132" s="382" t="str">
        <f t="shared" si="0"/>
        <v>03/31/2019</v>
      </c>
      <c r="K132" s="383" t="str">
        <f t="shared" si="0"/>
        <v>03/31/2018</v>
      </c>
      <c r="L132" s="382" t="str">
        <f t="shared" si="0"/>
        <v>03/31/2019</v>
      </c>
      <c r="M132" s="383" t="str">
        <f t="shared" si="0"/>
        <v>03/31/2018</v>
      </c>
      <c r="N132" s="382" t="str">
        <f t="shared" si="0"/>
        <v>03/31/2019</v>
      </c>
      <c r="O132" s="383" t="str">
        <f t="shared" si="0"/>
        <v>03/31/2018</v>
      </c>
      <c r="P132" s="382" t="str">
        <f t="shared" si="0"/>
        <v>03/31/2019</v>
      </c>
      <c r="Q132" s="383" t="str">
        <f t="shared" si="0"/>
        <v>03/31/2018</v>
      </c>
    </row>
    <row r="133" spans="2:17">
      <c r="B133" s="590"/>
      <c r="C133" s="591"/>
      <c r="D133" s="384" t="s">
        <v>380</v>
      </c>
      <c r="E133" s="385" t="s">
        <v>380</v>
      </c>
      <c r="F133" s="384" t="s">
        <v>380</v>
      </c>
      <c r="G133" s="385" t="s">
        <v>380</v>
      </c>
      <c r="H133" s="384" t="s">
        <v>380</v>
      </c>
      <c r="I133" s="385" t="s">
        <v>380</v>
      </c>
      <c r="J133" s="384" t="s">
        <v>380</v>
      </c>
      <c r="K133" s="385" t="s">
        <v>380</v>
      </c>
      <c r="L133" s="384" t="s">
        <v>380</v>
      </c>
      <c r="M133" s="385" t="s">
        <v>380</v>
      </c>
      <c r="N133" s="384" t="s">
        <v>380</v>
      </c>
      <c r="O133" s="385" t="s">
        <v>380</v>
      </c>
      <c r="P133" s="384" t="s">
        <v>380</v>
      </c>
      <c r="Q133" s="385" t="s">
        <v>380</v>
      </c>
    </row>
    <row r="134" spans="2:17">
      <c r="M134" s="387"/>
    </row>
    <row r="135" spans="2:17">
      <c r="B135" s="377"/>
      <c r="C135" s="374" t="s">
        <v>356</v>
      </c>
      <c r="D135" s="465">
        <v>0</v>
      </c>
      <c r="E135" s="466">
        <v>0</v>
      </c>
      <c r="F135" s="396">
        <v>30554</v>
      </c>
      <c r="G135" s="397">
        <v>22221</v>
      </c>
      <c r="H135" s="396">
        <v>22339</v>
      </c>
      <c r="I135" s="397">
        <v>53891</v>
      </c>
      <c r="J135" s="396">
        <v>117001</v>
      </c>
      <c r="K135" s="397">
        <v>125300</v>
      </c>
      <c r="L135" s="396">
        <v>12483</v>
      </c>
      <c r="M135" s="397">
        <v>22570</v>
      </c>
      <c r="N135" s="396">
        <v>0</v>
      </c>
      <c r="O135" s="397">
        <v>0</v>
      </c>
      <c r="P135" s="396">
        <v>182377</v>
      </c>
      <c r="Q135" s="387">
        <v>223982</v>
      </c>
    </row>
    <row r="136" spans="2:17">
      <c r="B136" s="377"/>
      <c r="C136" s="374" t="s">
        <v>357</v>
      </c>
      <c r="D136" s="465">
        <v>0</v>
      </c>
      <c r="E136" s="466">
        <v>0</v>
      </c>
      <c r="F136" s="396">
        <v>-8264</v>
      </c>
      <c r="G136" s="397">
        <v>-6149</v>
      </c>
      <c r="H136" s="396">
        <v>9300</v>
      </c>
      <c r="I136" s="397">
        <v>-38653</v>
      </c>
      <c r="J136" s="396">
        <v>23836</v>
      </c>
      <c r="K136" s="397">
        <v>-56959</v>
      </c>
      <c r="L136" s="396">
        <v>-66753</v>
      </c>
      <c r="M136" s="397">
        <v>211</v>
      </c>
      <c r="N136" s="396">
        <v>0</v>
      </c>
      <c r="O136" s="397">
        <v>0</v>
      </c>
      <c r="P136" s="396">
        <v>-41881</v>
      </c>
      <c r="Q136" s="387">
        <v>-101550</v>
      </c>
    </row>
    <row r="137" spans="2:17">
      <c r="B137" s="377"/>
      <c r="C137" s="374" t="s">
        <v>358</v>
      </c>
      <c r="D137" s="465">
        <v>0</v>
      </c>
      <c r="E137" s="466">
        <v>0</v>
      </c>
      <c r="F137" s="396">
        <v>-17359</v>
      </c>
      <c r="G137" s="397">
        <v>-2761</v>
      </c>
      <c r="H137" s="396">
        <v>-4990</v>
      </c>
      <c r="I137" s="397">
        <v>-17944</v>
      </c>
      <c r="J137" s="396">
        <v>-215908</v>
      </c>
      <c r="K137" s="397">
        <v>-127658</v>
      </c>
      <c r="L137" s="396">
        <v>-15934</v>
      </c>
      <c r="M137" s="397">
        <v>-26664</v>
      </c>
      <c r="N137" s="396">
        <v>0</v>
      </c>
      <c r="O137" s="397">
        <v>0</v>
      </c>
      <c r="P137" s="396">
        <v>-254191</v>
      </c>
      <c r="Q137" s="387">
        <v>-175027</v>
      </c>
    </row>
    <row r="145" spans="4:12">
      <c r="D145" s="371">
        <v>0</v>
      </c>
      <c r="E145" s="371">
        <v>0</v>
      </c>
      <c r="F145" s="371"/>
      <c r="G145" s="371"/>
      <c r="H145" s="371"/>
      <c r="I145" s="371"/>
      <c r="J145" s="371"/>
      <c r="K145" s="371"/>
      <c r="L145" s="371"/>
    </row>
  </sheetData>
  <mergeCells count="41">
    <mergeCell ref="P131:Q131"/>
    <mergeCell ref="D72:E72"/>
    <mergeCell ref="F72:G72"/>
    <mergeCell ref="J131:K131"/>
    <mergeCell ref="H72:I72"/>
    <mergeCell ref="N131:O131"/>
    <mergeCell ref="L72:M72"/>
    <mergeCell ref="L131:M131"/>
    <mergeCell ref="B73:C74"/>
    <mergeCell ref="B131:C131"/>
    <mergeCell ref="D131:E131"/>
    <mergeCell ref="F131:G131"/>
    <mergeCell ref="H131:I131"/>
    <mergeCell ref="L34:M34"/>
    <mergeCell ref="J72:K72"/>
    <mergeCell ref="N72:O72"/>
    <mergeCell ref="B132:C133"/>
    <mergeCell ref="D33:Q33"/>
    <mergeCell ref="B34:C34"/>
    <mergeCell ref="D34:E34"/>
    <mergeCell ref="F34:G34"/>
    <mergeCell ref="J34:K34"/>
    <mergeCell ref="N34:O34"/>
    <mergeCell ref="H34:I34"/>
    <mergeCell ref="B35:C36"/>
    <mergeCell ref="D71:Q71"/>
    <mergeCell ref="B72:C72"/>
    <mergeCell ref="P34:Q34"/>
    <mergeCell ref="P72:Q72"/>
    <mergeCell ref="B4:C5"/>
    <mergeCell ref="B33:C33"/>
    <mergeCell ref="B2:C2"/>
    <mergeCell ref="D2:Q2"/>
    <mergeCell ref="B3:C3"/>
    <mergeCell ref="D3:E3"/>
    <mergeCell ref="F3:G3"/>
    <mergeCell ref="H3:I3"/>
    <mergeCell ref="J3:K3"/>
    <mergeCell ref="N3:O3"/>
    <mergeCell ref="L3:M3"/>
    <mergeCell ref="P3:Q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42"/>
  <sheetViews>
    <sheetView topLeftCell="D105" workbookViewId="0">
      <selection activeCell="F134" sqref="F134"/>
    </sheetView>
  </sheetViews>
  <sheetFormatPr baseColWidth="10" defaultRowHeight="12.75"/>
  <cols>
    <col min="1" max="1" width="5.5703125" style="364" customWidth="1"/>
    <col min="2" max="2" width="6" style="367" customWidth="1"/>
    <col min="3" max="3" width="70.140625" style="367" customWidth="1"/>
    <col min="4" max="17" width="14.85546875" style="367" customWidth="1"/>
    <col min="18" max="16384" width="11.42578125" style="364"/>
  </cols>
  <sheetData>
    <row r="2" spans="2:17" ht="18">
      <c r="B2" s="598" t="s">
        <v>187</v>
      </c>
      <c r="C2" s="599"/>
      <c r="D2" s="600" t="s">
        <v>54</v>
      </c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2"/>
    </row>
    <row r="3" spans="2:17">
      <c r="B3" s="581" t="s">
        <v>102</v>
      </c>
      <c r="C3" s="582"/>
      <c r="D3" s="575" t="s">
        <v>23</v>
      </c>
      <c r="E3" s="576"/>
      <c r="F3" s="575" t="s">
        <v>10</v>
      </c>
      <c r="G3" s="576"/>
      <c r="H3" s="575" t="s">
        <v>55</v>
      </c>
      <c r="I3" s="576"/>
      <c r="J3" s="575" t="s">
        <v>14</v>
      </c>
      <c r="K3" s="576"/>
      <c r="L3" s="575" t="s">
        <v>56</v>
      </c>
      <c r="M3" s="576"/>
      <c r="N3" s="575" t="s">
        <v>389</v>
      </c>
      <c r="O3" s="576"/>
      <c r="P3" s="575" t="s">
        <v>20</v>
      </c>
      <c r="Q3" s="576"/>
    </row>
    <row r="4" spans="2:17">
      <c r="B4" s="577" t="s">
        <v>359</v>
      </c>
      <c r="C4" s="578"/>
      <c r="D4" s="382" t="s">
        <v>425</v>
      </c>
      <c r="E4" s="383" t="s">
        <v>415</v>
      </c>
      <c r="F4" s="382" t="str">
        <f>D4</f>
        <v>03/31/2019</v>
      </c>
      <c r="G4" s="383" t="str">
        <f>E4</f>
        <v>12/31/2018</v>
      </c>
      <c r="H4" s="382" t="str">
        <f>D4</f>
        <v>03/31/2019</v>
      </c>
      <c r="I4" s="383" t="str">
        <f>E4</f>
        <v>12/31/2018</v>
      </c>
      <c r="J4" s="382" t="str">
        <f>D4</f>
        <v>03/31/2019</v>
      </c>
      <c r="K4" s="383" t="str">
        <f>E4</f>
        <v>12/31/2018</v>
      </c>
      <c r="L4" s="382" t="str">
        <f>D4</f>
        <v>03/31/2019</v>
      </c>
      <c r="M4" s="383" t="str">
        <f>E4</f>
        <v>12/31/2018</v>
      </c>
      <c r="N4" s="382" t="str">
        <f>L4</f>
        <v>03/31/2019</v>
      </c>
      <c r="O4" s="383" t="str">
        <f>M4</f>
        <v>12/31/2018</v>
      </c>
      <c r="P4" s="382" t="str">
        <f>L4</f>
        <v>03/31/2019</v>
      </c>
      <c r="Q4" s="383" t="str">
        <f>M4</f>
        <v>12/31/2018</v>
      </c>
    </row>
    <row r="5" spans="2:17">
      <c r="B5" s="579"/>
      <c r="C5" s="580"/>
      <c r="D5" s="384" t="s">
        <v>380</v>
      </c>
      <c r="E5" s="385" t="s">
        <v>380</v>
      </c>
      <c r="F5" s="384" t="s">
        <v>380</v>
      </c>
      <c r="G5" s="385" t="s">
        <v>380</v>
      </c>
      <c r="H5" s="384" t="s">
        <v>380</v>
      </c>
      <c r="I5" s="385" t="s">
        <v>380</v>
      </c>
      <c r="J5" s="384" t="s">
        <v>380</v>
      </c>
      <c r="K5" s="385" t="s">
        <v>380</v>
      </c>
      <c r="L5" s="384" t="s">
        <v>380</v>
      </c>
      <c r="M5" s="385" t="s">
        <v>380</v>
      </c>
      <c r="N5" s="384" t="s">
        <v>380</v>
      </c>
      <c r="O5" s="385" t="s">
        <v>380</v>
      </c>
      <c r="P5" s="384" t="s">
        <v>380</v>
      </c>
      <c r="Q5" s="385" t="s">
        <v>380</v>
      </c>
    </row>
    <row r="6" spans="2:17">
      <c r="B6" s="377" t="s">
        <v>360</v>
      </c>
      <c r="C6" s="366"/>
      <c r="D6" s="386">
        <v>0</v>
      </c>
      <c r="E6" s="392">
        <v>0</v>
      </c>
      <c r="F6" s="386">
        <v>347651</v>
      </c>
      <c r="G6" s="388">
        <v>312128</v>
      </c>
      <c r="H6" s="386">
        <v>4006610</v>
      </c>
      <c r="I6" s="388">
        <v>3379172</v>
      </c>
      <c r="J6" s="386">
        <v>371509</v>
      </c>
      <c r="K6" s="388">
        <v>416279</v>
      </c>
      <c r="L6" s="386">
        <v>148819</v>
      </c>
      <c r="M6" s="388">
        <v>112287</v>
      </c>
      <c r="N6" s="386">
        <v>-10</v>
      </c>
      <c r="O6" s="388">
        <v>-7</v>
      </c>
      <c r="P6" s="390">
        <v>4874579</v>
      </c>
      <c r="Q6" s="400">
        <v>4219859</v>
      </c>
    </row>
    <row r="7" spans="2:17">
      <c r="B7" s="376"/>
      <c r="C7" s="366" t="s">
        <v>295</v>
      </c>
      <c r="D7" s="386">
        <v>0</v>
      </c>
      <c r="E7" s="392">
        <v>0</v>
      </c>
      <c r="F7" s="386">
        <v>20701</v>
      </c>
      <c r="G7" s="388">
        <v>27356</v>
      </c>
      <c r="H7" s="386">
        <v>600392</v>
      </c>
      <c r="I7" s="388">
        <v>345537</v>
      </c>
      <c r="J7" s="386">
        <v>102772</v>
      </c>
      <c r="K7" s="388">
        <v>196776</v>
      </c>
      <c r="L7" s="386">
        <v>60881</v>
      </c>
      <c r="M7" s="388">
        <v>29776</v>
      </c>
      <c r="N7" s="386">
        <v>0</v>
      </c>
      <c r="O7" s="388">
        <v>0</v>
      </c>
      <c r="P7" s="390">
        <v>784746</v>
      </c>
      <c r="Q7" s="393">
        <v>599445</v>
      </c>
    </row>
    <row r="8" spans="2:17">
      <c r="B8" s="376"/>
      <c r="C8" s="366" t="s">
        <v>296</v>
      </c>
      <c r="D8" s="386">
        <v>0</v>
      </c>
      <c r="E8" s="392">
        <v>0</v>
      </c>
      <c r="F8" s="386">
        <v>0</v>
      </c>
      <c r="G8" s="388">
        <v>0</v>
      </c>
      <c r="H8" s="386">
        <v>38159</v>
      </c>
      <c r="I8" s="388">
        <v>42320</v>
      </c>
      <c r="J8" s="386">
        <v>25561</v>
      </c>
      <c r="K8" s="388">
        <v>47</v>
      </c>
      <c r="L8" s="386">
        <v>0</v>
      </c>
      <c r="M8" s="388">
        <v>0</v>
      </c>
      <c r="N8" s="386">
        <v>0</v>
      </c>
      <c r="O8" s="388">
        <v>0</v>
      </c>
      <c r="P8" s="390">
        <v>63720</v>
      </c>
      <c r="Q8" s="393">
        <v>42367</v>
      </c>
    </row>
    <row r="9" spans="2:17">
      <c r="B9" s="376"/>
      <c r="C9" s="366" t="s">
        <v>297</v>
      </c>
      <c r="D9" s="386">
        <v>0</v>
      </c>
      <c r="E9" s="392">
        <v>0</v>
      </c>
      <c r="F9" s="386">
        <v>13107</v>
      </c>
      <c r="G9" s="388">
        <v>7590</v>
      </c>
      <c r="H9" s="386">
        <v>224666</v>
      </c>
      <c r="I9" s="388">
        <v>198877</v>
      </c>
      <c r="J9" s="386">
        <v>11044</v>
      </c>
      <c r="K9" s="388">
        <v>6746</v>
      </c>
      <c r="L9" s="386">
        <v>4819</v>
      </c>
      <c r="M9" s="388">
        <v>8463</v>
      </c>
      <c r="N9" s="386">
        <v>0</v>
      </c>
      <c r="O9" s="388">
        <v>0</v>
      </c>
      <c r="P9" s="390">
        <v>253636</v>
      </c>
      <c r="Q9" s="393">
        <v>221676</v>
      </c>
    </row>
    <row r="10" spans="2:17">
      <c r="B10" s="376"/>
      <c r="C10" s="366" t="s">
        <v>298</v>
      </c>
      <c r="D10" s="386">
        <v>0</v>
      </c>
      <c r="E10" s="392">
        <v>0</v>
      </c>
      <c r="F10" s="386">
        <v>290172</v>
      </c>
      <c r="G10" s="388">
        <v>251369</v>
      </c>
      <c r="H10" s="386">
        <v>2894100</v>
      </c>
      <c r="I10" s="388">
        <v>2568773</v>
      </c>
      <c r="J10" s="386">
        <v>172852</v>
      </c>
      <c r="K10" s="388">
        <v>165005</v>
      </c>
      <c r="L10" s="386">
        <v>57183</v>
      </c>
      <c r="M10" s="388">
        <v>52271</v>
      </c>
      <c r="N10" s="386">
        <v>0</v>
      </c>
      <c r="O10" s="388">
        <v>0</v>
      </c>
      <c r="P10" s="390">
        <v>3414307</v>
      </c>
      <c r="Q10" s="393">
        <v>3037418</v>
      </c>
    </row>
    <row r="11" spans="2:17">
      <c r="B11" s="376"/>
      <c r="C11" s="366" t="s">
        <v>299</v>
      </c>
      <c r="D11" s="386">
        <v>0</v>
      </c>
      <c r="E11" s="392">
        <v>0</v>
      </c>
      <c r="F11" s="386">
        <v>701</v>
      </c>
      <c r="G11" s="388">
        <v>699</v>
      </c>
      <c r="H11" s="386">
        <v>4418</v>
      </c>
      <c r="I11" s="388">
        <v>2077</v>
      </c>
      <c r="J11" s="386">
        <v>5248</v>
      </c>
      <c r="K11" s="388">
        <v>4947</v>
      </c>
      <c r="L11" s="386">
        <v>8605</v>
      </c>
      <c r="M11" s="388">
        <v>8869</v>
      </c>
      <c r="N11" s="386">
        <v>-10</v>
      </c>
      <c r="O11" s="388">
        <v>-7</v>
      </c>
      <c r="P11" s="390">
        <v>18962</v>
      </c>
      <c r="Q11" s="393">
        <v>16585</v>
      </c>
    </row>
    <row r="12" spans="2:17">
      <c r="B12" s="376"/>
      <c r="C12" s="366" t="s">
        <v>300</v>
      </c>
      <c r="D12" s="386">
        <v>0</v>
      </c>
      <c r="E12" s="392">
        <v>0</v>
      </c>
      <c r="F12" s="386">
        <v>22970</v>
      </c>
      <c r="G12" s="388">
        <v>25114</v>
      </c>
      <c r="H12" s="386">
        <v>218612</v>
      </c>
      <c r="I12" s="388">
        <v>208414</v>
      </c>
      <c r="J12" s="386">
        <v>48046</v>
      </c>
      <c r="K12" s="388">
        <v>36933</v>
      </c>
      <c r="L12" s="386">
        <v>17331</v>
      </c>
      <c r="M12" s="388">
        <v>12908</v>
      </c>
      <c r="N12" s="386">
        <v>0</v>
      </c>
      <c r="O12" s="388">
        <v>0</v>
      </c>
      <c r="P12" s="390">
        <v>306959</v>
      </c>
      <c r="Q12" s="393">
        <v>283369</v>
      </c>
    </row>
    <row r="13" spans="2:17">
      <c r="B13" s="376"/>
      <c r="C13" s="366" t="s">
        <v>301</v>
      </c>
      <c r="D13" s="386">
        <v>0</v>
      </c>
      <c r="E13" s="392">
        <v>0</v>
      </c>
      <c r="F13" s="386">
        <v>0</v>
      </c>
      <c r="G13" s="388">
        <v>0</v>
      </c>
      <c r="H13" s="386">
        <v>26263</v>
      </c>
      <c r="I13" s="388">
        <v>13174</v>
      </c>
      <c r="J13" s="386">
        <v>0</v>
      </c>
      <c r="K13" s="388">
        <v>0</v>
      </c>
      <c r="L13" s="386">
        <v>0</v>
      </c>
      <c r="M13" s="388">
        <v>0</v>
      </c>
      <c r="N13" s="386">
        <v>0</v>
      </c>
      <c r="O13" s="388">
        <v>0</v>
      </c>
      <c r="P13" s="390">
        <v>26263</v>
      </c>
      <c r="Q13" s="393">
        <v>13174</v>
      </c>
    </row>
    <row r="14" spans="2:17">
      <c r="F14" s="371"/>
      <c r="G14" s="371"/>
      <c r="H14" s="371"/>
      <c r="I14" s="371"/>
      <c r="J14" s="371"/>
      <c r="K14" s="371"/>
      <c r="L14" s="371"/>
      <c r="M14" s="371"/>
      <c r="N14" s="371"/>
      <c r="O14" s="371"/>
      <c r="P14" s="364"/>
      <c r="Q14" s="364"/>
    </row>
    <row r="15" spans="2:17">
      <c r="B15" s="376"/>
      <c r="C15" s="368" t="s">
        <v>302</v>
      </c>
      <c r="D15" s="386">
        <v>0</v>
      </c>
      <c r="E15" s="392">
        <v>0</v>
      </c>
      <c r="F15" s="386">
        <v>0</v>
      </c>
      <c r="G15" s="388">
        <v>0</v>
      </c>
      <c r="H15" s="386">
        <v>0</v>
      </c>
      <c r="I15" s="388">
        <v>0</v>
      </c>
      <c r="J15" s="386">
        <v>5986</v>
      </c>
      <c r="K15" s="388">
        <v>5825</v>
      </c>
      <c r="L15" s="386">
        <v>0</v>
      </c>
      <c r="M15" s="388">
        <v>0</v>
      </c>
      <c r="N15" s="386">
        <v>0</v>
      </c>
      <c r="O15" s="388">
        <v>0</v>
      </c>
      <c r="P15" s="390">
        <v>5986</v>
      </c>
      <c r="Q15" s="393">
        <v>5825</v>
      </c>
    </row>
    <row r="16" spans="2:17">
      <c r="F16" s="371"/>
      <c r="G16" s="371"/>
      <c r="N16" s="371"/>
      <c r="O16" s="371"/>
      <c r="P16" s="371"/>
      <c r="Q16" s="400"/>
    </row>
    <row r="17" spans="2:17">
      <c r="B17" s="375" t="s">
        <v>361</v>
      </c>
      <c r="C17" s="365"/>
      <c r="D17" s="386">
        <v>0</v>
      </c>
      <c r="E17" s="392">
        <v>0</v>
      </c>
      <c r="F17" s="386">
        <v>1340813</v>
      </c>
      <c r="G17" s="388">
        <v>1381972</v>
      </c>
      <c r="H17" s="386">
        <v>10712626</v>
      </c>
      <c r="I17" s="388">
        <v>10742727</v>
      </c>
      <c r="J17" s="386">
        <v>1768474</v>
      </c>
      <c r="K17" s="388">
        <v>1685379</v>
      </c>
      <c r="L17" s="386">
        <v>1242673</v>
      </c>
      <c r="M17" s="388">
        <v>1210429</v>
      </c>
      <c r="N17" s="386">
        <v>0</v>
      </c>
      <c r="O17" s="388">
        <v>0</v>
      </c>
      <c r="P17" s="390">
        <v>15064586</v>
      </c>
      <c r="Q17" s="401">
        <v>15020507</v>
      </c>
    </row>
    <row r="18" spans="2:17">
      <c r="B18" s="376"/>
      <c r="C18" s="366" t="s">
        <v>303</v>
      </c>
      <c r="D18" s="386">
        <v>0</v>
      </c>
      <c r="E18" s="392">
        <v>0</v>
      </c>
      <c r="F18" s="386">
        <v>12</v>
      </c>
      <c r="G18" s="388">
        <v>14</v>
      </c>
      <c r="H18" s="386">
        <v>2477357</v>
      </c>
      <c r="I18" s="388">
        <v>2429698</v>
      </c>
      <c r="J18" s="386">
        <v>6</v>
      </c>
      <c r="K18" s="388">
        <v>6</v>
      </c>
      <c r="L18" s="386">
        <v>0</v>
      </c>
      <c r="M18" s="388">
        <v>0</v>
      </c>
      <c r="N18" s="386">
        <v>0</v>
      </c>
      <c r="O18" s="388">
        <v>0</v>
      </c>
      <c r="P18" s="390">
        <v>2477375</v>
      </c>
      <c r="Q18" s="393">
        <v>2429718</v>
      </c>
    </row>
    <row r="19" spans="2:17">
      <c r="B19" s="376"/>
      <c r="C19" s="366" t="s">
        <v>304</v>
      </c>
      <c r="D19" s="386">
        <v>0</v>
      </c>
      <c r="E19" s="392">
        <v>0</v>
      </c>
      <c r="F19" s="386">
        <v>131</v>
      </c>
      <c r="G19" s="388">
        <v>158</v>
      </c>
      <c r="H19" s="386">
        <v>1111887</v>
      </c>
      <c r="I19" s="388">
        <v>1110027</v>
      </c>
      <c r="J19" s="386">
        <v>7054</v>
      </c>
      <c r="K19" s="388">
        <v>4700</v>
      </c>
      <c r="L19" s="386">
        <v>0</v>
      </c>
      <c r="M19" s="388">
        <v>0</v>
      </c>
      <c r="N19" s="386">
        <v>0</v>
      </c>
      <c r="O19" s="388">
        <v>0</v>
      </c>
      <c r="P19" s="390">
        <v>1119072</v>
      </c>
      <c r="Q19" s="393">
        <v>1114885</v>
      </c>
    </row>
    <row r="20" spans="2:17">
      <c r="B20" s="376"/>
      <c r="C20" s="366" t="s">
        <v>305</v>
      </c>
      <c r="D20" s="386">
        <v>0</v>
      </c>
      <c r="E20" s="392">
        <v>0</v>
      </c>
      <c r="F20" s="386">
        <v>3855</v>
      </c>
      <c r="G20" s="388">
        <v>4464</v>
      </c>
      <c r="H20" s="386">
        <v>338225</v>
      </c>
      <c r="I20" s="388">
        <v>457136</v>
      </c>
      <c r="J20" s="386">
        <v>35670</v>
      </c>
      <c r="K20" s="388">
        <v>36483</v>
      </c>
      <c r="L20" s="386">
        <v>0</v>
      </c>
      <c r="M20" s="388">
        <v>0</v>
      </c>
      <c r="N20" s="386">
        <v>0</v>
      </c>
      <c r="O20" s="388">
        <v>0</v>
      </c>
      <c r="P20" s="390">
        <v>377750</v>
      </c>
      <c r="Q20" s="393">
        <v>498083</v>
      </c>
    </row>
    <row r="21" spans="2:17">
      <c r="B21" s="376"/>
      <c r="C21" s="366" t="s">
        <v>306</v>
      </c>
      <c r="D21" s="386">
        <v>0</v>
      </c>
      <c r="E21" s="392">
        <v>0</v>
      </c>
      <c r="F21" s="386">
        <v>93</v>
      </c>
      <c r="G21" s="388">
        <v>108</v>
      </c>
      <c r="H21" s="386">
        <v>0</v>
      </c>
      <c r="I21" s="388">
        <v>0</v>
      </c>
      <c r="J21" s="386">
        <v>0</v>
      </c>
      <c r="K21" s="388">
        <v>0</v>
      </c>
      <c r="L21" s="386">
        <v>0</v>
      </c>
      <c r="M21" s="388">
        <v>0</v>
      </c>
      <c r="N21" s="386">
        <v>0</v>
      </c>
      <c r="O21" s="388">
        <v>0</v>
      </c>
      <c r="P21" s="390">
        <v>93</v>
      </c>
      <c r="Q21" s="393">
        <v>108</v>
      </c>
    </row>
    <row r="22" spans="2:17">
      <c r="B22" s="376"/>
      <c r="C22" s="366" t="s">
        <v>307</v>
      </c>
      <c r="D22" s="386">
        <v>0</v>
      </c>
      <c r="E22" s="392">
        <v>0</v>
      </c>
      <c r="F22" s="386">
        <v>223</v>
      </c>
      <c r="G22" s="388">
        <v>235</v>
      </c>
      <c r="H22" s="386">
        <v>0</v>
      </c>
      <c r="I22" s="388">
        <v>0</v>
      </c>
      <c r="J22" s="386">
        <v>141</v>
      </c>
      <c r="K22" s="388">
        <v>137</v>
      </c>
      <c r="L22" s="386">
        <v>0</v>
      </c>
      <c r="M22" s="388">
        <v>0</v>
      </c>
      <c r="N22" s="386">
        <v>0</v>
      </c>
      <c r="O22" s="388">
        <v>0</v>
      </c>
      <c r="P22" s="390">
        <v>364</v>
      </c>
      <c r="Q22" s="393">
        <v>372</v>
      </c>
    </row>
    <row r="23" spans="2:17">
      <c r="B23" s="376"/>
      <c r="C23" s="366" t="s">
        <v>308</v>
      </c>
      <c r="D23" s="386">
        <v>0</v>
      </c>
      <c r="E23" s="392">
        <v>0</v>
      </c>
      <c r="F23" s="386">
        <v>21332</v>
      </c>
      <c r="G23" s="388">
        <v>21907</v>
      </c>
      <c r="H23" s="386">
        <v>5629456</v>
      </c>
      <c r="I23" s="388">
        <v>5637387</v>
      </c>
      <c r="J23" s="386">
        <v>73202</v>
      </c>
      <c r="K23" s="388">
        <v>70525</v>
      </c>
      <c r="L23" s="386">
        <v>31632</v>
      </c>
      <c r="M23" s="388">
        <v>31601</v>
      </c>
      <c r="N23" s="386">
        <v>0</v>
      </c>
      <c r="O23" s="388">
        <v>0</v>
      </c>
      <c r="P23" s="390">
        <v>5755622</v>
      </c>
      <c r="Q23" s="393">
        <v>5761420</v>
      </c>
    </row>
    <row r="24" spans="2:17">
      <c r="B24" s="376"/>
      <c r="C24" s="366" t="s">
        <v>309</v>
      </c>
      <c r="D24" s="386">
        <v>0</v>
      </c>
      <c r="E24" s="392">
        <v>0</v>
      </c>
      <c r="F24" s="386">
        <v>0</v>
      </c>
      <c r="G24" s="388">
        <v>0</v>
      </c>
      <c r="H24" s="386">
        <v>661143</v>
      </c>
      <c r="I24" s="388">
        <v>662218</v>
      </c>
      <c r="J24" s="386">
        <v>0</v>
      </c>
      <c r="K24" s="388">
        <v>0</v>
      </c>
      <c r="L24" s="386">
        <v>0</v>
      </c>
      <c r="M24" s="388">
        <v>0</v>
      </c>
      <c r="N24" s="386">
        <v>0</v>
      </c>
      <c r="O24" s="388">
        <v>0</v>
      </c>
      <c r="P24" s="390">
        <v>661143</v>
      </c>
      <c r="Q24" s="393">
        <v>662218</v>
      </c>
    </row>
    <row r="25" spans="2:17">
      <c r="B25" s="376"/>
      <c r="C25" s="366" t="s">
        <v>310</v>
      </c>
      <c r="D25" s="386">
        <v>0</v>
      </c>
      <c r="E25" s="392">
        <v>0</v>
      </c>
      <c r="F25" s="386">
        <v>1315167</v>
      </c>
      <c r="G25" s="388">
        <v>1355086</v>
      </c>
      <c r="H25" s="386">
        <v>110535</v>
      </c>
      <c r="I25" s="388">
        <v>59670</v>
      </c>
      <c r="J25" s="386">
        <v>1652401</v>
      </c>
      <c r="K25" s="388">
        <v>1573528</v>
      </c>
      <c r="L25" s="386">
        <v>1211041</v>
      </c>
      <c r="M25" s="388">
        <v>1178828</v>
      </c>
      <c r="N25" s="386">
        <v>0</v>
      </c>
      <c r="O25" s="388">
        <v>0</v>
      </c>
      <c r="P25" s="390">
        <v>4289144</v>
      </c>
      <c r="Q25" s="393">
        <v>4167112</v>
      </c>
    </row>
    <row r="26" spans="2:17">
      <c r="B26" s="376"/>
      <c r="C26" s="366" t="s">
        <v>311</v>
      </c>
      <c r="D26" s="386">
        <v>0</v>
      </c>
      <c r="E26" s="392">
        <v>0</v>
      </c>
      <c r="F26" s="386">
        <v>0</v>
      </c>
      <c r="G26" s="388">
        <v>0</v>
      </c>
      <c r="H26" s="386">
        <v>10626</v>
      </c>
      <c r="I26" s="388">
        <v>11708</v>
      </c>
      <c r="J26" s="386">
        <v>0</v>
      </c>
      <c r="K26" s="388">
        <v>0</v>
      </c>
      <c r="L26" s="386">
        <v>0</v>
      </c>
      <c r="M26" s="388">
        <v>0</v>
      </c>
      <c r="N26" s="386">
        <v>0</v>
      </c>
      <c r="O26" s="388">
        <v>0</v>
      </c>
      <c r="P26" s="390">
        <v>10626</v>
      </c>
      <c r="Q26" s="393">
        <v>11708</v>
      </c>
    </row>
    <row r="27" spans="2:17">
      <c r="B27" s="376"/>
      <c r="C27" s="366" t="s">
        <v>312</v>
      </c>
      <c r="D27" s="386">
        <v>0</v>
      </c>
      <c r="E27" s="392">
        <v>0</v>
      </c>
      <c r="F27" s="386">
        <v>0</v>
      </c>
      <c r="G27" s="392">
        <v>0</v>
      </c>
      <c r="H27" s="386">
        <v>373397</v>
      </c>
      <c r="I27" s="392">
        <v>374883</v>
      </c>
      <c r="J27" s="386">
        <v>0</v>
      </c>
      <c r="K27" s="392">
        <v>0</v>
      </c>
      <c r="L27" s="386">
        <v>0</v>
      </c>
      <c r="M27" s="392">
        <v>0</v>
      </c>
      <c r="N27" s="386">
        <v>0</v>
      </c>
      <c r="O27" s="388">
        <v>0</v>
      </c>
      <c r="P27" s="390">
        <v>373397</v>
      </c>
      <c r="Q27" s="393">
        <v>374883</v>
      </c>
    </row>
    <row r="28" spans="2:17">
      <c r="N28" s="371"/>
      <c r="O28" s="371"/>
      <c r="P28" s="371"/>
      <c r="Q28" s="400"/>
    </row>
    <row r="29" spans="2:17">
      <c r="B29" s="375" t="s">
        <v>362</v>
      </c>
      <c r="C29" s="365"/>
      <c r="D29" s="390">
        <v>0</v>
      </c>
      <c r="E29" s="410">
        <v>0</v>
      </c>
      <c r="F29" s="390">
        <v>1688464</v>
      </c>
      <c r="G29" s="401">
        <v>1694100</v>
      </c>
      <c r="H29" s="390">
        <v>14719236</v>
      </c>
      <c r="I29" s="401">
        <v>14121899</v>
      </c>
      <c r="J29" s="390">
        <v>2139983</v>
      </c>
      <c r="K29" s="401">
        <v>2101658</v>
      </c>
      <c r="L29" s="390">
        <v>1391492</v>
      </c>
      <c r="M29" s="401">
        <v>1322716</v>
      </c>
      <c r="N29" s="390">
        <v>-10</v>
      </c>
      <c r="O29" s="401">
        <v>-7</v>
      </c>
      <c r="P29" s="390">
        <v>19939165</v>
      </c>
      <c r="Q29" s="401">
        <v>19240366</v>
      </c>
    </row>
    <row r="31" spans="2:17" s="491" customFormat="1" ht="18">
      <c r="B31" s="598" t="s">
        <v>187</v>
      </c>
      <c r="C31" s="599"/>
      <c r="D31" s="600" t="s">
        <v>54</v>
      </c>
      <c r="E31" s="601"/>
      <c r="F31" s="601"/>
      <c r="G31" s="601"/>
      <c r="H31" s="601"/>
      <c r="I31" s="601"/>
      <c r="J31" s="601"/>
      <c r="K31" s="601"/>
      <c r="L31" s="601"/>
      <c r="M31" s="601"/>
      <c r="N31" s="601"/>
      <c r="O31" s="601"/>
      <c r="P31" s="601"/>
      <c r="Q31" s="602"/>
    </row>
    <row r="32" spans="2:17" s="491" customFormat="1">
      <c r="B32" s="581" t="s">
        <v>102</v>
      </c>
      <c r="C32" s="582"/>
      <c r="D32" s="575" t="s">
        <v>23</v>
      </c>
      <c r="E32" s="576"/>
      <c r="F32" s="575" t="s">
        <v>10</v>
      </c>
      <c r="G32" s="576"/>
      <c r="H32" s="575" t="s">
        <v>55</v>
      </c>
      <c r="I32" s="576"/>
      <c r="J32" s="575" t="s">
        <v>14</v>
      </c>
      <c r="K32" s="576"/>
      <c r="L32" s="575" t="s">
        <v>56</v>
      </c>
      <c r="M32" s="576"/>
      <c r="N32" s="575" t="s">
        <v>389</v>
      </c>
      <c r="O32" s="576"/>
      <c r="P32" s="575" t="s">
        <v>20</v>
      </c>
      <c r="Q32" s="576"/>
    </row>
    <row r="33" spans="2:17">
      <c r="B33" s="583" t="s">
        <v>363</v>
      </c>
      <c r="C33" s="584"/>
      <c r="D33" s="382" t="str">
        <f t="shared" ref="D33:Q33" si="0">D4</f>
        <v>03/31/2019</v>
      </c>
      <c r="E33" s="383" t="str">
        <f t="shared" si="0"/>
        <v>12/31/2018</v>
      </c>
      <c r="F33" s="382" t="str">
        <f t="shared" si="0"/>
        <v>03/31/2019</v>
      </c>
      <c r="G33" s="383" t="str">
        <f t="shared" si="0"/>
        <v>12/31/2018</v>
      </c>
      <c r="H33" s="382" t="str">
        <f t="shared" si="0"/>
        <v>03/31/2019</v>
      </c>
      <c r="I33" s="383" t="str">
        <f t="shared" si="0"/>
        <v>12/31/2018</v>
      </c>
      <c r="J33" s="382" t="str">
        <f t="shared" si="0"/>
        <v>03/31/2019</v>
      </c>
      <c r="K33" s="383" t="str">
        <f t="shared" si="0"/>
        <v>12/31/2018</v>
      </c>
      <c r="L33" s="382" t="str">
        <f t="shared" si="0"/>
        <v>03/31/2019</v>
      </c>
      <c r="M33" s="383" t="str">
        <f t="shared" si="0"/>
        <v>12/31/2018</v>
      </c>
      <c r="N33" s="382" t="str">
        <f t="shared" si="0"/>
        <v>03/31/2019</v>
      </c>
      <c r="O33" s="383" t="str">
        <f t="shared" si="0"/>
        <v>12/31/2018</v>
      </c>
      <c r="P33" s="382" t="str">
        <f t="shared" si="0"/>
        <v>03/31/2019</v>
      </c>
      <c r="Q33" s="383" t="str">
        <f t="shared" si="0"/>
        <v>12/31/2018</v>
      </c>
    </row>
    <row r="34" spans="2:17">
      <c r="B34" s="585"/>
      <c r="C34" s="586"/>
      <c r="D34" s="384" t="s">
        <v>380</v>
      </c>
      <c r="E34" s="385" t="s">
        <v>380</v>
      </c>
      <c r="F34" s="384" t="s">
        <v>380</v>
      </c>
      <c r="G34" s="385" t="s">
        <v>380</v>
      </c>
      <c r="H34" s="384" t="s">
        <v>380</v>
      </c>
      <c r="I34" s="385" t="s">
        <v>380</v>
      </c>
      <c r="J34" s="384" t="s">
        <v>380</v>
      </c>
      <c r="K34" s="385" t="s">
        <v>380</v>
      </c>
      <c r="L34" s="384" t="s">
        <v>380</v>
      </c>
      <c r="M34" s="385" t="s">
        <v>380</v>
      </c>
      <c r="N34" s="384" t="s">
        <v>380</v>
      </c>
      <c r="O34" s="385" t="s">
        <v>380</v>
      </c>
      <c r="P34" s="384" t="s">
        <v>380</v>
      </c>
      <c r="Q34" s="385" t="s">
        <v>380</v>
      </c>
    </row>
    <row r="35" spans="2:17">
      <c r="B35" s="377" t="s">
        <v>364</v>
      </c>
      <c r="C35" s="366"/>
      <c r="D35" s="386">
        <v>0</v>
      </c>
      <c r="E35" s="392">
        <v>0</v>
      </c>
      <c r="F35" s="386">
        <v>777799</v>
      </c>
      <c r="G35" s="388">
        <v>710708</v>
      </c>
      <c r="H35" s="386">
        <v>3684266</v>
      </c>
      <c r="I35" s="388">
        <v>3434286</v>
      </c>
      <c r="J35" s="386">
        <v>577774</v>
      </c>
      <c r="K35" s="388">
        <v>650767</v>
      </c>
      <c r="L35" s="386">
        <v>315388</v>
      </c>
      <c r="M35" s="388">
        <v>268882</v>
      </c>
      <c r="N35" s="386">
        <v>-10</v>
      </c>
      <c r="O35" s="388">
        <v>-7</v>
      </c>
      <c r="P35" s="390">
        <v>5355217</v>
      </c>
      <c r="Q35" s="400">
        <v>5064636</v>
      </c>
    </row>
    <row r="36" spans="2:17">
      <c r="B36" s="376"/>
      <c r="C36" s="366" t="s">
        <v>313</v>
      </c>
      <c r="D36" s="386">
        <v>0</v>
      </c>
      <c r="E36" s="392">
        <v>0</v>
      </c>
      <c r="F36" s="386">
        <v>6</v>
      </c>
      <c r="G36" s="388">
        <v>0</v>
      </c>
      <c r="H36" s="386">
        <v>579076</v>
      </c>
      <c r="I36" s="388">
        <v>479938</v>
      </c>
      <c r="J36" s="386">
        <v>107019</v>
      </c>
      <c r="K36" s="388">
        <v>156230</v>
      </c>
      <c r="L36" s="386">
        <v>62262</v>
      </c>
      <c r="M36" s="388">
        <v>65715</v>
      </c>
      <c r="N36" s="386">
        <v>0</v>
      </c>
      <c r="O36" s="388">
        <v>0</v>
      </c>
      <c r="P36" s="390">
        <v>748363</v>
      </c>
      <c r="Q36" s="393">
        <v>701883</v>
      </c>
    </row>
    <row r="37" spans="2:17">
      <c r="B37" s="376"/>
      <c r="C37" s="366" t="s">
        <v>314</v>
      </c>
      <c r="D37" s="386">
        <v>0</v>
      </c>
      <c r="E37" s="392">
        <v>0</v>
      </c>
      <c r="F37" s="386">
        <v>598993</v>
      </c>
      <c r="G37" s="388">
        <v>548694</v>
      </c>
      <c r="H37" s="386">
        <v>2301173</v>
      </c>
      <c r="I37" s="388">
        <v>2117898</v>
      </c>
      <c r="J37" s="386">
        <v>358410</v>
      </c>
      <c r="K37" s="388">
        <v>377606</v>
      </c>
      <c r="L37" s="386">
        <v>101971</v>
      </c>
      <c r="M37" s="388">
        <v>131188</v>
      </c>
      <c r="N37" s="386">
        <v>0</v>
      </c>
      <c r="O37" s="388">
        <v>0</v>
      </c>
      <c r="P37" s="390">
        <v>3360547</v>
      </c>
      <c r="Q37" s="393">
        <v>3175386</v>
      </c>
    </row>
    <row r="38" spans="2:17">
      <c r="B38" s="376"/>
      <c r="C38" s="366" t="s">
        <v>315</v>
      </c>
      <c r="D38" s="386">
        <v>0</v>
      </c>
      <c r="E38" s="392">
        <v>0</v>
      </c>
      <c r="F38" s="386">
        <v>29899</v>
      </c>
      <c r="G38" s="388">
        <v>2686</v>
      </c>
      <c r="H38" s="386">
        <v>521039</v>
      </c>
      <c r="I38" s="388">
        <v>483142</v>
      </c>
      <c r="J38" s="386">
        <v>67942</v>
      </c>
      <c r="K38" s="388">
        <v>64627</v>
      </c>
      <c r="L38" s="386">
        <v>109597</v>
      </c>
      <c r="M38" s="388">
        <v>36369</v>
      </c>
      <c r="N38" s="386">
        <v>-10</v>
      </c>
      <c r="O38" s="388">
        <v>-7</v>
      </c>
      <c r="P38" s="390">
        <v>728467</v>
      </c>
      <c r="Q38" s="393">
        <v>586817</v>
      </c>
    </row>
    <row r="39" spans="2:17">
      <c r="B39" s="376"/>
      <c r="C39" s="366" t="s">
        <v>316</v>
      </c>
      <c r="D39" s="386"/>
      <c r="E39" s="392"/>
      <c r="F39" s="386">
        <v>130442</v>
      </c>
      <c r="G39" s="388">
        <v>131593</v>
      </c>
      <c r="H39" s="386">
        <v>132377</v>
      </c>
      <c r="I39" s="388">
        <v>194941</v>
      </c>
      <c r="J39" s="386">
        <v>10242</v>
      </c>
      <c r="K39" s="388">
        <v>10325</v>
      </c>
      <c r="L39" s="386">
        <v>10069</v>
      </c>
      <c r="M39" s="388">
        <v>10315</v>
      </c>
      <c r="N39" s="386">
        <v>0</v>
      </c>
      <c r="O39" s="388">
        <v>0</v>
      </c>
      <c r="P39" s="390">
        <v>283130</v>
      </c>
      <c r="Q39" s="393">
        <v>347174</v>
      </c>
    </row>
    <row r="40" spans="2:17">
      <c r="B40" s="376"/>
      <c r="C40" s="366" t="s">
        <v>317</v>
      </c>
      <c r="D40" s="386"/>
      <c r="E40" s="392"/>
      <c r="F40" s="386">
        <v>6876</v>
      </c>
      <c r="G40" s="388">
        <v>14808</v>
      </c>
      <c r="H40" s="386">
        <v>0</v>
      </c>
      <c r="I40" s="388">
        <v>1024</v>
      </c>
      <c r="J40" s="386">
        <v>18226</v>
      </c>
      <c r="K40" s="388">
        <v>21562</v>
      </c>
      <c r="L40" s="386">
        <v>6527</v>
      </c>
      <c r="M40" s="388">
        <v>4963</v>
      </c>
      <c r="N40" s="386">
        <v>0</v>
      </c>
      <c r="O40" s="388">
        <v>0</v>
      </c>
      <c r="P40" s="390">
        <v>31629</v>
      </c>
      <c r="Q40" s="393">
        <v>42357</v>
      </c>
    </row>
    <row r="41" spans="2:17">
      <c r="B41" s="376"/>
      <c r="C41" s="366" t="s">
        <v>318</v>
      </c>
      <c r="D41" s="386"/>
      <c r="E41" s="392"/>
      <c r="F41" s="386">
        <v>0</v>
      </c>
      <c r="G41" s="388">
        <v>0</v>
      </c>
      <c r="H41" s="386">
        <v>0</v>
      </c>
      <c r="I41" s="388">
        <v>0</v>
      </c>
      <c r="J41" s="386">
        <v>0</v>
      </c>
      <c r="K41" s="388">
        <v>0</v>
      </c>
      <c r="L41" s="386">
        <v>0</v>
      </c>
      <c r="M41" s="388">
        <v>0</v>
      </c>
      <c r="N41" s="386">
        <v>0</v>
      </c>
      <c r="O41" s="388">
        <v>0</v>
      </c>
      <c r="P41" s="390">
        <v>0</v>
      </c>
      <c r="Q41" s="393">
        <v>0</v>
      </c>
    </row>
    <row r="42" spans="2:17">
      <c r="B42" s="376"/>
      <c r="C42" s="366" t="s">
        <v>319</v>
      </c>
      <c r="D42" s="386"/>
      <c r="E42" s="392"/>
      <c r="F42" s="386">
        <v>11583</v>
      </c>
      <c r="G42" s="388">
        <v>12927</v>
      </c>
      <c r="H42" s="386">
        <v>150601</v>
      </c>
      <c r="I42" s="388">
        <v>157343</v>
      </c>
      <c r="J42" s="386">
        <v>11995</v>
      </c>
      <c r="K42" s="388">
        <v>16582</v>
      </c>
      <c r="L42" s="386">
        <v>24962</v>
      </c>
      <c r="M42" s="388">
        <v>20332</v>
      </c>
      <c r="N42" s="386">
        <v>0</v>
      </c>
      <c r="O42" s="388">
        <v>0</v>
      </c>
      <c r="P42" s="390">
        <v>199141</v>
      </c>
      <c r="Q42" s="393">
        <v>207184</v>
      </c>
    </row>
    <row r="43" spans="2:17">
      <c r="G43" s="371"/>
      <c r="H43" s="371"/>
      <c r="I43" s="371"/>
      <c r="J43" s="371"/>
      <c r="K43" s="371"/>
      <c r="L43" s="371"/>
      <c r="M43" s="371"/>
      <c r="N43" s="371"/>
      <c r="O43" s="371"/>
      <c r="P43" s="400"/>
      <c r="Q43" s="393"/>
    </row>
    <row r="44" spans="2:17" ht="24">
      <c r="B44" s="376"/>
      <c r="C44" s="368" t="s">
        <v>320</v>
      </c>
      <c r="D44" s="386">
        <v>0</v>
      </c>
      <c r="E44" s="392">
        <v>0</v>
      </c>
      <c r="F44" s="386">
        <v>0</v>
      </c>
      <c r="G44" s="388">
        <v>0</v>
      </c>
      <c r="H44" s="386">
        <v>0</v>
      </c>
      <c r="I44" s="388">
        <v>0</v>
      </c>
      <c r="J44" s="386">
        <v>3940</v>
      </c>
      <c r="K44" s="388">
        <v>3835</v>
      </c>
      <c r="L44" s="386">
        <v>0</v>
      </c>
      <c r="M44" s="388">
        <v>0</v>
      </c>
      <c r="N44" s="386">
        <v>0</v>
      </c>
      <c r="O44" s="388">
        <v>0</v>
      </c>
      <c r="P44" s="390">
        <v>3940</v>
      </c>
      <c r="Q44" s="393">
        <v>3835</v>
      </c>
    </row>
    <row r="45" spans="2:17">
      <c r="G45" s="371"/>
      <c r="H45" s="371"/>
      <c r="I45" s="371"/>
      <c r="J45" s="371"/>
      <c r="K45" s="371"/>
      <c r="L45" s="371"/>
      <c r="M45" s="371"/>
      <c r="N45" s="371"/>
      <c r="O45" s="371"/>
    </row>
    <row r="46" spans="2:17">
      <c r="B46" s="377" t="s">
        <v>365</v>
      </c>
      <c r="C46" s="366"/>
      <c r="D46" s="386">
        <v>0</v>
      </c>
      <c r="E46" s="392">
        <v>0</v>
      </c>
      <c r="F46" s="386">
        <v>323561</v>
      </c>
      <c r="G46" s="388">
        <v>347653</v>
      </c>
      <c r="H46" s="386">
        <v>5566610</v>
      </c>
      <c r="I46" s="388">
        <v>5247163</v>
      </c>
      <c r="J46" s="386">
        <v>771674</v>
      </c>
      <c r="K46" s="388">
        <v>598455</v>
      </c>
      <c r="L46" s="386">
        <v>439559</v>
      </c>
      <c r="M46" s="388">
        <v>431856</v>
      </c>
      <c r="N46" s="386">
        <v>0</v>
      </c>
      <c r="O46" s="388">
        <v>0</v>
      </c>
      <c r="P46" s="390">
        <v>7101404</v>
      </c>
      <c r="Q46" s="393">
        <v>6625127</v>
      </c>
    </row>
    <row r="47" spans="2:17">
      <c r="B47" s="376"/>
      <c r="C47" s="366" t="s">
        <v>313</v>
      </c>
      <c r="D47" s="386">
        <v>0</v>
      </c>
      <c r="E47" s="392">
        <v>0</v>
      </c>
      <c r="F47" s="386">
        <v>0</v>
      </c>
      <c r="G47" s="388">
        <v>0</v>
      </c>
      <c r="H47" s="386">
        <v>2419472</v>
      </c>
      <c r="I47" s="388">
        <v>2033008</v>
      </c>
      <c r="J47" s="386">
        <v>661542</v>
      </c>
      <c r="K47" s="388">
        <v>491775</v>
      </c>
      <c r="L47" s="386">
        <v>386298</v>
      </c>
      <c r="M47" s="388">
        <v>378835</v>
      </c>
      <c r="N47" s="386">
        <v>0</v>
      </c>
      <c r="O47" s="388">
        <v>0</v>
      </c>
      <c r="P47" s="390">
        <v>3467312</v>
      </c>
      <c r="Q47" s="393">
        <v>2903618</v>
      </c>
    </row>
    <row r="48" spans="2:17">
      <c r="B48" s="376"/>
      <c r="C48" s="366" t="s">
        <v>314</v>
      </c>
      <c r="D48" s="386">
        <v>0</v>
      </c>
      <c r="E48" s="392">
        <v>0</v>
      </c>
      <c r="F48" s="386">
        <v>136819</v>
      </c>
      <c r="G48" s="388">
        <v>150992</v>
      </c>
      <c r="H48" s="386">
        <v>989083</v>
      </c>
      <c r="I48" s="388">
        <v>726711</v>
      </c>
      <c r="J48" s="386">
        <v>0</v>
      </c>
      <c r="K48" s="388">
        <v>0</v>
      </c>
      <c r="L48" s="386">
        <v>0</v>
      </c>
      <c r="M48" s="388">
        <v>0</v>
      </c>
      <c r="N48" s="386">
        <v>0</v>
      </c>
      <c r="O48" s="388">
        <v>0</v>
      </c>
      <c r="P48" s="390">
        <v>1125902</v>
      </c>
      <c r="Q48" s="393">
        <v>877703</v>
      </c>
    </row>
    <row r="49" spans="2:17">
      <c r="B49" s="376"/>
      <c r="C49" s="366" t="s">
        <v>321</v>
      </c>
      <c r="D49" s="386">
        <v>0</v>
      </c>
      <c r="E49" s="392">
        <v>0</v>
      </c>
      <c r="F49" s="386">
        <v>0</v>
      </c>
      <c r="G49" s="388">
        <v>0</v>
      </c>
      <c r="H49" s="386">
        <v>0</v>
      </c>
      <c r="I49" s="388">
        <v>0</v>
      </c>
      <c r="J49" s="386">
        <v>0</v>
      </c>
      <c r="K49" s="388">
        <v>0</v>
      </c>
      <c r="L49" s="386">
        <v>0</v>
      </c>
      <c r="M49" s="388">
        <v>0</v>
      </c>
      <c r="N49" s="386">
        <v>0</v>
      </c>
      <c r="O49" s="388">
        <v>0</v>
      </c>
      <c r="P49" s="390">
        <v>0</v>
      </c>
      <c r="Q49" s="393">
        <v>0</v>
      </c>
    </row>
    <row r="50" spans="2:17">
      <c r="B50" s="376"/>
      <c r="C50" s="366" t="s">
        <v>322</v>
      </c>
      <c r="D50" s="386">
        <v>0</v>
      </c>
      <c r="E50" s="392">
        <v>0</v>
      </c>
      <c r="F50" s="386">
        <v>22351</v>
      </c>
      <c r="G50" s="388">
        <v>23144</v>
      </c>
      <c r="H50" s="386">
        <v>961303</v>
      </c>
      <c r="I50" s="388">
        <v>1275636</v>
      </c>
      <c r="J50" s="386">
        <v>3272</v>
      </c>
      <c r="K50" s="388">
        <v>2928</v>
      </c>
      <c r="L50" s="386">
        <v>490</v>
      </c>
      <c r="M50" s="388">
        <v>481</v>
      </c>
      <c r="N50" s="386">
        <v>0</v>
      </c>
      <c r="O50" s="388">
        <v>0</v>
      </c>
      <c r="P50" s="390">
        <v>987416</v>
      </c>
      <c r="Q50" s="393">
        <v>1302189</v>
      </c>
    </row>
    <row r="51" spans="2:17">
      <c r="B51" s="376"/>
      <c r="C51" s="366" t="s">
        <v>323</v>
      </c>
      <c r="D51" s="386">
        <v>0</v>
      </c>
      <c r="E51" s="392">
        <v>0</v>
      </c>
      <c r="F51" s="386">
        <v>153092</v>
      </c>
      <c r="G51" s="388">
        <v>161250</v>
      </c>
      <c r="H51" s="386">
        <v>10386</v>
      </c>
      <c r="I51" s="388">
        <v>11188</v>
      </c>
      <c r="J51" s="386">
        <v>2079</v>
      </c>
      <c r="K51" s="388">
        <v>1696</v>
      </c>
      <c r="L51" s="386">
        <v>47172</v>
      </c>
      <c r="M51" s="388">
        <v>47103</v>
      </c>
      <c r="N51" s="386">
        <v>0</v>
      </c>
      <c r="O51" s="388">
        <v>0</v>
      </c>
      <c r="P51" s="390">
        <v>212729</v>
      </c>
      <c r="Q51" s="393">
        <v>221237</v>
      </c>
    </row>
    <row r="52" spans="2:17">
      <c r="B52" s="376"/>
      <c r="C52" s="366" t="s">
        <v>324</v>
      </c>
      <c r="D52" s="386">
        <v>0</v>
      </c>
      <c r="E52" s="392">
        <v>0</v>
      </c>
      <c r="F52" s="386">
        <v>10291</v>
      </c>
      <c r="G52" s="388">
        <v>11091</v>
      </c>
      <c r="H52" s="386">
        <v>1183929</v>
      </c>
      <c r="I52" s="388">
        <v>1198014</v>
      </c>
      <c r="J52" s="386">
        <v>98648</v>
      </c>
      <c r="K52" s="388">
        <v>96164</v>
      </c>
      <c r="L52" s="386">
        <v>3681</v>
      </c>
      <c r="M52" s="388">
        <v>3552</v>
      </c>
      <c r="N52" s="386">
        <v>0</v>
      </c>
      <c r="O52" s="388">
        <v>0</v>
      </c>
      <c r="P52" s="390">
        <v>1296549</v>
      </c>
      <c r="Q52" s="393">
        <v>1308821</v>
      </c>
    </row>
    <row r="53" spans="2:17">
      <c r="B53" s="376"/>
      <c r="C53" s="366" t="s">
        <v>325</v>
      </c>
      <c r="D53" s="386">
        <v>0</v>
      </c>
      <c r="E53" s="392">
        <v>0</v>
      </c>
      <c r="F53" s="386">
        <v>1008</v>
      </c>
      <c r="G53" s="388">
        <v>1176</v>
      </c>
      <c r="H53" s="386">
        <v>2437</v>
      </c>
      <c r="I53" s="388">
        <v>2606</v>
      </c>
      <c r="J53" s="386">
        <v>6133</v>
      </c>
      <c r="K53" s="388">
        <v>5892</v>
      </c>
      <c r="L53" s="386">
        <v>1918</v>
      </c>
      <c r="M53" s="388">
        <v>1885</v>
      </c>
      <c r="N53" s="386">
        <v>0</v>
      </c>
      <c r="O53" s="388">
        <v>0</v>
      </c>
      <c r="P53" s="390">
        <v>11496</v>
      </c>
      <c r="Q53" s="393">
        <v>11559</v>
      </c>
    </row>
    <row r="54" spans="2:17">
      <c r="G54" s="371"/>
      <c r="H54" s="371"/>
      <c r="I54" s="371"/>
      <c r="J54" s="371"/>
      <c r="K54" s="371"/>
      <c r="L54" s="371"/>
      <c r="M54" s="371"/>
      <c r="N54" s="371"/>
      <c r="O54" s="371"/>
      <c r="P54" s="400"/>
      <c r="Q54" s="400"/>
    </row>
    <row r="55" spans="2:17">
      <c r="B55" s="377" t="s">
        <v>366</v>
      </c>
      <c r="C55" s="366"/>
      <c r="D55" s="386">
        <v>0</v>
      </c>
      <c r="E55" s="413">
        <v>0</v>
      </c>
      <c r="F55" s="386">
        <v>587104</v>
      </c>
      <c r="G55" s="387">
        <v>635739</v>
      </c>
      <c r="H55" s="386">
        <v>5468360</v>
      </c>
      <c r="I55" s="387">
        <v>5440450</v>
      </c>
      <c r="J55" s="386">
        <v>790535</v>
      </c>
      <c r="K55" s="387">
        <v>852436</v>
      </c>
      <c r="L55" s="386">
        <v>636545</v>
      </c>
      <c r="M55" s="387">
        <v>621978</v>
      </c>
      <c r="N55" s="386">
        <v>0</v>
      </c>
      <c r="O55" s="387">
        <v>0</v>
      </c>
      <c r="P55" s="390">
        <v>7482544</v>
      </c>
      <c r="Q55" s="393">
        <v>7550603</v>
      </c>
    </row>
    <row r="56" spans="2:17">
      <c r="B56" s="376" t="s">
        <v>367</v>
      </c>
      <c r="C56" s="366"/>
      <c r="D56" s="386">
        <v>0</v>
      </c>
      <c r="E56" s="413">
        <v>0</v>
      </c>
      <c r="F56" s="386">
        <v>587104</v>
      </c>
      <c r="G56" s="387">
        <v>635739</v>
      </c>
      <c r="H56" s="386">
        <v>5468360</v>
      </c>
      <c r="I56" s="387">
        <v>5440450</v>
      </c>
      <c r="J56" s="386">
        <v>790535</v>
      </c>
      <c r="K56" s="387">
        <v>852436</v>
      </c>
      <c r="L56" s="386">
        <v>636545</v>
      </c>
      <c r="M56" s="387">
        <v>621978</v>
      </c>
      <c r="N56" s="386">
        <v>0</v>
      </c>
      <c r="O56" s="387">
        <v>0</v>
      </c>
      <c r="P56" s="386">
        <v>7482544</v>
      </c>
      <c r="Q56" s="393">
        <v>7550603</v>
      </c>
    </row>
    <row r="57" spans="2:17">
      <c r="B57" s="376"/>
      <c r="C57" s="366" t="s">
        <v>326</v>
      </c>
      <c r="D57" s="386">
        <v>0</v>
      </c>
      <c r="E57" s="392">
        <v>0</v>
      </c>
      <c r="F57" s="386">
        <v>534806</v>
      </c>
      <c r="G57" s="388">
        <v>563803</v>
      </c>
      <c r="H57" s="386">
        <v>2869192</v>
      </c>
      <c r="I57" s="388">
        <v>2873858</v>
      </c>
      <c r="J57" s="386">
        <v>4268</v>
      </c>
      <c r="K57" s="388">
        <v>4153</v>
      </c>
      <c r="L57" s="386">
        <v>160184</v>
      </c>
      <c r="M57" s="388">
        <v>157383</v>
      </c>
      <c r="N57" s="386">
        <v>0</v>
      </c>
      <c r="O57" s="388">
        <v>0</v>
      </c>
      <c r="P57" s="390">
        <v>3568450</v>
      </c>
      <c r="Q57" s="393">
        <v>3599197</v>
      </c>
    </row>
    <row r="58" spans="2:17">
      <c r="B58" s="376"/>
      <c r="C58" s="366" t="s">
        <v>327</v>
      </c>
      <c r="D58" s="386">
        <v>0</v>
      </c>
      <c r="E58" s="392">
        <v>0</v>
      </c>
      <c r="F58" s="386">
        <v>49681</v>
      </c>
      <c r="G58" s="388">
        <v>69177</v>
      </c>
      <c r="H58" s="386">
        <v>-1138034</v>
      </c>
      <c r="I58" s="388">
        <v>-1184278</v>
      </c>
      <c r="J58" s="386">
        <v>95329</v>
      </c>
      <c r="K58" s="388">
        <v>192954</v>
      </c>
      <c r="L58" s="386">
        <v>404124</v>
      </c>
      <c r="M58" s="388">
        <v>414874</v>
      </c>
      <c r="N58" s="386">
        <v>0</v>
      </c>
      <c r="O58" s="388">
        <v>0</v>
      </c>
      <c r="P58" s="390">
        <v>-588900</v>
      </c>
      <c r="Q58" s="393">
        <v>-507273</v>
      </c>
    </row>
    <row r="59" spans="2:17">
      <c r="B59" s="376"/>
      <c r="C59" s="366" t="s">
        <v>328</v>
      </c>
      <c r="D59" s="386">
        <v>0</v>
      </c>
      <c r="E59" s="392">
        <v>0</v>
      </c>
      <c r="F59" s="386">
        <v>0</v>
      </c>
      <c r="G59" s="388">
        <v>0</v>
      </c>
      <c r="H59" s="386">
        <v>0</v>
      </c>
      <c r="I59" s="388">
        <v>0</v>
      </c>
      <c r="J59" s="386">
        <v>60292</v>
      </c>
      <c r="K59" s="388">
        <v>58677</v>
      </c>
      <c r="L59" s="386">
        <v>0</v>
      </c>
      <c r="M59" s="388">
        <v>0</v>
      </c>
      <c r="N59" s="386">
        <v>0</v>
      </c>
      <c r="O59" s="388">
        <v>0</v>
      </c>
      <c r="P59" s="390">
        <v>60292</v>
      </c>
      <c r="Q59" s="393">
        <v>58677</v>
      </c>
    </row>
    <row r="60" spans="2:17">
      <c r="B60" s="376"/>
      <c r="C60" s="366" t="s">
        <v>329</v>
      </c>
      <c r="D60" s="386">
        <v>0</v>
      </c>
      <c r="E60" s="392">
        <v>0</v>
      </c>
      <c r="F60" s="386">
        <v>0</v>
      </c>
      <c r="G60" s="388">
        <v>0</v>
      </c>
      <c r="H60" s="386">
        <v>-12683</v>
      </c>
      <c r="I60" s="388">
        <v>-12704</v>
      </c>
      <c r="J60" s="386">
        <v>0</v>
      </c>
      <c r="K60" s="388">
        <v>0</v>
      </c>
      <c r="L60" s="386">
        <v>0</v>
      </c>
      <c r="M60" s="388">
        <v>0</v>
      </c>
      <c r="N60" s="386">
        <v>0</v>
      </c>
      <c r="O60" s="388">
        <v>0</v>
      </c>
      <c r="P60" s="390">
        <v>-12683</v>
      </c>
      <c r="Q60" s="393">
        <v>-12704</v>
      </c>
    </row>
    <row r="61" spans="2:17">
      <c r="B61" s="376"/>
      <c r="C61" s="366" t="s">
        <v>330</v>
      </c>
      <c r="D61" s="386">
        <v>0</v>
      </c>
      <c r="E61" s="392">
        <v>0</v>
      </c>
      <c r="F61" s="386">
        <v>0</v>
      </c>
      <c r="G61" s="388">
        <v>0</v>
      </c>
      <c r="H61" s="386">
        <v>0</v>
      </c>
      <c r="I61" s="388">
        <v>0</v>
      </c>
      <c r="J61" s="386">
        <v>0</v>
      </c>
      <c r="K61" s="388">
        <v>0</v>
      </c>
      <c r="L61" s="386">
        <v>0</v>
      </c>
      <c r="M61" s="388">
        <v>0</v>
      </c>
      <c r="N61" s="386">
        <v>0</v>
      </c>
      <c r="O61" s="388">
        <v>0</v>
      </c>
      <c r="P61" s="390">
        <v>0</v>
      </c>
      <c r="Q61" s="393">
        <v>0</v>
      </c>
    </row>
    <row r="62" spans="2:17">
      <c r="B62" s="376"/>
      <c r="C62" s="366" t="s">
        <v>331</v>
      </c>
      <c r="D62" s="386">
        <v>0</v>
      </c>
      <c r="E62" s="392">
        <v>0</v>
      </c>
      <c r="F62" s="386">
        <v>2617</v>
      </c>
      <c r="G62" s="388">
        <v>2759</v>
      </c>
      <c r="H62" s="386">
        <v>3749885</v>
      </c>
      <c r="I62" s="388">
        <v>3763574</v>
      </c>
      <c r="J62" s="386">
        <v>630646</v>
      </c>
      <c r="K62" s="388">
        <v>596652</v>
      </c>
      <c r="L62" s="386">
        <v>72237</v>
      </c>
      <c r="M62" s="388">
        <v>49721</v>
      </c>
      <c r="N62" s="386">
        <v>0</v>
      </c>
      <c r="O62" s="388">
        <v>0</v>
      </c>
      <c r="P62" s="390">
        <v>4455385</v>
      </c>
      <c r="Q62" s="393">
        <v>4412706</v>
      </c>
    </row>
    <row r="63" spans="2:17">
      <c r="G63" s="371"/>
      <c r="H63" s="371"/>
      <c r="I63" s="371"/>
      <c r="J63" s="371"/>
      <c r="K63" s="371"/>
      <c r="L63" s="371"/>
      <c r="M63" s="371"/>
      <c r="N63" s="371"/>
      <c r="O63" s="371"/>
      <c r="P63" s="371"/>
      <c r="Q63" s="371"/>
    </row>
    <row r="64" spans="2:17">
      <c r="B64" s="375" t="s">
        <v>368</v>
      </c>
      <c r="C64" s="366"/>
      <c r="D64" s="386">
        <v>0</v>
      </c>
      <c r="E64" s="392">
        <v>0</v>
      </c>
      <c r="F64" s="386">
        <v>0</v>
      </c>
      <c r="G64" s="388">
        <v>0</v>
      </c>
      <c r="H64" s="386">
        <v>0</v>
      </c>
      <c r="I64" s="388">
        <v>0</v>
      </c>
      <c r="J64" s="386">
        <v>0</v>
      </c>
      <c r="K64" s="388">
        <v>0</v>
      </c>
      <c r="L64" s="386">
        <v>0</v>
      </c>
      <c r="M64" s="388">
        <v>0</v>
      </c>
      <c r="N64" s="386">
        <v>0</v>
      </c>
      <c r="O64" s="388">
        <v>0</v>
      </c>
      <c r="P64" s="390">
        <v>0</v>
      </c>
      <c r="Q64" s="393"/>
    </row>
    <row r="65" spans="2:17">
      <c r="G65" s="371"/>
      <c r="H65" s="371"/>
      <c r="I65" s="371"/>
      <c r="J65" s="371"/>
      <c r="K65" s="371"/>
      <c r="L65" s="371"/>
      <c r="M65" s="371"/>
      <c r="N65" s="371"/>
      <c r="O65" s="371"/>
      <c r="P65" s="400"/>
      <c r="Q65" s="371"/>
    </row>
    <row r="66" spans="2:17">
      <c r="B66" s="377" t="s">
        <v>369</v>
      </c>
      <c r="C66" s="365"/>
      <c r="D66" s="390">
        <v>0</v>
      </c>
      <c r="E66" s="414">
        <v>0</v>
      </c>
      <c r="F66" s="390">
        <v>1688464</v>
      </c>
      <c r="G66" s="393">
        <v>1694100</v>
      </c>
      <c r="H66" s="390">
        <v>14719236</v>
      </c>
      <c r="I66" s="393">
        <v>14121899</v>
      </c>
      <c r="J66" s="390">
        <v>2139983</v>
      </c>
      <c r="K66" s="393">
        <v>2101658</v>
      </c>
      <c r="L66" s="390">
        <v>1391492</v>
      </c>
      <c r="M66" s="393">
        <v>1322716</v>
      </c>
      <c r="N66" s="390">
        <v>-10</v>
      </c>
      <c r="O66" s="393">
        <v>-7</v>
      </c>
      <c r="P66" s="390">
        <v>19939165</v>
      </c>
      <c r="Q66" s="393">
        <v>19240366</v>
      </c>
    </row>
    <row r="68" spans="2:17">
      <c r="D68" s="371"/>
      <c r="E68" s="371"/>
      <c r="F68" s="371"/>
      <c r="G68" s="371"/>
      <c r="H68" s="371"/>
      <c r="I68" s="371"/>
      <c r="J68" s="371"/>
      <c r="K68" s="371"/>
      <c r="L68" s="371"/>
      <c r="M68" s="371"/>
      <c r="N68" s="371"/>
      <c r="O68" s="371"/>
      <c r="P68" s="371"/>
      <c r="Q68" s="371"/>
    </row>
    <row r="69" spans="2:17" ht="18">
      <c r="D69" s="600" t="s">
        <v>54</v>
      </c>
      <c r="E69" s="601"/>
      <c r="F69" s="601"/>
      <c r="G69" s="601"/>
      <c r="H69" s="601"/>
      <c r="I69" s="601"/>
      <c r="J69" s="601"/>
      <c r="K69" s="601"/>
      <c r="L69" s="601"/>
      <c r="M69" s="601"/>
      <c r="N69" s="601"/>
      <c r="O69" s="601"/>
      <c r="P69" s="601"/>
      <c r="Q69" s="602"/>
    </row>
    <row r="70" spans="2:17">
      <c r="B70" s="581" t="s">
        <v>102</v>
      </c>
      <c r="C70" s="582"/>
      <c r="D70" s="575" t="s">
        <v>23</v>
      </c>
      <c r="E70" s="576"/>
      <c r="F70" s="575" t="s">
        <v>10</v>
      </c>
      <c r="G70" s="576"/>
      <c r="H70" s="575" t="s">
        <v>55</v>
      </c>
      <c r="I70" s="576"/>
      <c r="J70" s="575" t="s">
        <v>14</v>
      </c>
      <c r="K70" s="576"/>
      <c r="L70" s="575" t="s">
        <v>56</v>
      </c>
      <c r="M70" s="576"/>
      <c r="N70" s="575" t="s">
        <v>389</v>
      </c>
      <c r="O70" s="576"/>
      <c r="P70" s="575" t="s">
        <v>20</v>
      </c>
      <c r="Q70" s="576"/>
    </row>
    <row r="71" spans="2:17">
      <c r="B71" s="583" t="s">
        <v>370</v>
      </c>
      <c r="C71" s="584"/>
      <c r="D71" s="382" t="s">
        <v>425</v>
      </c>
      <c r="E71" s="383" t="s">
        <v>426</v>
      </c>
      <c r="F71" s="382" t="str">
        <f>D71</f>
        <v>03/31/2019</v>
      </c>
      <c r="G71" s="383" t="str">
        <f>E71</f>
        <v>03/31/2018</v>
      </c>
      <c r="H71" s="382" t="str">
        <f>D71</f>
        <v>03/31/2019</v>
      </c>
      <c r="I71" s="383" t="str">
        <f>E71</f>
        <v>03/31/2018</v>
      </c>
      <c r="J71" s="382" t="str">
        <f>D71</f>
        <v>03/31/2019</v>
      </c>
      <c r="K71" s="383" t="str">
        <f>E71</f>
        <v>03/31/2018</v>
      </c>
      <c r="L71" s="382" t="str">
        <f>D71</f>
        <v>03/31/2019</v>
      </c>
      <c r="M71" s="383" t="str">
        <f>E71</f>
        <v>03/31/2018</v>
      </c>
      <c r="N71" s="382" t="str">
        <f>L71</f>
        <v>03/31/2019</v>
      </c>
      <c r="O71" s="383" t="str">
        <f>M71</f>
        <v>03/31/2018</v>
      </c>
      <c r="P71" s="382" t="str">
        <f>N71</f>
        <v>03/31/2019</v>
      </c>
      <c r="Q71" s="383" t="str">
        <f>O71</f>
        <v>03/31/2018</v>
      </c>
    </row>
    <row r="72" spans="2:17">
      <c r="B72" s="585"/>
      <c r="C72" s="586"/>
      <c r="D72" s="384" t="s">
        <v>380</v>
      </c>
      <c r="E72" s="385" t="s">
        <v>380</v>
      </c>
      <c r="F72" s="384" t="s">
        <v>380</v>
      </c>
      <c r="G72" s="385" t="s">
        <v>380</v>
      </c>
      <c r="H72" s="384" t="s">
        <v>380</v>
      </c>
      <c r="I72" s="385" t="s">
        <v>380</v>
      </c>
      <c r="J72" s="384" t="s">
        <v>380</v>
      </c>
      <c r="K72" s="385" t="s">
        <v>380</v>
      </c>
      <c r="L72" s="384" t="s">
        <v>380</v>
      </c>
      <c r="M72" s="385" t="s">
        <v>380</v>
      </c>
      <c r="N72" s="384" t="s">
        <v>380</v>
      </c>
      <c r="O72" s="385" t="s">
        <v>380</v>
      </c>
      <c r="P72" s="384" t="s">
        <v>380</v>
      </c>
      <c r="Q72" s="385" t="s">
        <v>380</v>
      </c>
    </row>
    <row r="73" spans="2:17">
      <c r="B73" s="377" t="s">
        <v>371</v>
      </c>
      <c r="C73" s="404"/>
      <c r="D73" s="394">
        <v>0</v>
      </c>
      <c r="E73" s="406">
        <v>0</v>
      </c>
      <c r="F73" s="394">
        <v>278238</v>
      </c>
      <c r="G73" s="395">
        <v>441487</v>
      </c>
      <c r="H73" s="394">
        <v>2059666</v>
      </c>
      <c r="I73" s="395">
        <v>1065723</v>
      </c>
      <c r="J73" s="394">
        <v>418337</v>
      </c>
      <c r="K73" s="395">
        <v>406922</v>
      </c>
      <c r="L73" s="394">
        <v>246684</v>
      </c>
      <c r="M73" s="395">
        <v>236498</v>
      </c>
      <c r="N73" s="394">
        <v>-6</v>
      </c>
      <c r="O73" s="395">
        <v>0</v>
      </c>
      <c r="P73" s="394">
        <v>3002919</v>
      </c>
      <c r="Q73" s="395">
        <v>2150630</v>
      </c>
    </row>
    <row r="74" spans="2:17">
      <c r="B74" s="378"/>
      <c r="C74" s="368" t="s">
        <v>127</v>
      </c>
      <c r="D74" s="394">
        <v>0</v>
      </c>
      <c r="E74" s="406">
        <v>0</v>
      </c>
      <c r="F74" s="394">
        <v>273903</v>
      </c>
      <c r="G74" s="395">
        <v>435720</v>
      </c>
      <c r="H74" s="394">
        <v>1855523</v>
      </c>
      <c r="I74" s="395">
        <v>915361</v>
      </c>
      <c r="J74" s="394">
        <v>415814</v>
      </c>
      <c r="K74" s="395">
        <v>404715</v>
      </c>
      <c r="L74" s="394">
        <v>245789</v>
      </c>
      <c r="M74" s="395">
        <v>235798</v>
      </c>
      <c r="N74" s="394">
        <v>0</v>
      </c>
      <c r="O74" s="395">
        <v>0</v>
      </c>
      <c r="P74" s="394">
        <v>2791029</v>
      </c>
      <c r="Q74" s="395">
        <v>1991594</v>
      </c>
    </row>
    <row r="75" spans="2:17">
      <c r="B75" s="378"/>
      <c r="C75" s="374" t="s">
        <v>381</v>
      </c>
      <c r="D75" s="396">
        <v>0</v>
      </c>
      <c r="E75" s="415">
        <v>0</v>
      </c>
      <c r="F75" s="396">
        <v>264290</v>
      </c>
      <c r="G75" s="416">
        <v>419685</v>
      </c>
      <c r="H75" s="396">
        <v>1673568</v>
      </c>
      <c r="I75" s="416">
        <v>830574</v>
      </c>
      <c r="J75" s="396">
        <v>348818</v>
      </c>
      <c r="K75" s="416">
        <v>337903</v>
      </c>
      <c r="L75" s="396">
        <v>236439</v>
      </c>
      <c r="M75" s="416">
        <v>225547</v>
      </c>
      <c r="N75" s="396">
        <v>0</v>
      </c>
      <c r="O75" s="416">
        <v>0</v>
      </c>
      <c r="P75" s="396">
        <v>2523115</v>
      </c>
      <c r="Q75" s="416">
        <v>1813709</v>
      </c>
    </row>
    <row r="76" spans="2:17">
      <c r="B76" s="378"/>
      <c r="C76" s="374" t="s">
        <v>382</v>
      </c>
      <c r="D76" s="396">
        <v>0</v>
      </c>
      <c r="E76" s="415">
        <v>0</v>
      </c>
      <c r="F76" s="396">
        <v>479</v>
      </c>
      <c r="G76" s="416">
        <v>28</v>
      </c>
      <c r="H76" s="396">
        <v>3065</v>
      </c>
      <c r="I76" s="416">
        <v>1006</v>
      </c>
      <c r="J76" s="396">
        <v>315</v>
      </c>
      <c r="K76" s="416">
        <v>191</v>
      </c>
      <c r="L76" s="396">
        <v>139</v>
      </c>
      <c r="M76" s="416">
        <v>114</v>
      </c>
      <c r="N76" s="396">
        <v>0</v>
      </c>
      <c r="O76" s="416">
        <v>0</v>
      </c>
      <c r="P76" s="396">
        <v>3998</v>
      </c>
      <c r="Q76" s="416">
        <v>1339</v>
      </c>
    </row>
    <row r="77" spans="2:17">
      <c r="B77" s="378"/>
      <c r="C77" s="374" t="s">
        <v>383</v>
      </c>
      <c r="D77" s="396">
        <v>0</v>
      </c>
      <c r="E77" s="415">
        <v>0</v>
      </c>
      <c r="F77" s="396">
        <v>9134</v>
      </c>
      <c r="G77" s="416">
        <v>16007</v>
      </c>
      <c r="H77" s="396">
        <v>178890</v>
      </c>
      <c r="I77" s="416">
        <v>83781</v>
      </c>
      <c r="J77" s="396">
        <v>66681</v>
      </c>
      <c r="K77" s="416">
        <v>66621</v>
      </c>
      <c r="L77" s="396">
        <v>9211</v>
      </c>
      <c r="M77" s="416">
        <v>10137</v>
      </c>
      <c r="N77" s="396">
        <v>0</v>
      </c>
      <c r="O77" s="416">
        <v>0</v>
      </c>
      <c r="P77" s="396">
        <v>263916</v>
      </c>
      <c r="Q77" s="416">
        <v>176546</v>
      </c>
    </row>
    <row r="78" spans="2:17">
      <c r="B78" s="378"/>
      <c r="C78" s="368" t="s">
        <v>128</v>
      </c>
      <c r="D78" s="396">
        <v>0</v>
      </c>
      <c r="E78" s="415">
        <v>0</v>
      </c>
      <c r="F78" s="396">
        <v>4335</v>
      </c>
      <c r="G78" s="416">
        <v>5767</v>
      </c>
      <c r="H78" s="396">
        <v>204143</v>
      </c>
      <c r="I78" s="416">
        <v>150362</v>
      </c>
      <c r="J78" s="396">
        <v>2523</v>
      </c>
      <c r="K78" s="416">
        <v>2207</v>
      </c>
      <c r="L78" s="396">
        <v>895</v>
      </c>
      <c r="M78" s="416">
        <v>700</v>
      </c>
      <c r="N78" s="396">
        <v>-6</v>
      </c>
      <c r="O78" s="416">
        <v>0</v>
      </c>
      <c r="P78" s="396">
        <v>211890</v>
      </c>
      <c r="Q78" s="416">
        <v>159036</v>
      </c>
    </row>
    <row r="79" spans="2:17">
      <c r="E79" s="417"/>
      <c r="F79" s="364"/>
      <c r="G79" s="364"/>
      <c r="H79" s="364"/>
      <c r="I79" s="364"/>
      <c r="J79" s="364"/>
      <c r="K79" s="364"/>
      <c r="L79" s="364"/>
      <c r="M79" s="364"/>
      <c r="N79" s="364"/>
      <c r="O79" s="364"/>
      <c r="P79" s="364"/>
      <c r="Q79" s="364"/>
    </row>
    <row r="80" spans="2:17">
      <c r="B80" s="377" t="s">
        <v>372</v>
      </c>
      <c r="C80" s="407"/>
      <c r="D80" s="394">
        <v>0</v>
      </c>
      <c r="E80" s="406">
        <v>0</v>
      </c>
      <c r="F80" s="394">
        <v>-205249</v>
      </c>
      <c r="G80" s="395">
        <v>-250877</v>
      </c>
      <c r="H80" s="394">
        <v>-1503267</v>
      </c>
      <c r="I80" s="395">
        <v>-740631</v>
      </c>
      <c r="J80" s="394">
        <v>-251986</v>
      </c>
      <c r="K80" s="395">
        <v>-247337</v>
      </c>
      <c r="L80" s="394">
        <v>-156169</v>
      </c>
      <c r="M80" s="395">
        <v>-161447</v>
      </c>
      <c r="N80" s="394">
        <v>0</v>
      </c>
      <c r="O80" s="395">
        <v>0</v>
      </c>
      <c r="P80" s="394">
        <v>-2116671</v>
      </c>
      <c r="Q80" s="395">
        <v>-1400292</v>
      </c>
    </row>
    <row r="81" spans="2:17">
      <c r="B81" s="378"/>
      <c r="C81" s="374" t="s">
        <v>334</v>
      </c>
      <c r="D81" s="396">
        <v>0</v>
      </c>
      <c r="E81" s="415">
        <v>0</v>
      </c>
      <c r="F81" s="396">
        <v>-185176</v>
      </c>
      <c r="G81" s="416">
        <v>-219050</v>
      </c>
      <c r="H81" s="396">
        <v>-1138464</v>
      </c>
      <c r="I81" s="416">
        <v>-493553</v>
      </c>
      <c r="J81" s="396">
        <v>-193227</v>
      </c>
      <c r="K81" s="416">
        <v>-188210</v>
      </c>
      <c r="L81" s="396">
        <v>-150991</v>
      </c>
      <c r="M81" s="416">
        <v>-154984</v>
      </c>
      <c r="N81" s="396">
        <v>0</v>
      </c>
      <c r="O81" s="416">
        <v>0</v>
      </c>
      <c r="P81" s="396">
        <v>-1667858</v>
      </c>
      <c r="Q81" s="416">
        <v>-1055797</v>
      </c>
    </row>
    <row r="82" spans="2:17">
      <c r="B82" s="378"/>
      <c r="C82" s="374" t="s">
        <v>335</v>
      </c>
      <c r="D82" s="396">
        <v>0</v>
      </c>
      <c r="E82" s="415">
        <v>0</v>
      </c>
      <c r="F82" s="396">
        <v>0</v>
      </c>
      <c r="G82" s="416">
        <v>0</v>
      </c>
      <c r="H82" s="396">
        <v>0</v>
      </c>
      <c r="I82" s="416">
        <v>0</v>
      </c>
      <c r="J82" s="396">
        <v>0</v>
      </c>
      <c r="K82" s="416">
        <v>0</v>
      </c>
      <c r="L82" s="396">
        <v>0</v>
      </c>
      <c r="M82" s="416">
        <v>0</v>
      </c>
      <c r="N82" s="396">
        <v>0</v>
      </c>
      <c r="O82" s="416">
        <v>0</v>
      </c>
      <c r="P82" s="396">
        <v>0</v>
      </c>
      <c r="Q82" s="416">
        <v>0</v>
      </c>
    </row>
    <row r="83" spans="2:17">
      <c r="B83" s="378"/>
      <c r="C83" s="374" t="s">
        <v>132</v>
      </c>
      <c r="D83" s="396">
        <v>0</v>
      </c>
      <c r="E83" s="415">
        <v>0</v>
      </c>
      <c r="F83" s="396">
        <v>-4490</v>
      </c>
      <c r="G83" s="416">
        <v>-10621</v>
      </c>
      <c r="H83" s="396">
        <v>-183674</v>
      </c>
      <c r="I83" s="416">
        <v>-107304</v>
      </c>
      <c r="J83" s="396">
        <v>-43349</v>
      </c>
      <c r="K83" s="416">
        <v>-43516</v>
      </c>
      <c r="L83" s="396">
        <v>0</v>
      </c>
      <c r="M83" s="416">
        <v>0</v>
      </c>
      <c r="N83" s="396">
        <v>0</v>
      </c>
      <c r="O83" s="416">
        <v>0</v>
      </c>
      <c r="P83" s="396">
        <v>-231513</v>
      </c>
      <c r="Q83" s="416">
        <v>-161441</v>
      </c>
    </row>
    <row r="84" spans="2:17">
      <c r="B84" s="378"/>
      <c r="C84" s="374" t="s">
        <v>336</v>
      </c>
      <c r="D84" s="396">
        <v>0</v>
      </c>
      <c r="E84" s="415">
        <v>0</v>
      </c>
      <c r="F84" s="396">
        <v>-15583</v>
      </c>
      <c r="G84" s="416">
        <v>-21206</v>
      </c>
      <c r="H84" s="396">
        <v>-181129</v>
      </c>
      <c r="I84" s="416">
        <v>-139774</v>
      </c>
      <c r="J84" s="396">
        <v>-15410</v>
      </c>
      <c r="K84" s="416">
        <v>-15611</v>
      </c>
      <c r="L84" s="396">
        <v>-5178</v>
      </c>
      <c r="M84" s="416">
        <v>-6463</v>
      </c>
      <c r="N84" s="396">
        <v>0</v>
      </c>
      <c r="O84" s="416">
        <v>0</v>
      </c>
      <c r="P84" s="396">
        <v>-217300</v>
      </c>
      <c r="Q84" s="416">
        <v>-183054</v>
      </c>
    </row>
    <row r="85" spans="2:17">
      <c r="D85" s="371"/>
      <c r="E85" s="417"/>
      <c r="F85" s="371"/>
      <c r="G85" s="371"/>
      <c r="H85" s="371"/>
      <c r="I85" s="371"/>
      <c r="J85" s="371"/>
      <c r="K85" s="371"/>
      <c r="L85" s="371"/>
      <c r="M85" s="371"/>
      <c r="N85" s="371"/>
      <c r="O85" s="371"/>
      <c r="P85" s="371"/>
      <c r="Q85" s="371"/>
    </row>
    <row r="86" spans="2:17">
      <c r="B86" s="377" t="s">
        <v>373</v>
      </c>
      <c r="C86" s="407"/>
      <c r="D86" s="394">
        <v>0</v>
      </c>
      <c r="E86" s="406">
        <v>0</v>
      </c>
      <c r="F86" s="394">
        <v>72989</v>
      </c>
      <c r="G86" s="395">
        <v>190610</v>
      </c>
      <c r="H86" s="394">
        <v>556399</v>
      </c>
      <c r="I86" s="395">
        <v>325092</v>
      </c>
      <c r="J86" s="394">
        <v>166351</v>
      </c>
      <c r="K86" s="395">
        <v>159585</v>
      </c>
      <c r="L86" s="394">
        <v>90515</v>
      </c>
      <c r="M86" s="395">
        <v>75051</v>
      </c>
      <c r="N86" s="394">
        <v>-6</v>
      </c>
      <c r="O86" s="395">
        <v>0</v>
      </c>
      <c r="P86" s="394">
        <v>886248</v>
      </c>
      <c r="Q86" s="395">
        <v>750338</v>
      </c>
    </row>
    <row r="87" spans="2:17">
      <c r="D87" s="371"/>
      <c r="E87" s="417"/>
      <c r="F87" s="371"/>
      <c r="G87" s="371"/>
      <c r="H87" s="371"/>
      <c r="I87" s="371"/>
      <c r="J87" s="371"/>
      <c r="K87" s="371"/>
      <c r="L87" s="371"/>
      <c r="M87" s="371"/>
      <c r="N87" s="371"/>
      <c r="O87" s="371"/>
      <c r="P87" s="371"/>
      <c r="Q87" s="371"/>
    </row>
    <row r="88" spans="2:17">
      <c r="B88" s="376"/>
      <c r="C88" s="368" t="s">
        <v>337</v>
      </c>
      <c r="D88" s="396">
        <v>0</v>
      </c>
      <c r="E88" s="415">
        <v>0</v>
      </c>
      <c r="F88" s="396">
        <v>11509</v>
      </c>
      <c r="G88" s="416">
        <v>14292</v>
      </c>
      <c r="H88" s="396">
        <v>24298</v>
      </c>
      <c r="I88" s="416">
        <v>16657</v>
      </c>
      <c r="J88" s="396">
        <v>4738</v>
      </c>
      <c r="K88" s="416">
        <v>4720</v>
      </c>
      <c r="L88" s="396">
        <v>2272</v>
      </c>
      <c r="M88" s="416">
        <v>1637</v>
      </c>
      <c r="N88" s="396">
        <v>0</v>
      </c>
      <c r="O88" s="416">
        <v>0</v>
      </c>
      <c r="P88" s="396">
        <v>42817</v>
      </c>
      <c r="Q88" s="416">
        <v>37306</v>
      </c>
    </row>
    <row r="89" spans="2:17">
      <c r="B89" s="376"/>
      <c r="C89" s="368" t="s">
        <v>338</v>
      </c>
      <c r="D89" s="396">
        <v>0</v>
      </c>
      <c r="E89" s="415">
        <v>0</v>
      </c>
      <c r="F89" s="396">
        <v>-37578</v>
      </c>
      <c r="G89" s="416">
        <v>-73828</v>
      </c>
      <c r="H89" s="396">
        <v>-114125</v>
      </c>
      <c r="I89" s="416">
        <v>-57016</v>
      </c>
      <c r="J89" s="396">
        <v>-17609</v>
      </c>
      <c r="K89" s="416">
        <v>-17986</v>
      </c>
      <c r="L89" s="396">
        <v>-9090</v>
      </c>
      <c r="M89" s="416">
        <v>-8400</v>
      </c>
      <c r="N89" s="396">
        <v>0</v>
      </c>
      <c r="O89" s="416">
        <v>0</v>
      </c>
      <c r="P89" s="396">
        <v>-178402</v>
      </c>
      <c r="Q89" s="416">
        <v>-157230</v>
      </c>
    </row>
    <row r="90" spans="2:17">
      <c r="B90" s="376"/>
      <c r="C90" s="368" t="s">
        <v>339</v>
      </c>
      <c r="D90" s="396">
        <v>0</v>
      </c>
      <c r="E90" s="415">
        <v>0</v>
      </c>
      <c r="F90" s="396">
        <v>-37703</v>
      </c>
      <c r="G90" s="416">
        <v>-39731</v>
      </c>
      <c r="H90" s="396">
        <v>-170630</v>
      </c>
      <c r="I90" s="416">
        <v>-118816</v>
      </c>
      <c r="J90" s="396">
        <v>-28733</v>
      </c>
      <c r="K90" s="416">
        <v>-30053</v>
      </c>
      <c r="L90" s="396">
        <v>-14163</v>
      </c>
      <c r="M90" s="416">
        <v>-12519</v>
      </c>
      <c r="N90" s="396">
        <v>3</v>
      </c>
      <c r="O90" s="416">
        <v>0</v>
      </c>
      <c r="P90" s="396">
        <v>-251226</v>
      </c>
      <c r="Q90" s="416">
        <v>-201119</v>
      </c>
    </row>
    <row r="91" spans="2:17">
      <c r="D91" s="371"/>
      <c r="E91" s="417"/>
      <c r="F91" s="371"/>
      <c r="G91" s="371"/>
      <c r="H91" s="371"/>
      <c r="I91" s="371"/>
      <c r="J91" s="371"/>
      <c r="K91" s="371"/>
      <c r="L91" s="371"/>
      <c r="M91" s="371"/>
      <c r="N91" s="371"/>
      <c r="O91" s="371"/>
      <c r="P91" s="371"/>
      <c r="Q91" s="371"/>
    </row>
    <row r="92" spans="2:17">
      <c r="B92" s="377" t="s">
        <v>374</v>
      </c>
      <c r="C92" s="407"/>
      <c r="D92" s="394">
        <v>0</v>
      </c>
      <c r="E92" s="406">
        <v>0</v>
      </c>
      <c r="F92" s="394">
        <v>9217</v>
      </c>
      <c r="G92" s="395">
        <v>91343</v>
      </c>
      <c r="H92" s="394">
        <v>295942</v>
      </c>
      <c r="I92" s="395">
        <v>165917</v>
      </c>
      <c r="J92" s="394">
        <v>124747</v>
      </c>
      <c r="K92" s="395">
        <v>116266</v>
      </c>
      <c r="L92" s="394">
        <v>69534</v>
      </c>
      <c r="M92" s="395">
        <v>55769</v>
      </c>
      <c r="N92" s="394">
        <v>-3</v>
      </c>
      <c r="O92" s="395">
        <v>0</v>
      </c>
      <c r="P92" s="394">
        <v>499437</v>
      </c>
      <c r="Q92" s="395">
        <v>429295</v>
      </c>
    </row>
    <row r="93" spans="2:17">
      <c r="D93" s="371"/>
      <c r="E93" s="417"/>
      <c r="F93" s="371"/>
      <c r="G93" s="371"/>
      <c r="H93" s="371"/>
      <c r="I93" s="371"/>
      <c r="J93" s="371"/>
      <c r="K93" s="371"/>
      <c r="L93" s="371"/>
      <c r="M93" s="371"/>
      <c r="N93" s="371"/>
      <c r="O93" s="371"/>
      <c r="P93" s="371"/>
      <c r="Q93" s="371"/>
    </row>
    <row r="94" spans="2:17">
      <c r="B94" s="378"/>
      <c r="C94" s="368" t="s">
        <v>340</v>
      </c>
      <c r="D94" s="396">
        <v>0</v>
      </c>
      <c r="E94" s="415">
        <v>0</v>
      </c>
      <c r="F94" s="396">
        <v>-12480</v>
      </c>
      <c r="G94" s="416">
        <v>-5480</v>
      </c>
      <c r="H94" s="396">
        <v>-122655</v>
      </c>
      <c r="I94" s="416">
        <v>-60575</v>
      </c>
      <c r="J94" s="396">
        <v>-29917</v>
      </c>
      <c r="K94" s="416">
        <v>-29704</v>
      </c>
      <c r="L94" s="396">
        <v>-13684</v>
      </c>
      <c r="M94" s="416">
        <v>-13153</v>
      </c>
      <c r="N94" s="396">
        <v>0</v>
      </c>
      <c r="O94" s="416">
        <v>0</v>
      </c>
      <c r="P94" s="396">
        <v>-178736</v>
      </c>
      <c r="Q94" s="416">
        <v>-108912</v>
      </c>
    </row>
    <row r="95" spans="2:17">
      <c r="B95" s="378"/>
      <c r="C95" s="368" t="s">
        <v>341</v>
      </c>
      <c r="D95" s="396">
        <v>0</v>
      </c>
      <c r="E95" s="415">
        <v>0</v>
      </c>
      <c r="F95" s="396">
        <v>-12408</v>
      </c>
      <c r="G95" s="416">
        <v>-8178</v>
      </c>
      <c r="H95" s="396">
        <v>-32378</v>
      </c>
      <c r="I95" s="416">
        <v>-12591</v>
      </c>
      <c r="J95" s="396">
        <v>-3477</v>
      </c>
      <c r="K95" s="416">
        <v>-1046</v>
      </c>
      <c r="L95" s="396">
        <v>-1202</v>
      </c>
      <c r="M95" s="416">
        <v>-711</v>
      </c>
      <c r="N95" s="396">
        <v>0</v>
      </c>
      <c r="O95" s="416">
        <v>0</v>
      </c>
      <c r="P95" s="396">
        <v>-49465</v>
      </c>
      <c r="Q95" s="416">
        <v>-22526</v>
      </c>
    </row>
    <row r="96" spans="2:17">
      <c r="D96" s="371"/>
      <c r="E96" s="417"/>
      <c r="F96" s="371"/>
      <c r="G96" s="371"/>
      <c r="H96" s="371"/>
      <c r="I96" s="371"/>
      <c r="J96" s="371"/>
      <c r="K96" s="371"/>
      <c r="L96" s="371"/>
      <c r="M96" s="371"/>
      <c r="N96" s="371"/>
      <c r="O96" s="371"/>
      <c r="P96" s="371"/>
      <c r="Q96" s="371"/>
    </row>
    <row r="97" spans="2:17">
      <c r="B97" s="377" t="s">
        <v>375</v>
      </c>
      <c r="C97" s="407"/>
      <c r="D97" s="394">
        <v>0</v>
      </c>
      <c r="E97" s="406">
        <v>0</v>
      </c>
      <c r="F97" s="394">
        <v>-15671</v>
      </c>
      <c r="G97" s="395">
        <v>77685</v>
      </c>
      <c r="H97" s="394">
        <v>140909</v>
      </c>
      <c r="I97" s="395">
        <v>92751</v>
      </c>
      <c r="J97" s="394">
        <v>91353</v>
      </c>
      <c r="K97" s="395">
        <v>85516</v>
      </c>
      <c r="L97" s="394">
        <v>54648</v>
      </c>
      <c r="M97" s="395">
        <v>41905</v>
      </c>
      <c r="N97" s="394">
        <v>-3</v>
      </c>
      <c r="O97" s="395">
        <v>0</v>
      </c>
      <c r="P97" s="394">
        <v>271236</v>
      </c>
      <c r="Q97" s="395">
        <v>297857</v>
      </c>
    </row>
    <row r="98" spans="2:17">
      <c r="B98" s="379"/>
      <c r="C98" s="408"/>
      <c r="D98" s="371"/>
      <c r="E98" s="417"/>
      <c r="F98" s="371"/>
      <c r="G98" s="371"/>
      <c r="H98" s="371"/>
      <c r="I98" s="371"/>
      <c r="J98" s="371"/>
      <c r="K98" s="371"/>
      <c r="L98" s="371"/>
      <c r="M98" s="371"/>
      <c r="N98" s="371"/>
      <c r="O98" s="371"/>
      <c r="P98" s="371"/>
      <c r="Q98" s="371"/>
    </row>
    <row r="99" spans="2:17">
      <c r="B99" s="377" t="s">
        <v>376</v>
      </c>
      <c r="C99" s="407"/>
      <c r="D99" s="394">
        <v>0</v>
      </c>
      <c r="E99" s="406">
        <v>0</v>
      </c>
      <c r="F99" s="394">
        <v>-3768</v>
      </c>
      <c r="G99" s="395">
        <v>-44483</v>
      </c>
      <c r="H99" s="394">
        <v>-84515</v>
      </c>
      <c r="I99" s="395">
        <v>-40007</v>
      </c>
      <c r="J99" s="394">
        <v>-15301</v>
      </c>
      <c r="K99" s="395">
        <v>-13165</v>
      </c>
      <c r="L99" s="394">
        <v>-5759</v>
      </c>
      <c r="M99" s="395">
        <v>-5413</v>
      </c>
      <c r="N99" s="394">
        <v>0</v>
      </c>
      <c r="O99" s="395">
        <v>0</v>
      </c>
      <c r="P99" s="394">
        <v>-109343</v>
      </c>
      <c r="Q99" s="395">
        <v>-103068</v>
      </c>
    </row>
    <row r="100" spans="2:17">
      <c r="B100" s="377"/>
      <c r="C100" s="407" t="s">
        <v>119</v>
      </c>
      <c r="D100" s="394">
        <v>0</v>
      </c>
      <c r="E100" s="415">
        <v>0</v>
      </c>
      <c r="F100" s="394">
        <v>8700</v>
      </c>
      <c r="G100" s="418">
        <v>10416</v>
      </c>
      <c r="H100" s="394">
        <v>61438</v>
      </c>
      <c r="I100" s="418">
        <v>34196</v>
      </c>
      <c r="J100" s="394">
        <v>1739</v>
      </c>
      <c r="K100" s="418">
        <v>3707</v>
      </c>
      <c r="L100" s="394">
        <v>1129</v>
      </c>
      <c r="M100" s="418">
        <v>1487</v>
      </c>
      <c r="N100" s="394">
        <v>0</v>
      </c>
      <c r="O100" s="418">
        <v>0</v>
      </c>
      <c r="P100" s="394">
        <v>73006</v>
      </c>
      <c r="Q100" s="418">
        <v>49806</v>
      </c>
    </row>
    <row r="101" spans="2:17">
      <c r="B101" s="378"/>
      <c r="C101" s="374" t="s">
        <v>295</v>
      </c>
      <c r="D101" s="396">
        <v>0</v>
      </c>
      <c r="E101" s="415">
        <v>0</v>
      </c>
      <c r="F101" s="396">
        <v>500</v>
      </c>
      <c r="G101" s="416">
        <v>3817</v>
      </c>
      <c r="H101" s="396">
        <v>4601</v>
      </c>
      <c r="I101" s="416">
        <v>660</v>
      </c>
      <c r="J101" s="396">
        <v>886</v>
      </c>
      <c r="K101" s="416">
        <v>1120</v>
      </c>
      <c r="L101" s="396">
        <v>172</v>
      </c>
      <c r="M101" s="416">
        <v>170</v>
      </c>
      <c r="N101" s="396"/>
      <c r="O101" s="416"/>
      <c r="P101" s="396">
        <v>6159</v>
      </c>
      <c r="Q101" s="416">
        <v>5767</v>
      </c>
    </row>
    <row r="102" spans="2:17">
      <c r="B102" s="378"/>
      <c r="C102" s="374" t="s">
        <v>342</v>
      </c>
      <c r="D102" s="396">
        <v>0</v>
      </c>
      <c r="E102" s="415">
        <v>0</v>
      </c>
      <c r="F102" s="396">
        <v>8200</v>
      </c>
      <c r="G102" s="416">
        <v>6599</v>
      </c>
      <c r="H102" s="396">
        <v>56837</v>
      </c>
      <c r="I102" s="416">
        <v>33536</v>
      </c>
      <c r="J102" s="396">
        <v>853</v>
      </c>
      <c r="K102" s="416">
        <v>2587</v>
      </c>
      <c r="L102" s="396">
        <v>957</v>
      </c>
      <c r="M102" s="416">
        <v>1317</v>
      </c>
      <c r="N102" s="396"/>
      <c r="O102" s="416"/>
      <c r="P102" s="396">
        <v>66847</v>
      </c>
      <c r="Q102" s="416">
        <v>44039</v>
      </c>
    </row>
    <row r="103" spans="2:17">
      <c r="B103" s="377"/>
      <c r="C103" s="407" t="s">
        <v>141</v>
      </c>
      <c r="D103" s="394">
        <v>0</v>
      </c>
      <c r="E103" s="415">
        <v>0</v>
      </c>
      <c r="F103" s="394">
        <v>-56852</v>
      </c>
      <c r="G103" s="418">
        <v>-55869</v>
      </c>
      <c r="H103" s="394">
        <v>-143270</v>
      </c>
      <c r="I103" s="418">
        <v>-69565</v>
      </c>
      <c r="J103" s="394">
        <v>-17166</v>
      </c>
      <c r="K103" s="418">
        <v>-17188</v>
      </c>
      <c r="L103" s="394">
        <v>-7514</v>
      </c>
      <c r="M103" s="418">
        <v>-6847</v>
      </c>
      <c r="N103" s="394">
        <v>0</v>
      </c>
      <c r="O103" s="418">
        <v>0</v>
      </c>
      <c r="P103" s="394">
        <v>-224802</v>
      </c>
      <c r="Q103" s="418">
        <v>-149469</v>
      </c>
    </row>
    <row r="104" spans="2:17">
      <c r="B104" s="378"/>
      <c r="C104" s="374" t="s">
        <v>343</v>
      </c>
      <c r="D104" s="396">
        <v>0</v>
      </c>
      <c r="E104" s="415">
        <v>0</v>
      </c>
      <c r="F104" s="396">
        <v>-506</v>
      </c>
      <c r="G104" s="416">
        <v>-14</v>
      </c>
      <c r="H104" s="396">
        <v>-20044</v>
      </c>
      <c r="I104" s="416">
        <v>-19300</v>
      </c>
      <c r="J104" s="396">
        <v>-3106</v>
      </c>
      <c r="K104" s="416">
        <v>-3461</v>
      </c>
      <c r="L104" s="396">
        <v>-309</v>
      </c>
      <c r="M104" s="416">
        <v>-644</v>
      </c>
      <c r="N104" s="396"/>
      <c r="O104" s="416"/>
      <c r="P104" s="396">
        <v>-23965</v>
      </c>
      <c r="Q104" s="416">
        <v>-23419</v>
      </c>
    </row>
    <row r="105" spans="2:17">
      <c r="B105" s="378"/>
      <c r="C105" s="374" t="s">
        <v>344</v>
      </c>
      <c r="D105" s="396">
        <v>0</v>
      </c>
      <c r="E105" s="415">
        <v>0</v>
      </c>
      <c r="F105" s="396">
        <v>0</v>
      </c>
      <c r="G105" s="416">
        <v>0</v>
      </c>
      <c r="H105" s="396">
        <v>-25190</v>
      </c>
      <c r="I105" s="416">
        <v>-7313</v>
      </c>
      <c r="J105" s="396">
        <v>-9128</v>
      </c>
      <c r="K105" s="416">
        <v>-8217</v>
      </c>
      <c r="L105" s="396">
        <v>-6173</v>
      </c>
      <c r="M105" s="416">
        <v>-6044</v>
      </c>
      <c r="N105" s="396"/>
      <c r="O105" s="416"/>
      <c r="P105" s="396">
        <v>-40491</v>
      </c>
      <c r="Q105" s="416">
        <v>-21574</v>
      </c>
    </row>
    <row r="106" spans="2:17">
      <c r="B106" s="378"/>
      <c r="C106" s="374" t="s">
        <v>164</v>
      </c>
      <c r="D106" s="396">
        <v>0</v>
      </c>
      <c r="E106" s="415">
        <v>0</v>
      </c>
      <c r="F106" s="396">
        <v>-56346</v>
      </c>
      <c r="G106" s="416">
        <v>-55855</v>
      </c>
      <c r="H106" s="396">
        <v>-98036</v>
      </c>
      <c r="I106" s="416">
        <v>-42952</v>
      </c>
      <c r="J106" s="396">
        <v>-4932</v>
      </c>
      <c r="K106" s="416">
        <v>-5510</v>
      </c>
      <c r="L106" s="396">
        <v>-1032</v>
      </c>
      <c r="M106" s="416">
        <v>-159</v>
      </c>
      <c r="N106" s="396"/>
      <c r="O106" s="416"/>
      <c r="P106" s="396">
        <v>-160346</v>
      </c>
      <c r="Q106" s="416">
        <v>-104476</v>
      </c>
    </row>
    <row r="107" spans="2:17">
      <c r="B107" s="378"/>
      <c r="C107" s="368" t="s">
        <v>345</v>
      </c>
      <c r="D107" s="396">
        <v>0</v>
      </c>
      <c r="E107" s="415">
        <v>0</v>
      </c>
      <c r="F107" s="396">
        <v>46274</v>
      </c>
      <c r="G107" s="416">
        <v>0</v>
      </c>
      <c r="H107" s="396">
        <v>0</v>
      </c>
      <c r="I107" s="416">
        <v>0</v>
      </c>
      <c r="J107" s="396">
        <v>0</v>
      </c>
      <c r="K107" s="416">
        <v>0</v>
      </c>
      <c r="L107" s="396">
        <v>0</v>
      </c>
      <c r="M107" s="416">
        <v>0</v>
      </c>
      <c r="N107" s="396">
        <v>0</v>
      </c>
      <c r="O107" s="416">
        <v>0</v>
      </c>
      <c r="P107" s="396">
        <v>46274</v>
      </c>
      <c r="Q107" s="416">
        <v>0</v>
      </c>
    </row>
    <row r="108" spans="2:17">
      <c r="B108" s="378"/>
      <c r="C108" s="368" t="s">
        <v>346</v>
      </c>
      <c r="D108" s="394">
        <v>0</v>
      </c>
      <c r="E108" s="406">
        <v>0</v>
      </c>
      <c r="F108" s="394">
        <v>-1890</v>
      </c>
      <c r="G108" s="395">
        <v>970</v>
      </c>
      <c r="H108" s="394">
        <v>-2683</v>
      </c>
      <c r="I108" s="395">
        <v>-4638</v>
      </c>
      <c r="J108" s="394">
        <v>126</v>
      </c>
      <c r="K108" s="395">
        <v>316</v>
      </c>
      <c r="L108" s="394">
        <v>626</v>
      </c>
      <c r="M108" s="395">
        <v>-53</v>
      </c>
      <c r="N108" s="394">
        <v>0</v>
      </c>
      <c r="O108" s="395">
        <v>0</v>
      </c>
      <c r="P108" s="394">
        <v>-3821</v>
      </c>
      <c r="Q108" s="395">
        <v>-3405</v>
      </c>
    </row>
    <row r="109" spans="2:17">
      <c r="B109" s="378"/>
      <c r="C109" s="374" t="s">
        <v>347</v>
      </c>
      <c r="D109" s="396">
        <v>0</v>
      </c>
      <c r="E109" s="415">
        <v>0</v>
      </c>
      <c r="F109" s="396">
        <v>605</v>
      </c>
      <c r="G109" s="416">
        <v>1578</v>
      </c>
      <c r="H109" s="396">
        <v>63088</v>
      </c>
      <c r="I109" s="416">
        <v>6519</v>
      </c>
      <c r="J109" s="396">
        <v>1203</v>
      </c>
      <c r="K109" s="416">
        <v>795</v>
      </c>
      <c r="L109" s="396">
        <v>1034</v>
      </c>
      <c r="M109" s="416">
        <v>487</v>
      </c>
      <c r="N109" s="396">
        <v>0</v>
      </c>
      <c r="O109" s="416">
        <v>0</v>
      </c>
      <c r="P109" s="396">
        <v>65930</v>
      </c>
      <c r="Q109" s="416">
        <v>9379</v>
      </c>
    </row>
    <row r="110" spans="2:17">
      <c r="B110" s="378"/>
      <c r="C110" s="374" t="s">
        <v>348</v>
      </c>
      <c r="D110" s="396">
        <v>0</v>
      </c>
      <c r="E110" s="415">
        <v>0</v>
      </c>
      <c r="F110" s="396">
        <v>-2495</v>
      </c>
      <c r="G110" s="416">
        <v>-608</v>
      </c>
      <c r="H110" s="396">
        <v>-65771</v>
      </c>
      <c r="I110" s="416">
        <v>-11157</v>
      </c>
      <c r="J110" s="396">
        <v>-1077</v>
      </c>
      <c r="K110" s="416">
        <v>-479</v>
      </c>
      <c r="L110" s="396">
        <v>-408</v>
      </c>
      <c r="M110" s="416">
        <v>-540</v>
      </c>
      <c r="N110" s="396">
        <v>0</v>
      </c>
      <c r="O110" s="416">
        <v>0</v>
      </c>
      <c r="P110" s="396">
        <v>-69751</v>
      </c>
      <c r="Q110" s="416">
        <v>-12784</v>
      </c>
    </row>
    <row r="111" spans="2:17">
      <c r="D111" s="371"/>
      <c r="E111" s="417"/>
      <c r="F111" s="364"/>
      <c r="G111" s="364"/>
      <c r="H111" s="364"/>
      <c r="I111" s="364"/>
      <c r="J111" s="364"/>
      <c r="K111" s="364"/>
      <c r="L111" s="364"/>
      <c r="M111" s="364"/>
      <c r="N111" s="364"/>
      <c r="O111" s="364"/>
      <c r="P111" s="364"/>
      <c r="Q111" s="364"/>
    </row>
    <row r="112" spans="2:17" ht="24">
      <c r="B112" s="380"/>
      <c r="C112" s="368" t="s">
        <v>349</v>
      </c>
      <c r="D112" s="396">
        <v>0</v>
      </c>
      <c r="E112" s="415">
        <v>0</v>
      </c>
      <c r="F112" s="396">
        <v>0</v>
      </c>
      <c r="G112" s="416">
        <v>0</v>
      </c>
      <c r="H112" s="396">
        <v>0</v>
      </c>
      <c r="I112" s="416">
        <v>0</v>
      </c>
      <c r="J112" s="396">
        <v>0</v>
      </c>
      <c r="K112" s="416">
        <v>0</v>
      </c>
      <c r="L112" s="396">
        <v>0</v>
      </c>
      <c r="M112" s="416">
        <v>0</v>
      </c>
      <c r="N112" s="396">
        <v>0</v>
      </c>
      <c r="O112" s="416">
        <v>0</v>
      </c>
      <c r="P112" s="396">
        <v>0</v>
      </c>
      <c r="Q112" s="416">
        <v>0</v>
      </c>
    </row>
    <row r="113" spans="2:17">
      <c r="B113" s="381"/>
      <c r="C113" s="368" t="s">
        <v>350</v>
      </c>
      <c r="D113" s="394">
        <v>0</v>
      </c>
      <c r="E113" s="414">
        <v>0</v>
      </c>
      <c r="F113" s="394">
        <v>0</v>
      </c>
      <c r="G113" s="393">
        <v>0</v>
      </c>
      <c r="H113" s="394">
        <v>0</v>
      </c>
      <c r="I113" s="393">
        <v>0</v>
      </c>
      <c r="J113" s="394">
        <v>0</v>
      </c>
      <c r="K113" s="393">
        <v>0</v>
      </c>
      <c r="L113" s="394">
        <v>0</v>
      </c>
      <c r="M113" s="393">
        <v>-6</v>
      </c>
      <c r="N113" s="394">
        <v>0</v>
      </c>
      <c r="O113" s="393">
        <v>0</v>
      </c>
      <c r="P113" s="394">
        <v>0</v>
      </c>
      <c r="Q113" s="393">
        <v>-6</v>
      </c>
    </row>
    <row r="114" spans="2:17">
      <c r="B114" s="377"/>
      <c r="C114" s="374" t="s">
        <v>351</v>
      </c>
      <c r="D114" s="396">
        <v>0</v>
      </c>
      <c r="E114" s="415">
        <v>0</v>
      </c>
      <c r="F114" s="396">
        <v>0</v>
      </c>
      <c r="G114" s="416">
        <v>0</v>
      </c>
      <c r="H114" s="396">
        <v>0</v>
      </c>
      <c r="I114" s="416">
        <v>0</v>
      </c>
      <c r="J114" s="396">
        <v>0</v>
      </c>
      <c r="K114" s="416">
        <v>0</v>
      </c>
      <c r="L114" s="396">
        <v>0</v>
      </c>
      <c r="M114" s="416">
        <v>0</v>
      </c>
      <c r="N114" s="396">
        <v>0</v>
      </c>
      <c r="O114" s="416">
        <v>0</v>
      </c>
      <c r="P114" s="396">
        <v>0</v>
      </c>
      <c r="Q114" s="416">
        <v>0</v>
      </c>
    </row>
    <row r="115" spans="2:17">
      <c r="B115" s="377"/>
      <c r="C115" s="374" t="s">
        <v>352</v>
      </c>
      <c r="D115" s="396">
        <v>0</v>
      </c>
      <c r="E115" s="415">
        <v>0</v>
      </c>
      <c r="F115" s="396">
        <v>0</v>
      </c>
      <c r="G115" s="416">
        <v>0</v>
      </c>
      <c r="H115" s="396">
        <v>0</v>
      </c>
      <c r="I115" s="416">
        <v>0</v>
      </c>
      <c r="J115" s="396">
        <v>0</v>
      </c>
      <c r="K115" s="416">
        <v>0</v>
      </c>
      <c r="L115" s="396">
        <v>0</v>
      </c>
      <c r="M115" s="416">
        <v>-6</v>
      </c>
      <c r="N115" s="396">
        <v>0</v>
      </c>
      <c r="O115" s="416">
        <v>0</v>
      </c>
      <c r="P115" s="396">
        <v>0</v>
      </c>
      <c r="Q115" s="416">
        <v>-6</v>
      </c>
    </row>
    <row r="116" spans="2:17">
      <c r="D116" s="371"/>
      <c r="E116" s="417"/>
      <c r="F116" s="371"/>
      <c r="G116" s="371"/>
      <c r="H116" s="371"/>
      <c r="I116" s="371"/>
      <c r="J116" s="371"/>
      <c r="K116" s="371"/>
      <c r="L116" s="371"/>
      <c r="M116" s="371"/>
      <c r="P116" s="371"/>
      <c r="Q116" s="371"/>
    </row>
    <row r="117" spans="2:17">
      <c r="B117" s="377" t="s">
        <v>384</v>
      </c>
      <c r="C117" s="407"/>
      <c r="D117" s="394">
        <v>0</v>
      </c>
      <c r="E117" s="414">
        <v>0</v>
      </c>
      <c r="F117" s="394">
        <v>-19439</v>
      </c>
      <c r="G117" s="393">
        <v>33202</v>
      </c>
      <c r="H117" s="394">
        <v>56394</v>
      </c>
      <c r="I117" s="393">
        <v>52744</v>
      </c>
      <c r="J117" s="394">
        <v>76052</v>
      </c>
      <c r="K117" s="393">
        <v>72351</v>
      </c>
      <c r="L117" s="394">
        <v>48889</v>
      </c>
      <c r="M117" s="393">
        <v>36486</v>
      </c>
      <c r="N117" s="394">
        <v>-3</v>
      </c>
      <c r="O117" s="393">
        <v>0</v>
      </c>
      <c r="P117" s="394">
        <v>161893</v>
      </c>
      <c r="Q117" s="393">
        <v>194783</v>
      </c>
    </row>
    <row r="118" spans="2:17">
      <c r="D118" s="371"/>
      <c r="E118" s="417"/>
      <c r="F118" s="371"/>
      <c r="G118" s="371"/>
      <c r="H118" s="371"/>
      <c r="I118" s="371"/>
      <c r="J118" s="371"/>
      <c r="K118" s="371"/>
      <c r="L118" s="371"/>
      <c r="M118" s="371"/>
      <c r="N118" s="371"/>
      <c r="O118" s="371"/>
      <c r="P118" s="371"/>
      <c r="Q118" s="371"/>
    </row>
    <row r="119" spans="2:17">
      <c r="B119" s="378"/>
      <c r="C119" s="368" t="s">
        <v>353</v>
      </c>
      <c r="D119" s="396">
        <v>0</v>
      </c>
      <c r="E119" s="415">
        <v>0</v>
      </c>
      <c r="F119" s="396">
        <v>3502</v>
      </c>
      <c r="G119" s="416">
        <v>-11122</v>
      </c>
      <c r="H119" s="396">
        <v>-17373</v>
      </c>
      <c r="I119" s="416">
        <v>-4878</v>
      </c>
      <c r="J119" s="396">
        <v>-24793</v>
      </c>
      <c r="K119" s="416">
        <v>-27191</v>
      </c>
      <c r="L119" s="396">
        <v>-14867</v>
      </c>
      <c r="M119" s="416">
        <v>-9388</v>
      </c>
      <c r="N119" s="396">
        <v>0</v>
      </c>
      <c r="O119" s="416">
        <v>0</v>
      </c>
      <c r="P119" s="396">
        <v>-53531</v>
      </c>
      <c r="Q119" s="416">
        <v>-52579</v>
      </c>
    </row>
    <row r="120" spans="2:17">
      <c r="D120" s="371"/>
      <c r="E120" s="417"/>
      <c r="F120" s="371"/>
      <c r="G120" s="371"/>
      <c r="H120" s="371"/>
      <c r="I120" s="371"/>
      <c r="J120" s="371"/>
      <c r="K120" s="371"/>
      <c r="L120" s="371"/>
      <c r="M120" s="371"/>
      <c r="N120" s="371"/>
      <c r="O120" s="371"/>
      <c r="P120" s="371"/>
      <c r="Q120" s="371"/>
    </row>
    <row r="121" spans="2:17">
      <c r="B121" s="377" t="s">
        <v>378</v>
      </c>
      <c r="C121" s="407"/>
      <c r="D121" s="394">
        <v>0</v>
      </c>
      <c r="E121" s="406">
        <v>0</v>
      </c>
      <c r="F121" s="394">
        <v>-15937</v>
      </c>
      <c r="G121" s="395">
        <v>22080</v>
      </c>
      <c r="H121" s="394">
        <v>39021</v>
      </c>
      <c r="I121" s="395">
        <v>47866</v>
      </c>
      <c r="J121" s="394">
        <v>51259</v>
      </c>
      <c r="K121" s="395">
        <v>45160</v>
      </c>
      <c r="L121" s="394">
        <v>34022</v>
      </c>
      <c r="M121" s="395">
        <v>27098</v>
      </c>
      <c r="N121" s="394">
        <v>-3</v>
      </c>
      <c r="O121" s="395">
        <v>0</v>
      </c>
      <c r="P121" s="394">
        <v>108362</v>
      </c>
      <c r="Q121" s="395">
        <v>142204</v>
      </c>
    </row>
    <row r="122" spans="2:17">
      <c r="B122" s="378"/>
      <c r="C122" s="368" t="s">
        <v>354</v>
      </c>
      <c r="D122" s="396">
        <v>0</v>
      </c>
      <c r="E122" s="415">
        <v>0</v>
      </c>
      <c r="F122" s="396">
        <v>0</v>
      </c>
      <c r="G122" s="416">
        <v>0</v>
      </c>
      <c r="H122" s="396">
        <v>0</v>
      </c>
      <c r="I122" s="416">
        <v>0</v>
      </c>
      <c r="J122" s="396">
        <v>0</v>
      </c>
      <c r="K122" s="416">
        <v>0</v>
      </c>
      <c r="L122" s="396">
        <v>0</v>
      </c>
      <c r="M122" s="416">
        <v>0</v>
      </c>
      <c r="N122" s="396">
        <v>0</v>
      </c>
      <c r="O122" s="416">
        <v>0</v>
      </c>
      <c r="P122" s="396">
        <v>0</v>
      </c>
      <c r="Q122" s="416">
        <v>0</v>
      </c>
    </row>
    <row r="123" spans="2:17">
      <c r="B123" s="377" t="s">
        <v>118</v>
      </c>
      <c r="C123" s="368"/>
      <c r="D123" s="394">
        <v>0</v>
      </c>
      <c r="E123" s="406">
        <v>0</v>
      </c>
      <c r="F123" s="394">
        <v>-15937</v>
      </c>
      <c r="G123" s="395">
        <v>22080</v>
      </c>
      <c r="H123" s="394">
        <v>39021</v>
      </c>
      <c r="I123" s="395">
        <v>47866</v>
      </c>
      <c r="J123" s="394">
        <v>51259</v>
      </c>
      <c r="K123" s="395">
        <v>45160</v>
      </c>
      <c r="L123" s="394">
        <v>34022</v>
      </c>
      <c r="M123" s="395">
        <v>27098</v>
      </c>
      <c r="N123" s="394">
        <v>-3</v>
      </c>
      <c r="O123" s="395">
        <v>0</v>
      </c>
      <c r="P123" s="394">
        <v>108362</v>
      </c>
      <c r="Q123" s="395">
        <v>142204</v>
      </c>
    </row>
    <row r="124" spans="2:17">
      <c r="D124" s="371"/>
    </row>
    <row r="125" spans="2:17">
      <c r="D125" s="371"/>
    </row>
    <row r="126" spans="2:17">
      <c r="D126" s="399"/>
    </row>
    <row r="127" spans="2:17">
      <c r="B127" s="581" t="s">
        <v>102</v>
      </c>
      <c r="C127" s="582"/>
      <c r="D127" s="575" t="s">
        <v>23</v>
      </c>
      <c r="E127" s="576"/>
      <c r="F127" s="575" t="s">
        <v>10</v>
      </c>
      <c r="G127" s="576"/>
      <c r="H127" s="575" t="s">
        <v>55</v>
      </c>
      <c r="I127" s="576"/>
      <c r="J127" s="575" t="s">
        <v>14</v>
      </c>
      <c r="K127" s="576"/>
      <c r="L127" s="575" t="s">
        <v>56</v>
      </c>
      <c r="M127" s="576"/>
      <c r="N127" s="575" t="s">
        <v>389</v>
      </c>
      <c r="O127" s="576"/>
      <c r="P127" s="575" t="s">
        <v>20</v>
      </c>
      <c r="Q127" s="576"/>
    </row>
    <row r="128" spans="2:17">
      <c r="B128" s="583" t="s">
        <v>379</v>
      </c>
      <c r="C128" s="589"/>
      <c r="D128" s="382" t="str">
        <f t="shared" ref="D128:Q128" si="1">D71</f>
        <v>03/31/2019</v>
      </c>
      <c r="E128" s="383" t="str">
        <f t="shared" si="1"/>
        <v>03/31/2018</v>
      </c>
      <c r="F128" s="382" t="str">
        <f t="shared" si="1"/>
        <v>03/31/2019</v>
      </c>
      <c r="G128" s="383" t="str">
        <f t="shared" si="1"/>
        <v>03/31/2018</v>
      </c>
      <c r="H128" s="382" t="str">
        <f t="shared" si="1"/>
        <v>03/31/2019</v>
      </c>
      <c r="I128" s="383" t="str">
        <f t="shared" si="1"/>
        <v>03/31/2018</v>
      </c>
      <c r="J128" s="382" t="str">
        <f t="shared" si="1"/>
        <v>03/31/2019</v>
      </c>
      <c r="K128" s="383" t="str">
        <f t="shared" si="1"/>
        <v>03/31/2018</v>
      </c>
      <c r="L128" s="382" t="str">
        <f t="shared" si="1"/>
        <v>03/31/2019</v>
      </c>
      <c r="M128" s="383" t="str">
        <f t="shared" si="1"/>
        <v>03/31/2018</v>
      </c>
      <c r="N128" s="382" t="str">
        <f t="shared" si="1"/>
        <v>03/31/2019</v>
      </c>
      <c r="O128" s="383" t="str">
        <f t="shared" si="1"/>
        <v>03/31/2018</v>
      </c>
      <c r="P128" s="382" t="str">
        <f t="shared" si="1"/>
        <v>03/31/2019</v>
      </c>
      <c r="Q128" s="383" t="str">
        <f t="shared" si="1"/>
        <v>03/31/2018</v>
      </c>
    </row>
    <row r="129" spans="2:17">
      <c r="B129" s="590"/>
      <c r="C129" s="591"/>
      <c r="D129" s="384" t="s">
        <v>380</v>
      </c>
      <c r="E129" s="385" t="s">
        <v>380</v>
      </c>
      <c r="F129" s="384" t="s">
        <v>380</v>
      </c>
      <c r="G129" s="385" t="s">
        <v>380</v>
      </c>
      <c r="H129" s="384" t="s">
        <v>380</v>
      </c>
      <c r="I129" s="385" t="s">
        <v>380</v>
      </c>
      <c r="J129" s="384" t="s">
        <v>380</v>
      </c>
      <c r="K129" s="385" t="s">
        <v>380</v>
      </c>
      <c r="L129" s="384" t="s">
        <v>380</v>
      </c>
      <c r="M129" s="385" t="s">
        <v>380</v>
      </c>
      <c r="N129" s="384" t="s">
        <v>380</v>
      </c>
      <c r="O129" s="385" t="s">
        <v>380</v>
      </c>
      <c r="P129" s="384" t="s">
        <v>380</v>
      </c>
      <c r="Q129" s="385" t="s">
        <v>380</v>
      </c>
    </row>
    <row r="130" spans="2:17">
      <c r="M130" s="387"/>
    </row>
    <row r="131" spans="2:17">
      <c r="B131" s="377"/>
      <c r="C131" s="374" t="s">
        <v>356</v>
      </c>
      <c r="D131" s="463">
        <v>0</v>
      </c>
      <c r="E131" s="464">
        <v>0</v>
      </c>
      <c r="F131" s="386">
        <v>21153</v>
      </c>
      <c r="G131" s="416">
        <v>36630</v>
      </c>
      <c r="H131" s="386">
        <v>52139</v>
      </c>
      <c r="I131" s="416">
        <v>-100391</v>
      </c>
      <c r="J131" s="386">
        <v>-8246</v>
      </c>
      <c r="K131" s="416">
        <v>15388</v>
      </c>
      <c r="L131" s="386">
        <v>64933</v>
      </c>
      <c r="M131" s="416">
        <v>-778</v>
      </c>
      <c r="N131" s="396">
        <v>0</v>
      </c>
      <c r="O131" s="415">
        <v>0</v>
      </c>
      <c r="P131" s="396">
        <v>129979</v>
      </c>
      <c r="Q131" s="387">
        <v>-49151</v>
      </c>
    </row>
    <row r="132" spans="2:17">
      <c r="B132" s="377"/>
      <c r="C132" s="374" t="s">
        <v>357</v>
      </c>
      <c r="D132" s="463">
        <v>0</v>
      </c>
      <c r="E132" s="464">
        <v>0</v>
      </c>
      <c r="F132" s="386">
        <v>-50367</v>
      </c>
      <c r="G132" s="416">
        <v>-41208</v>
      </c>
      <c r="H132" s="386">
        <v>-170901</v>
      </c>
      <c r="I132" s="416">
        <v>-168301</v>
      </c>
      <c r="J132" s="386">
        <v>-112299</v>
      </c>
      <c r="K132" s="416">
        <v>-65157</v>
      </c>
      <c r="L132" s="386">
        <v>-47133</v>
      </c>
      <c r="M132" s="416">
        <v>-20748</v>
      </c>
      <c r="N132" s="396">
        <v>0</v>
      </c>
      <c r="O132" s="415">
        <v>0</v>
      </c>
      <c r="P132" s="396">
        <v>-380700</v>
      </c>
      <c r="Q132" s="387">
        <v>-295414</v>
      </c>
    </row>
    <row r="133" spans="2:17">
      <c r="B133" s="377"/>
      <c r="C133" s="374" t="s">
        <v>358</v>
      </c>
      <c r="D133" s="463">
        <v>0</v>
      </c>
      <c r="E133" s="464">
        <v>0</v>
      </c>
      <c r="F133" s="386">
        <v>26223</v>
      </c>
      <c r="G133" s="416">
        <v>-14</v>
      </c>
      <c r="H133" s="386">
        <v>378669</v>
      </c>
      <c r="I133" s="416">
        <v>301078</v>
      </c>
      <c r="J133" s="386">
        <v>20083</v>
      </c>
      <c r="K133" s="416">
        <v>-53325</v>
      </c>
      <c r="L133" s="386">
        <v>12891</v>
      </c>
      <c r="M133" s="416">
        <v>-10148</v>
      </c>
      <c r="N133" s="396">
        <v>0</v>
      </c>
      <c r="O133" s="415">
        <v>0</v>
      </c>
      <c r="P133" s="396">
        <v>437866</v>
      </c>
      <c r="Q133" s="387">
        <v>237591</v>
      </c>
    </row>
    <row r="139" spans="2:17">
      <c r="F139" s="409"/>
      <c r="G139" s="409"/>
      <c r="H139" s="409"/>
      <c r="I139" s="409"/>
      <c r="J139" s="409"/>
      <c r="K139" s="409"/>
    </row>
    <row r="140" spans="2:17">
      <c r="F140" s="409"/>
      <c r="G140" s="409"/>
      <c r="H140" s="409"/>
      <c r="I140" s="409"/>
      <c r="J140" s="409"/>
      <c r="K140" s="409"/>
    </row>
    <row r="141" spans="2:17">
      <c r="F141" s="409"/>
      <c r="G141" s="409"/>
      <c r="H141" s="409"/>
      <c r="I141" s="409"/>
      <c r="J141" s="409"/>
      <c r="K141" s="409"/>
    </row>
    <row r="142" spans="2:17">
      <c r="F142" s="409"/>
      <c r="G142" s="409"/>
      <c r="H142" s="409"/>
      <c r="I142" s="409"/>
      <c r="J142" s="409"/>
      <c r="K142" s="409"/>
    </row>
  </sheetData>
  <mergeCells count="41">
    <mergeCell ref="B128:C129"/>
    <mergeCell ref="D69:Q69"/>
    <mergeCell ref="B70:C70"/>
    <mergeCell ref="P70:Q70"/>
    <mergeCell ref="B71:C72"/>
    <mergeCell ref="B127:C127"/>
    <mergeCell ref="D127:E127"/>
    <mergeCell ref="F127:G127"/>
    <mergeCell ref="H127:I127"/>
    <mergeCell ref="P127:Q127"/>
    <mergeCell ref="D70:E70"/>
    <mergeCell ref="F70:G70"/>
    <mergeCell ref="J127:K127"/>
    <mergeCell ref="H70:I70"/>
    <mergeCell ref="N127:O127"/>
    <mergeCell ref="L70:M70"/>
    <mergeCell ref="P32:Q32"/>
    <mergeCell ref="D31:Q31"/>
    <mergeCell ref="F32:G32"/>
    <mergeCell ref="B31:C31"/>
    <mergeCell ref="B32:C32"/>
    <mergeCell ref="D32:E32"/>
    <mergeCell ref="H32:I32"/>
    <mergeCell ref="J32:K32"/>
    <mergeCell ref="L32:M32"/>
    <mergeCell ref="N32:O32"/>
    <mergeCell ref="B2:C2"/>
    <mergeCell ref="D2:Q2"/>
    <mergeCell ref="B3:C3"/>
    <mergeCell ref="D3:E3"/>
    <mergeCell ref="F3:G3"/>
    <mergeCell ref="H3:I3"/>
    <mergeCell ref="J3:K3"/>
    <mergeCell ref="N3:O3"/>
    <mergeCell ref="L3:M3"/>
    <mergeCell ref="P3:Q3"/>
    <mergeCell ref="L127:M127"/>
    <mergeCell ref="N70:O70"/>
    <mergeCell ref="B4:C5"/>
    <mergeCell ref="B33:C34"/>
    <mergeCell ref="J70:K7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41"/>
  <sheetViews>
    <sheetView showGridLines="0" workbookViewId="0">
      <selection activeCell="A2" sqref="A2:J17"/>
    </sheetView>
  </sheetViews>
  <sheetFormatPr baseColWidth="10" defaultColWidth="4" defaultRowHeight="10.5"/>
  <cols>
    <col min="1" max="1" width="3.42578125" style="23" customWidth="1"/>
    <col min="2" max="2" width="31.5703125" style="23" customWidth="1"/>
    <col min="3" max="3" width="16.85546875" style="23" customWidth="1"/>
    <col min="4" max="7" width="12" style="23" customWidth="1"/>
    <col min="8" max="8" width="1.28515625" style="23" customWidth="1"/>
    <col min="9" max="9" width="1.140625" style="23" customWidth="1"/>
    <col min="10" max="10" width="8.42578125" style="23" customWidth="1"/>
    <col min="11" max="11" width="11" style="23" customWidth="1"/>
    <col min="12" max="12" width="11.85546875" style="23" customWidth="1"/>
    <col min="13" max="13" width="8.7109375" style="23" customWidth="1"/>
    <col min="14" max="14" width="7.85546875" style="23" customWidth="1"/>
    <col min="15" max="15" width="8.140625" style="23" customWidth="1"/>
    <col min="16" max="16384" width="4" style="23"/>
  </cols>
  <sheetData>
    <row r="3" spans="1:16" s="1" customFormat="1" ht="14.25">
      <c r="B3" s="538" t="s">
        <v>57</v>
      </c>
      <c r="C3" s="324" t="s">
        <v>58</v>
      </c>
      <c r="D3" s="538" t="s">
        <v>61</v>
      </c>
      <c r="E3" s="538"/>
      <c r="F3" s="538" t="s">
        <v>62</v>
      </c>
      <c r="G3" s="538"/>
      <c r="H3" s="2"/>
      <c r="I3" s="2"/>
      <c r="J3" s="2"/>
      <c r="K3" s="2"/>
      <c r="M3" s="3"/>
      <c r="N3" s="3"/>
      <c r="O3" s="3"/>
    </row>
    <row r="4" spans="1:16" s="1" customFormat="1" ht="14.25">
      <c r="B4" s="538"/>
      <c r="C4" s="324" t="s">
        <v>59</v>
      </c>
      <c r="D4" s="538" t="s">
        <v>29</v>
      </c>
      <c r="E4" s="538"/>
      <c r="F4" s="538" t="s">
        <v>63</v>
      </c>
      <c r="G4" s="538"/>
      <c r="H4" s="2"/>
      <c r="I4" s="2"/>
      <c r="J4" s="2"/>
      <c r="K4" s="2"/>
      <c r="M4" s="3"/>
      <c r="N4" s="3"/>
      <c r="O4" s="3"/>
    </row>
    <row r="5" spans="1:16" s="1" customFormat="1" ht="14.25">
      <c r="B5" s="538"/>
      <c r="C5" s="324" t="s">
        <v>60</v>
      </c>
      <c r="D5" s="144">
        <v>2019</v>
      </c>
      <c r="E5" s="144">
        <v>2018</v>
      </c>
      <c r="F5" s="144">
        <v>2019</v>
      </c>
      <c r="G5" s="144">
        <v>2018</v>
      </c>
      <c r="H5" s="2"/>
      <c r="I5" s="2"/>
      <c r="J5" s="2"/>
      <c r="K5" s="2"/>
      <c r="M5" s="3"/>
      <c r="N5" s="3"/>
      <c r="O5" s="3"/>
    </row>
    <row r="6" spans="1:16" s="8" customFormat="1" ht="17.25" customHeight="1">
      <c r="B6" s="124" t="s">
        <v>231</v>
      </c>
      <c r="C6" s="124" t="s">
        <v>286</v>
      </c>
      <c r="D6" s="125">
        <v>2005</v>
      </c>
      <c r="E6" s="125">
        <v>1692</v>
      </c>
      <c r="F6" s="126">
        <v>6.0999999999999999E-2</v>
      </c>
      <c r="G6" s="126">
        <v>4.7E-2</v>
      </c>
      <c r="H6" s="2"/>
      <c r="I6" s="15"/>
      <c r="J6" s="86"/>
      <c r="K6" s="55"/>
      <c r="M6" s="3"/>
      <c r="N6" s="85"/>
      <c r="O6" s="85"/>
      <c r="P6" s="16"/>
    </row>
    <row r="7" spans="1:16" s="8" customFormat="1" ht="17.25" customHeight="1">
      <c r="B7" s="124" t="s">
        <v>232</v>
      </c>
      <c r="C7" s="124" t="s">
        <v>286</v>
      </c>
      <c r="D7" s="125">
        <v>619</v>
      </c>
      <c r="E7" s="125">
        <v>607</v>
      </c>
      <c r="F7" s="126">
        <v>1.9E-2</v>
      </c>
      <c r="G7" s="126">
        <v>1.7000000000000001E-2</v>
      </c>
      <c r="H7" s="2"/>
      <c r="I7" s="15"/>
      <c r="J7" s="86"/>
      <c r="K7" s="55"/>
      <c r="M7" s="3"/>
      <c r="N7" s="85"/>
      <c r="O7" s="85"/>
      <c r="P7" s="16"/>
    </row>
    <row r="8" spans="1:16" s="8" customFormat="1" ht="17.25" customHeight="1">
      <c r="B8" s="124" t="s">
        <v>287</v>
      </c>
      <c r="C8" s="124" t="s">
        <v>286</v>
      </c>
      <c r="D8" s="125">
        <v>1066</v>
      </c>
      <c r="E8" s="125">
        <v>1461</v>
      </c>
      <c r="F8" s="126">
        <v>3.3000000000000002E-2</v>
      </c>
      <c r="G8" s="126">
        <v>0.04</v>
      </c>
      <c r="H8" s="2"/>
      <c r="I8" s="15"/>
      <c r="J8" s="86"/>
      <c r="K8" s="55"/>
      <c r="M8" s="3"/>
      <c r="N8" s="85"/>
      <c r="O8" s="85"/>
      <c r="P8" s="16"/>
    </row>
    <row r="9" spans="1:16" s="8" customFormat="1" ht="17.25" customHeight="1">
      <c r="B9" s="124" t="s">
        <v>288</v>
      </c>
      <c r="C9" s="124" t="s">
        <v>289</v>
      </c>
      <c r="D9" s="125">
        <v>2737</v>
      </c>
      <c r="E9" s="125">
        <v>2632</v>
      </c>
      <c r="F9" s="126">
        <v>0.20699999999999999</v>
      </c>
      <c r="G9" s="126">
        <v>0.21099999999999999</v>
      </c>
      <c r="H9" s="2"/>
      <c r="I9" s="15"/>
      <c r="J9" s="86"/>
      <c r="K9" s="55"/>
      <c r="L9" s="104"/>
      <c r="M9" s="105"/>
      <c r="N9" s="106"/>
      <c r="O9" s="106"/>
      <c r="P9" s="16"/>
    </row>
    <row r="10" spans="1:16" s="8" customFormat="1" ht="17.25" customHeight="1">
      <c r="B10" s="124" t="s">
        <v>290</v>
      </c>
      <c r="C10" s="124" t="s">
        <v>289</v>
      </c>
      <c r="D10" s="125">
        <v>153</v>
      </c>
      <c r="E10" s="125">
        <v>154</v>
      </c>
      <c r="F10" s="126">
        <v>1.2E-2</v>
      </c>
      <c r="G10" s="126">
        <v>1.2E-2</v>
      </c>
      <c r="H10" s="2"/>
      <c r="I10" s="15"/>
      <c r="J10" s="86"/>
      <c r="K10" s="55"/>
      <c r="M10" s="3"/>
      <c r="N10" s="85"/>
      <c r="O10" s="85"/>
      <c r="P10" s="16"/>
    </row>
    <row r="11" spans="1:16" s="8" customFormat="1" ht="17.25" customHeight="1">
      <c r="B11" s="124" t="s">
        <v>291</v>
      </c>
      <c r="C11" s="124" t="s">
        <v>292</v>
      </c>
      <c r="D11" s="125">
        <v>4116</v>
      </c>
      <c r="E11" s="125">
        <v>4336</v>
      </c>
      <c r="F11" s="126">
        <v>0.23699999999999999</v>
      </c>
      <c r="G11" s="126">
        <v>0.26</v>
      </c>
      <c r="H11" s="2"/>
      <c r="I11" s="15"/>
      <c r="J11" s="86"/>
      <c r="K11" s="99"/>
      <c r="L11" s="92"/>
      <c r="M11" s="3"/>
      <c r="N11" s="3"/>
      <c r="O11" s="3"/>
      <c r="P11" s="16"/>
    </row>
    <row r="12" spans="1:16" s="8" customFormat="1" ht="17.25" customHeight="1">
      <c r="B12" s="124" t="s">
        <v>238</v>
      </c>
      <c r="C12" s="124" t="s">
        <v>418</v>
      </c>
      <c r="D12" s="125">
        <v>5640</v>
      </c>
      <c r="E12" s="125">
        <v>4088</v>
      </c>
      <c r="F12" s="126">
        <v>4.5999999999999999E-2</v>
      </c>
      <c r="G12" s="126">
        <v>3.5000000000000003E-2</v>
      </c>
      <c r="H12" s="2"/>
      <c r="I12" s="15"/>
      <c r="J12" s="86"/>
      <c r="K12" s="55"/>
      <c r="L12" s="92"/>
      <c r="M12" s="3"/>
      <c r="N12" s="3"/>
      <c r="O12" s="3"/>
      <c r="P12" s="16"/>
    </row>
    <row r="13" spans="1:16" s="8" customFormat="1" ht="17.25" customHeight="1">
      <c r="B13" s="124" t="s">
        <v>237</v>
      </c>
      <c r="C13" s="124" t="s">
        <v>418</v>
      </c>
      <c r="D13" s="125">
        <v>1313</v>
      </c>
      <c r="E13" s="125">
        <v>691</v>
      </c>
      <c r="F13" s="126">
        <v>1.0999999999999999E-2</v>
      </c>
      <c r="G13" s="126">
        <v>6.0000000000000001E-3</v>
      </c>
      <c r="H13" s="2"/>
      <c r="I13" s="15"/>
      <c r="J13" s="86"/>
      <c r="K13" s="55"/>
      <c r="M13" s="3"/>
      <c r="N13" s="3"/>
      <c r="O13" s="3"/>
      <c r="P13" s="16"/>
    </row>
    <row r="14" spans="1:16" s="8" customFormat="1" ht="17.25" customHeight="1">
      <c r="B14" s="124" t="s">
        <v>293</v>
      </c>
      <c r="C14" s="124" t="s">
        <v>418</v>
      </c>
      <c r="D14" s="125">
        <v>561</v>
      </c>
      <c r="E14" s="125">
        <v>407</v>
      </c>
      <c r="F14" s="126">
        <v>5.0000000000000001E-3</v>
      </c>
      <c r="G14" s="126">
        <v>3.0000000000000001E-3</v>
      </c>
      <c r="H14" s="2"/>
      <c r="I14" s="15"/>
      <c r="J14" s="86"/>
      <c r="K14" s="55"/>
      <c r="M14" s="3"/>
      <c r="N14" s="3"/>
      <c r="O14" s="3"/>
      <c r="P14" s="16"/>
    </row>
    <row r="15" spans="1:16" ht="25.5" customHeight="1">
      <c r="B15" s="206" t="s">
        <v>15</v>
      </c>
      <c r="C15" s="206"/>
      <c r="D15" s="207">
        <v>18210</v>
      </c>
      <c r="E15" s="207">
        <v>16069</v>
      </c>
      <c r="F15" s="206"/>
      <c r="G15" s="206"/>
      <c r="H15" s="2"/>
      <c r="I15" s="2"/>
      <c r="J15" s="2"/>
      <c r="K15" s="2"/>
    </row>
    <row r="16" spans="1:16" s="8" customFormat="1" ht="4.5" customHeight="1">
      <c r="A16"/>
      <c r="B16" s="108"/>
      <c r="C16" s="108"/>
      <c r="D16" s="109"/>
      <c r="E16" s="109"/>
      <c r="F16" s="108"/>
      <c r="G16" s="108"/>
      <c r="H16"/>
      <c r="I16"/>
      <c r="J16"/>
      <c r="K16"/>
      <c r="M16" s="3"/>
      <c r="N16" s="3"/>
      <c r="O16" s="3"/>
      <c r="P16" s="16"/>
    </row>
    <row r="17" spans="1:16" ht="14.25" customHeight="1">
      <c r="B17" s="285"/>
      <c r="C17" s="285"/>
      <c r="D17" s="285"/>
      <c r="E17" s="285"/>
      <c r="F17" s="285"/>
      <c r="G17" s="285"/>
      <c r="H17" s="286"/>
      <c r="I17" s="286"/>
      <c r="J17" s="286"/>
      <c r="K17" s="2"/>
    </row>
    <row r="18" spans="1:16" s="8" customFormat="1" ht="4.5" customHeight="1">
      <c r="A18" s="80"/>
      <c r="B18" s="294"/>
      <c r="C18" s="294"/>
      <c r="D18" s="294"/>
      <c r="E18" s="294"/>
      <c r="F18" s="294"/>
      <c r="G18" s="294"/>
      <c r="H18" s="295"/>
      <c r="I18" s="295"/>
      <c r="J18" s="295"/>
      <c r="K18" s="80"/>
      <c r="L18" s="296"/>
      <c r="M18" s="3"/>
      <c r="N18" s="3"/>
      <c r="O18" s="3"/>
      <c r="P18" s="16"/>
    </row>
    <row r="19" spans="1:16" ht="14.25" customHeight="1">
      <c r="A19" s="29"/>
      <c r="B19" s="287"/>
      <c r="C19" s="287"/>
      <c r="D19" s="288"/>
      <c r="E19" s="288"/>
      <c r="F19" s="289"/>
      <c r="G19" s="289"/>
      <c r="H19" s="297"/>
      <c r="I19" s="297"/>
      <c r="J19" s="297"/>
      <c r="K19" s="33"/>
      <c r="L19" s="29"/>
    </row>
    <row r="20" spans="1:16" ht="14.25" customHeight="1">
      <c r="A20" s="29"/>
      <c r="B20" s="290"/>
      <c r="C20" s="290"/>
      <c r="D20" s="290"/>
      <c r="E20" s="290"/>
      <c r="F20" s="291"/>
      <c r="G20" s="291"/>
      <c r="H20" s="292"/>
      <c r="I20" s="292"/>
      <c r="J20" s="292"/>
      <c r="K20" s="29"/>
      <c r="L20" s="29"/>
    </row>
    <row r="21" spans="1:16" ht="14.25" customHeight="1">
      <c r="A21" s="29"/>
      <c r="B21" s="298"/>
      <c r="C21" s="298"/>
      <c r="D21" s="299"/>
      <c r="E21" s="299"/>
      <c r="F21" s="298"/>
      <c r="G21" s="298"/>
      <c r="H21" s="292"/>
      <c r="I21" s="292"/>
      <c r="J21" s="292"/>
      <c r="K21" s="29"/>
      <c r="L21" s="29"/>
    </row>
    <row r="22" spans="1:16" ht="14.25" customHeight="1">
      <c r="A22" s="29"/>
      <c r="B22" s="300"/>
      <c r="C22" s="301"/>
      <c r="D22" s="301"/>
      <c r="E22" s="301"/>
      <c r="F22" s="301"/>
      <c r="G22" s="301"/>
      <c r="H22" s="292"/>
      <c r="I22" s="292"/>
      <c r="J22" s="292"/>
      <c r="K22" s="29"/>
      <c r="L22" s="29"/>
    </row>
    <row r="23" spans="1:16" ht="14.25" customHeight="1">
      <c r="A23" s="29"/>
      <c r="B23" s="302"/>
      <c r="C23" s="301"/>
      <c r="D23" s="303"/>
      <c r="E23" s="303"/>
      <c r="F23" s="303"/>
      <c r="G23" s="304"/>
      <c r="H23" s="292"/>
      <c r="I23" s="292"/>
      <c r="J23" s="292"/>
      <c r="K23" s="29"/>
      <c r="L23" s="29"/>
    </row>
    <row r="24" spans="1:16" ht="14.25" customHeight="1">
      <c r="A24" s="29"/>
      <c r="B24" s="302"/>
      <c r="C24" s="301"/>
      <c r="D24" s="301"/>
      <c r="E24" s="303"/>
      <c r="F24" s="301"/>
      <c r="G24" s="301"/>
      <c r="H24" s="292"/>
      <c r="I24" s="292"/>
      <c r="J24" s="292"/>
      <c r="K24" s="29"/>
      <c r="L24" s="29"/>
    </row>
    <row r="25" spans="1:16" ht="15" customHeight="1">
      <c r="A25" s="29"/>
      <c r="B25" s="302"/>
      <c r="C25" s="292"/>
      <c r="D25" s="293"/>
      <c r="E25" s="293"/>
      <c r="F25" s="292"/>
      <c r="G25" s="292"/>
      <c r="H25" s="292"/>
      <c r="I25" s="292"/>
      <c r="J25" s="292"/>
      <c r="K25" s="29"/>
      <c r="L25" s="29"/>
    </row>
    <row r="26" spans="1:16" ht="14.25" customHeight="1">
      <c r="A26" s="29"/>
      <c r="B26" s="305"/>
      <c r="C26" s="29"/>
      <c r="D26" s="30"/>
      <c r="E26" s="30"/>
      <c r="F26" s="32"/>
      <c r="G26" s="29"/>
      <c r="H26" s="33"/>
      <c r="I26" s="33"/>
      <c r="J26" s="33"/>
      <c r="K26" s="33"/>
      <c r="L26" s="29"/>
    </row>
    <row r="27" spans="1:16" ht="23.25" customHeight="1">
      <c r="A27" s="306"/>
      <c r="B27" s="305"/>
      <c r="C27" s="307"/>
      <c r="D27" s="308"/>
      <c r="E27" s="309"/>
      <c r="F27" s="307"/>
      <c r="G27" s="307"/>
      <c r="H27" s="33"/>
      <c r="I27" s="33"/>
      <c r="J27" s="33"/>
      <c r="K27" s="33"/>
      <c r="L27" s="29"/>
    </row>
    <row r="28" spans="1:16" ht="14.25">
      <c r="D28" s="50"/>
      <c r="E28" s="50"/>
      <c r="F28" s="50"/>
      <c r="G28" s="27"/>
      <c r="H28" s="2"/>
      <c r="I28" s="2"/>
      <c r="J28" s="2"/>
      <c r="K28" s="2"/>
    </row>
    <row r="29" spans="1:16" ht="14.25">
      <c r="B29" s="28"/>
      <c r="D29" s="26"/>
      <c r="E29" s="26"/>
      <c r="G29" s="27"/>
      <c r="H29" s="2"/>
      <c r="I29" s="2"/>
      <c r="J29" s="2"/>
      <c r="K29" s="2"/>
    </row>
    <row r="30" spans="1:16" ht="12.75">
      <c r="C30" s="29"/>
      <c r="D30" s="29"/>
      <c r="E30" s="30"/>
    </row>
    <row r="31" spans="1:16" ht="12.75">
      <c r="C31" s="29"/>
      <c r="D31" s="30"/>
      <c r="E31" s="30"/>
    </row>
    <row r="32" spans="1:16" ht="12.75">
      <c r="C32" s="29"/>
      <c r="D32" s="30"/>
      <c r="E32" s="30"/>
    </row>
    <row r="33" spans="3:7" ht="12.75">
      <c r="C33" s="29"/>
      <c r="D33" s="30"/>
      <c r="E33" s="30"/>
    </row>
    <row r="34" spans="3:7" ht="12.75">
      <c r="C34" s="29"/>
      <c r="D34" s="30"/>
      <c r="E34" s="30"/>
    </row>
    <row r="35" spans="3:7" ht="12.75">
      <c r="C35" s="29"/>
      <c r="D35" s="30"/>
      <c r="E35" s="30"/>
    </row>
    <row r="36" spans="3:7" ht="12.75">
      <c r="C36" s="29"/>
      <c r="D36" s="30"/>
      <c r="E36" s="30"/>
    </row>
    <row r="37" spans="3:7" ht="12.75">
      <c r="C37" s="29"/>
      <c r="D37" s="30"/>
      <c r="E37" s="30"/>
      <c r="F37" s="31"/>
      <c r="G37" s="31"/>
    </row>
    <row r="38" spans="3:7" ht="12.75">
      <c r="C38" s="29"/>
      <c r="D38" s="30"/>
      <c r="E38" s="30"/>
      <c r="F38" s="30"/>
      <c r="G38" s="29"/>
    </row>
    <row r="39" spans="3:7" ht="12.75">
      <c r="C39" s="29"/>
      <c r="D39" s="29"/>
      <c r="E39" s="30"/>
      <c r="F39" s="30"/>
      <c r="G39" s="29"/>
    </row>
    <row r="40" spans="3:7" ht="12.75">
      <c r="C40" s="29"/>
      <c r="D40" s="108"/>
      <c r="E40" s="32"/>
      <c r="F40" s="29"/>
      <c r="G40" s="29"/>
    </row>
    <row r="41" spans="3:7">
      <c r="C41" s="29"/>
      <c r="D41" s="29"/>
      <c r="E41" s="29"/>
      <c r="F41" s="29"/>
      <c r="G41" s="29"/>
    </row>
  </sheetData>
  <mergeCells count="5">
    <mergeCell ref="F3:G3"/>
    <mergeCell ref="F4:G4"/>
    <mergeCell ref="D3:E3"/>
    <mergeCell ref="D4:E4"/>
    <mergeCell ref="B3:B5"/>
  </mergeCells>
  <phoneticPr fontId="0" type="noConversion"/>
  <printOptions horizontalCentered="1" verticalCentered="1"/>
  <pageMargins left="0.4" right="0.36" top="0.79" bottom="0.7" header="0" footer="0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C5:I35"/>
  <sheetViews>
    <sheetView showGridLines="0" workbookViewId="0">
      <selection activeCell="F13" sqref="F13"/>
    </sheetView>
  </sheetViews>
  <sheetFormatPr baseColWidth="10" defaultRowHeight="12.75"/>
  <cols>
    <col min="3" max="3" width="30" customWidth="1"/>
    <col min="4" max="5" width="15.85546875" customWidth="1"/>
    <col min="6" max="6" width="15.42578125" customWidth="1"/>
    <col min="7" max="7" width="15" hidden="1" customWidth="1"/>
  </cols>
  <sheetData>
    <row r="5" spans="3:9" ht="15.75">
      <c r="C5" s="605" t="s">
        <v>31</v>
      </c>
      <c r="D5" s="605"/>
      <c r="E5" s="605"/>
      <c r="F5" s="605"/>
      <c r="G5" s="605"/>
      <c r="H5" s="80"/>
    </row>
    <row r="6" spans="3:9">
      <c r="C6" s="606" t="s">
        <v>51</v>
      </c>
      <c r="D6" s="606"/>
      <c r="E6" s="606"/>
      <c r="F6" s="606"/>
      <c r="G6" s="606"/>
    </row>
    <row r="7" spans="3:9" ht="8.25" hidden="1" customHeight="1">
      <c r="C7" s="604"/>
      <c r="D7" s="604"/>
      <c r="E7" s="604"/>
      <c r="F7" s="604"/>
    </row>
    <row r="9" spans="3:9" ht="45" customHeight="1">
      <c r="C9" s="70" t="s">
        <v>32</v>
      </c>
      <c r="D9" s="70" t="s">
        <v>33</v>
      </c>
      <c r="E9" s="70" t="s">
        <v>34</v>
      </c>
      <c r="F9" s="70" t="s">
        <v>50</v>
      </c>
      <c r="G9" s="70" t="s">
        <v>43</v>
      </c>
      <c r="I9" s="80"/>
    </row>
    <row r="10" spans="3:9" ht="13.5" customHeight="1">
      <c r="C10" s="71"/>
      <c r="D10" s="83" t="s">
        <v>40</v>
      </c>
      <c r="E10" s="83" t="s">
        <v>40</v>
      </c>
      <c r="F10" s="83" t="s">
        <v>21</v>
      </c>
      <c r="G10" s="83" t="s">
        <v>21</v>
      </c>
      <c r="H10" s="73"/>
      <c r="I10" s="73"/>
    </row>
    <row r="11" spans="3:9">
      <c r="C11" s="74" t="s">
        <v>35</v>
      </c>
      <c r="D11" s="72"/>
      <c r="E11" s="72"/>
      <c r="F11" s="72"/>
      <c r="G11" s="72"/>
      <c r="H11" s="73"/>
      <c r="I11" s="73"/>
    </row>
    <row r="12" spans="3:9">
      <c r="C12" s="71" t="s">
        <v>23</v>
      </c>
      <c r="D12" s="72">
        <v>115625</v>
      </c>
      <c r="E12" s="72">
        <v>2350118</v>
      </c>
      <c r="F12" s="87">
        <f t="shared" ref="F12:F17" si="0">+D12/E12*4</f>
        <v>0.19679862883480745</v>
      </c>
      <c r="G12" s="87">
        <v>0.26205136598302631</v>
      </c>
      <c r="H12" s="73"/>
      <c r="I12" s="73"/>
    </row>
    <row r="13" spans="3:9">
      <c r="C13" s="71" t="s">
        <v>14</v>
      </c>
      <c r="D13" s="72">
        <v>36395</v>
      </c>
      <c r="E13" s="72">
        <v>1207616</v>
      </c>
      <c r="F13" s="87">
        <f t="shared" si="0"/>
        <v>0.12055156606073454</v>
      </c>
      <c r="G13" s="87">
        <v>0.16653419547020115</v>
      </c>
      <c r="H13" s="73"/>
      <c r="I13" s="73"/>
    </row>
    <row r="14" spans="3:9">
      <c r="C14" s="71" t="s">
        <v>10</v>
      </c>
      <c r="D14" s="72">
        <v>14999</v>
      </c>
      <c r="E14" s="72">
        <v>142944</v>
      </c>
      <c r="F14" s="87">
        <f t="shared" si="0"/>
        <v>0.41971681217819568</v>
      </c>
      <c r="G14" s="87">
        <v>0.16979656226377887</v>
      </c>
      <c r="H14" s="73"/>
      <c r="I14" s="73"/>
    </row>
    <row r="15" spans="3:9">
      <c r="C15" s="71" t="s">
        <v>12</v>
      </c>
      <c r="D15" s="72">
        <v>32174</v>
      </c>
      <c r="E15" s="72">
        <v>680395</v>
      </c>
      <c r="F15" s="87">
        <f t="shared" si="0"/>
        <v>0.18914895024213876</v>
      </c>
      <c r="G15" s="87">
        <v>0.16223657853818924</v>
      </c>
      <c r="H15" s="73"/>
      <c r="I15" s="73"/>
    </row>
    <row r="16" spans="3:9">
      <c r="C16" s="71" t="s">
        <v>36</v>
      </c>
      <c r="D16" s="72">
        <v>32517</v>
      </c>
      <c r="E16" s="72">
        <v>497773</v>
      </c>
      <c r="F16" s="87">
        <f t="shared" si="0"/>
        <v>0.2612998294403272</v>
      </c>
      <c r="G16" s="87">
        <v>0.15617793924285378</v>
      </c>
      <c r="H16" s="73"/>
      <c r="I16" s="73"/>
    </row>
    <row r="17" spans="3:9">
      <c r="C17" s="75" t="s">
        <v>37</v>
      </c>
      <c r="D17" s="76">
        <f>SUM(D12:D16)</f>
        <v>231710</v>
      </c>
      <c r="E17" s="76">
        <f>SUM(E12:E16)</f>
        <v>4878846</v>
      </c>
      <c r="F17" s="88">
        <f t="shared" si="0"/>
        <v>0.18997115301446285</v>
      </c>
      <c r="G17" s="88">
        <v>0.20207124723379644</v>
      </c>
      <c r="H17" s="73"/>
      <c r="I17" s="73"/>
    </row>
    <row r="18" spans="3:9" s="80" customFormat="1" ht="6.75" customHeight="1">
      <c r="C18" s="77"/>
      <c r="D18" s="78"/>
      <c r="E18" s="78"/>
      <c r="F18" s="89"/>
      <c r="G18" s="89"/>
      <c r="H18" s="79"/>
      <c r="I18" s="79"/>
    </row>
    <row r="19" spans="3:9" s="80" customFormat="1">
      <c r="C19" s="74" t="s">
        <v>22</v>
      </c>
      <c r="D19" s="72"/>
      <c r="E19" s="72"/>
      <c r="F19" s="83"/>
      <c r="G19" s="83"/>
      <c r="H19" s="79"/>
      <c r="I19" s="79"/>
    </row>
    <row r="20" spans="3:9">
      <c r="C20" s="71" t="s">
        <v>23</v>
      </c>
      <c r="D20" s="72">
        <v>37244</v>
      </c>
      <c r="E20" s="72">
        <v>562855</v>
      </c>
      <c r="F20" s="87">
        <f t="shared" ref="F20:F25" si="1">+D20/E20*4</f>
        <v>0.26467918025068621</v>
      </c>
      <c r="G20" s="87">
        <v>0.30879655748641593</v>
      </c>
      <c r="H20" s="73"/>
      <c r="I20" s="73"/>
    </row>
    <row r="21" spans="3:9">
      <c r="C21" s="71" t="s">
        <v>14</v>
      </c>
      <c r="D21" s="72">
        <v>37204</v>
      </c>
      <c r="E21" s="72">
        <v>783717</v>
      </c>
      <c r="F21" s="87">
        <f t="shared" si="1"/>
        <v>0.18988486915557529</v>
      </c>
      <c r="G21" s="87">
        <v>0.27295778398474824</v>
      </c>
      <c r="H21" s="73"/>
      <c r="I21" s="79"/>
    </row>
    <row r="22" spans="3:9">
      <c r="C22" s="71" t="s">
        <v>10</v>
      </c>
      <c r="D22" s="72">
        <v>2518</v>
      </c>
      <c r="E22" s="72">
        <v>310232</v>
      </c>
      <c r="F22" s="87">
        <f t="shared" si="1"/>
        <v>3.2466025426132701E-2</v>
      </c>
      <c r="G22" s="87">
        <v>0.11185438401775805</v>
      </c>
      <c r="H22" s="73"/>
      <c r="I22" s="73"/>
    </row>
    <row r="23" spans="3:9">
      <c r="C23" s="71" t="s">
        <v>12</v>
      </c>
      <c r="D23" s="72">
        <v>22042</v>
      </c>
      <c r="E23" s="72">
        <v>352571</v>
      </c>
      <c r="F23" s="87">
        <f t="shared" si="1"/>
        <v>0.25007161678073353</v>
      </c>
      <c r="G23" s="87">
        <v>0.2213841453434448</v>
      </c>
      <c r="H23" s="73"/>
      <c r="I23" s="73"/>
    </row>
    <row r="24" spans="3:9">
      <c r="C24" s="71" t="s">
        <v>48</v>
      </c>
      <c r="D24" s="72">
        <v>106978</v>
      </c>
      <c r="E24" s="72">
        <v>1467208</v>
      </c>
      <c r="F24" s="87">
        <f t="shared" si="1"/>
        <v>0.29165053625661802</v>
      </c>
      <c r="G24" s="87">
        <v>0.33533739354956343</v>
      </c>
      <c r="H24" s="73"/>
      <c r="I24" s="73"/>
    </row>
    <row r="25" spans="3:9" ht="16.5" customHeight="1">
      <c r="C25" s="75" t="s">
        <v>38</v>
      </c>
      <c r="D25" s="76">
        <f>SUM(D20:D24)</f>
        <v>205986</v>
      </c>
      <c r="E25" s="76">
        <f>SUM(E20:E24)</f>
        <v>3476583</v>
      </c>
      <c r="F25" s="88">
        <f t="shared" si="1"/>
        <v>0.23699822498125314</v>
      </c>
      <c r="G25" s="88">
        <v>0.26909158587948101</v>
      </c>
      <c r="H25" s="73"/>
      <c r="I25" s="73"/>
    </row>
    <row r="26" spans="3:9" ht="6.75" customHeight="1">
      <c r="C26" s="74"/>
      <c r="D26" s="81"/>
      <c r="E26" s="81"/>
      <c r="F26" s="90"/>
      <c r="G26" s="90"/>
      <c r="H26" s="73"/>
      <c r="I26" s="73"/>
    </row>
    <row r="27" spans="3:9" hidden="1">
      <c r="C27" s="75" t="s">
        <v>46</v>
      </c>
      <c r="D27" s="76">
        <v>-3335</v>
      </c>
      <c r="E27" s="76">
        <v>-4825</v>
      </c>
      <c r="F27" s="88">
        <f>+D27/E27</f>
        <v>0.69119170984455958</v>
      </c>
      <c r="G27" s="88">
        <v>0.10359265433905596</v>
      </c>
      <c r="H27" s="73"/>
      <c r="I27" s="73"/>
    </row>
    <row r="28" spans="3:9" ht="12" hidden="1" customHeight="1">
      <c r="C28" s="71"/>
      <c r="D28" s="72"/>
      <c r="E28" s="72"/>
      <c r="F28" s="87"/>
      <c r="G28" s="87"/>
      <c r="H28" s="73"/>
      <c r="I28" s="73"/>
    </row>
    <row r="29" spans="3:9" ht="14.25" customHeight="1">
      <c r="C29" s="70" t="s">
        <v>39</v>
      </c>
      <c r="D29" s="82">
        <f>+D17+D25+D27</f>
        <v>434361</v>
      </c>
      <c r="E29" s="82">
        <f>+E17+E25+E27</f>
        <v>8350604</v>
      </c>
      <c r="F29" s="91">
        <f>+D29/E29*4</f>
        <v>0.20806207550974756</v>
      </c>
      <c r="G29" s="91">
        <v>0.22771741544126939</v>
      </c>
      <c r="H29" s="73"/>
      <c r="I29" s="73"/>
    </row>
    <row r="30" spans="3:9" ht="17.25" customHeight="1">
      <c r="D30" s="73"/>
      <c r="E30" s="73"/>
      <c r="F30" s="73"/>
      <c r="G30" s="73"/>
      <c r="H30" s="73"/>
      <c r="I30" s="73"/>
    </row>
    <row r="31" spans="3:9">
      <c r="C31" s="100" t="s">
        <v>49</v>
      </c>
      <c r="D31" s="73"/>
      <c r="E31" s="73"/>
      <c r="F31" s="73"/>
      <c r="G31" s="73"/>
      <c r="H31" s="73"/>
      <c r="I31" s="73"/>
    </row>
    <row r="32" spans="3:9">
      <c r="D32" s="73"/>
      <c r="E32" s="73"/>
      <c r="F32" s="73"/>
      <c r="G32" s="73"/>
      <c r="H32" s="73"/>
      <c r="I32" s="73"/>
    </row>
    <row r="34" spans="4:5">
      <c r="D34" s="73"/>
    </row>
    <row r="35" spans="4:5">
      <c r="E35" s="48"/>
    </row>
  </sheetData>
  <mergeCells count="3">
    <mergeCell ref="C7:F7"/>
    <mergeCell ref="C5:G5"/>
    <mergeCell ref="C6:G6"/>
  </mergeCells>
  <phoneticPr fontId="12" type="noConversion"/>
  <printOptions horizontalCentered="1" verticalCentered="1"/>
  <pageMargins left="0.78740157480314965" right="0.78740157480314965" top="0.98425196850393704" bottom="0.98425196850393704" header="0" footer="0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31"/>
  <sheetViews>
    <sheetView showGridLines="0" workbookViewId="0">
      <selection activeCell="D5" sqref="D5"/>
    </sheetView>
  </sheetViews>
  <sheetFormatPr baseColWidth="10" defaultColWidth="4" defaultRowHeight="10.5"/>
  <cols>
    <col min="1" max="1" width="3.42578125" style="23" customWidth="1"/>
    <col min="2" max="2" width="22.5703125" style="23" customWidth="1"/>
    <col min="3" max="3" width="14.42578125" style="23" customWidth="1"/>
    <col min="4" max="7" width="12" style="23" customWidth="1"/>
    <col min="8" max="8" width="1.28515625" style="23" customWidth="1"/>
    <col min="9" max="9" width="1.140625" style="23" customWidth="1"/>
    <col min="10" max="16384" width="4" style="23"/>
  </cols>
  <sheetData>
    <row r="3" spans="1:15" s="1" customFormat="1" ht="14.25">
      <c r="B3" s="40"/>
      <c r="C3" s="39" t="s">
        <v>0</v>
      </c>
      <c r="D3" s="613" t="s">
        <v>1</v>
      </c>
      <c r="E3" s="609"/>
      <c r="F3" s="609" t="s">
        <v>2</v>
      </c>
      <c r="G3" s="610"/>
      <c r="H3" s="2"/>
      <c r="I3" s="2"/>
      <c r="J3" s="2"/>
      <c r="L3" s="3"/>
      <c r="M3" s="3"/>
    </row>
    <row r="4" spans="1:15" s="1" customFormat="1" ht="14.25">
      <c r="B4" s="44" t="s">
        <v>3</v>
      </c>
      <c r="C4" s="45" t="s">
        <v>4</v>
      </c>
      <c r="D4" s="614" t="s">
        <v>5</v>
      </c>
      <c r="E4" s="611"/>
      <c r="F4" s="611" t="s">
        <v>6</v>
      </c>
      <c r="G4" s="612"/>
      <c r="H4" s="2"/>
      <c r="I4" s="2"/>
      <c r="J4" s="2"/>
      <c r="L4" s="3"/>
      <c r="M4" s="3"/>
    </row>
    <row r="5" spans="1:15" s="1" customFormat="1" ht="14.25">
      <c r="B5" s="46"/>
      <c r="C5" s="47" t="s">
        <v>7</v>
      </c>
      <c r="D5" s="43" t="e">
        <f>+#REF!</f>
        <v>#REF!</v>
      </c>
      <c r="E5" s="4">
        <f>+'Property, plant and equipment'!D7</f>
        <v>2018</v>
      </c>
      <c r="F5" s="5" t="e">
        <f>+D5</f>
        <v>#REF!</v>
      </c>
      <c r="G5" s="6">
        <f>+E5</f>
        <v>2018</v>
      </c>
      <c r="H5" s="2"/>
      <c r="I5" s="2"/>
      <c r="J5" s="2"/>
      <c r="L5" s="3"/>
      <c r="M5" s="3"/>
    </row>
    <row r="6" spans="1:15" s="1" customFormat="1" ht="6" customHeight="1">
      <c r="B6" s="7"/>
      <c r="C6" s="7"/>
      <c r="D6" s="7"/>
      <c r="E6" s="7"/>
      <c r="F6" s="7"/>
      <c r="G6" s="7"/>
      <c r="H6" s="7"/>
      <c r="I6" s="7"/>
      <c r="J6" s="2"/>
      <c r="L6" s="3"/>
      <c r="M6" s="3"/>
    </row>
    <row r="7" spans="1:15" s="8" customFormat="1" ht="18" customHeight="1">
      <c r="B7" s="9" t="s">
        <v>8</v>
      </c>
      <c r="C7" s="10" t="s">
        <v>9</v>
      </c>
      <c r="D7" s="11">
        <v>18461</v>
      </c>
      <c r="E7" s="12">
        <v>20730.5</v>
      </c>
      <c r="F7" s="13">
        <v>0.40300000000000002</v>
      </c>
      <c r="G7" s="14">
        <v>0.437</v>
      </c>
      <c r="H7" s="2"/>
      <c r="I7" s="15"/>
      <c r="J7" s="15"/>
      <c r="K7" s="15"/>
      <c r="L7" s="3"/>
      <c r="M7" s="3"/>
      <c r="N7" s="16"/>
      <c r="O7" s="16"/>
    </row>
    <row r="8" spans="1:15" s="8" customFormat="1" ht="18" customHeight="1">
      <c r="B8" s="17" t="s">
        <v>10</v>
      </c>
      <c r="C8" s="10" t="s">
        <v>11</v>
      </c>
      <c r="D8" s="11">
        <v>11603.3</v>
      </c>
      <c r="E8" s="18">
        <v>12578.8</v>
      </c>
      <c r="F8" s="13">
        <v>0.14000000000000001</v>
      </c>
      <c r="G8" s="19">
        <v>0.14299999999999999</v>
      </c>
      <c r="H8" s="2"/>
      <c r="I8" s="15"/>
      <c r="J8" s="15"/>
      <c r="L8" s="3"/>
      <c r="M8" s="3"/>
      <c r="N8" s="16"/>
      <c r="O8" s="16"/>
    </row>
    <row r="9" spans="1:15" s="8" customFormat="1" ht="18" customHeight="1">
      <c r="B9" s="17" t="s">
        <v>12</v>
      </c>
      <c r="C9" s="10" t="s">
        <v>13</v>
      </c>
      <c r="D9" s="11">
        <v>4327.6000000000004</v>
      </c>
      <c r="E9" s="18">
        <v>4599.8999999999996</v>
      </c>
      <c r="F9" s="13">
        <v>0.23300000000000001</v>
      </c>
      <c r="G9" s="19">
        <v>0.23599999999999999</v>
      </c>
      <c r="H9" s="2"/>
      <c r="I9" s="15"/>
      <c r="J9" s="15"/>
      <c r="L9" s="3"/>
      <c r="M9" s="3"/>
      <c r="N9" s="16"/>
      <c r="O9" s="16"/>
    </row>
    <row r="10" spans="1:15" s="8" customFormat="1" ht="18" customHeight="1">
      <c r="B10" s="17" t="s">
        <v>14</v>
      </c>
      <c r="C10" s="10" t="s">
        <v>11</v>
      </c>
      <c r="D10" s="11">
        <f>2533.7+12614.1</f>
        <v>15147.8</v>
      </c>
      <c r="E10" s="18">
        <f>2737.2+12358.2-18</f>
        <v>15077.400000000001</v>
      </c>
      <c r="F10" s="13">
        <v>0.23300000000000001</v>
      </c>
      <c r="G10" s="19">
        <f>0.04+17.9%</f>
        <v>0.219</v>
      </c>
      <c r="H10" s="2"/>
      <c r="I10" s="15"/>
      <c r="J10" s="15"/>
      <c r="L10" s="3"/>
      <c r="M10" s="3"/>
      <c r="N10" s="16"/>
      <c r="O10" s="16"/>
    </row>
    <row r="11" spans="1:15" s="8" customFormat="1" ht="18" customHeight="1">
      <c r="B11" s="17" t="s">
        <v>27</v>
      </c>
      <c r="C11" s="10" t="s">
        <v>13</v>
      </c>
      <c r="D11" s="11">
        <v>3902</v>
      </c>
      <c r="E11" s="20">
        <f>4545+1467</f>
        <v>6012</v>
      </c>
      <c r="F11" s="13">
        <v>1.2E-2</v>
      </c>
      <c r="G11" s="21">
        <v>1.4E-2</v>
      </c>
      <c r="H11" s="2"/>
      <c r="I11" s="15"/>
      <c r="J11" s="15"/>
      <c r="L11" s="3"/>
      <c r="M11" s="3"/>
      <c r="N11" s="16"/>
      <c r="O11" s="16"/>
    </row>
    <row r="12" spans="1:15" s="8" customFormat="1" ht="6" customHeight="1">
      <c r="A12"/>
      <c r="B12"/>
      <c r="C12"/>
      <c r="D12"/>
      <c r="E12"/>
      <c r="F12"/>
      <c r="G12"/>
      <c r="H12"/>
      <c r="I12"/>
      <c r="J12"/>
      <c r="L12" s="3"/>
      <c r="M12" s="3"/>
      <c r="N12" s="16"/>
      <c r="O12" s="16"/>
    </row>
    <row r="13" spans="1:15" s="8" customFormat="1" ht="20.25" customHeight="1">
      <c r="B13" s="607" t="s">
        <v>15</v>
      </c>
      <c r="C13" s="608"/>
      <c r="D13" s="41">
        <f>SUM(D7:D11)</f>
        <v>53441.7</v>
      </c>
      <c r="E13" s="22">
        <f>SUM(E7:E11)</f>
        <v>58998.600000000006</v>
      </c>
      <c r="F13"/>
      <c r="G13"/>
      <c r="H13" s="2"/>
      <c r="I13" s="15"/>
      <c r="J13" s="15"/>
      <c r="L13" s="3"/>
      <c r="M13" s="3"/>
    </row>
    <row r="14" spans="1:15" ht="6" customHeight="1">
      <c r="B14" s="24"/>
      <c r="C14" s="24"/>
      <c r="D14" s="24"/>
      <c r="E14" s="24"/>
      <c r="F14" s="24"/>
      <c r="G14" s="24"/>
      <c r="H14" s="2"/>
      <c r="I14" s="2"/>
      <c r="J14" s="2"/>
    </row>
    <row r="15" spans="1:15" ht="15.75" customHeight="1">
      <c r="B15" s="23" t="s">
        <v>28</v>
      </c>
      <c r="C15" s="29"/>
      <c r="D15" s="30"/>
      <c r="E15" s="30"/>
    </row>
    <row r="16" spans="1:15" ht="12.75">
      <c r="C16" s="29"/>
      <c r="D16" s="30"/>
      <c r="E16" s="30"/>
    </row>
    <row r="17" spans="1:10" ht="10.5" customHeight="1">
      <c r="B17" s="24"/>
      <c r="C17" s="24"/>
      <c r="D17" s="24"/>
      <c r="E17" s="24"/>
      <c r="F17" s="24"/>
      <c r="G17" s="24"/>
      <c r="H17" s="2"/>
      <c r="I17" s="2"/>
      <c r="J17" s="2"/>
    </row>
    <row r="18" spans="1:10" ht="23.25" customHeight="1">
      <c r="A18" s="25"/>
      <c r="D18" s="50">
        <f>+E13-D13</f>
        <v>5556.9000000000087</v>
      </c>
      <c r="E18" s="51">
        <f>+D18/D13</f>
        <v>0.10398059941955456</v>
      </c>
      <c r="F18" s="27"/>
      <c r="G18" s="27"/>
      <c r="H18" s="2"/>
      <c r="I18" s="2"/>
      <c r="J18" s="2"/>
    </row>
    <row r="19" spans="1:10" ht="14.25">
      <c r="B19" s="28"/>
      <c r="D19" s="26"/>
      <c r="E19" s="26"/>
      <c r="H19" s="2"/>
      <c r="I19" s="2"/>
      <c r="J19" s="2"/>
    </row>
    <row r="20" spans="1:10" ht="14.25">
      <c r="C20" s="29"/>
      <c r="D20" s="29"/>
      <c r="E20" s="30"/>
      <c r="H20" s="2"/>
      <c r="I20" s="2"/>
      <c r="J20" s="2"/>
    </row>
    <row r="21" spans="1:10" ht="12.75">
      <c r="C21" s="29"/>
      <c r="D21" s="30"/>
      <c r="E21" s="30"/>
    </row>
    <row r="22" spans="1:10" ht="12.75">
      <c r="C22" s="29"/>
      <c r="D22" s="30"/>
      <c r="E22" s="30"/>
    </row>
    <row r="23" spans="1:10" ht="12.75">
      <c r="C23" s="29"/>
      <c r="D23" s="30"/>
      <c r="E23" s="30"/>
    </row>
    <row r="24" spans="1:10" ht="12.75">
      <c r="C24" s="29"/>
      <c r="D24" s="30"/>
      <c r="E24" s="30"/>
    </row>
    <row r="25" spans="1:10" ht="12.75">
      <c r="C25" s="29"/>
      <c r="D25" s="30"/>
      <c r="E25" s="30"/>
    </row>
    <row r="26" spans="1:10" ht="12.75">
      <c r="C26" s="29"/>
      <c r="D26" s="30"/>
      <c r="E26" s="30"/>
    </row>
    <row r="27" spans="1:10" ht="12.75">
      <c r="C27" s="29"/>
      <c r="D27" s="30"/>
      <c r="E27" s="30"/>
      <c r="F27" s="31"/>
      <c r="G27" s="31"/>
    </row>
    <row r="28" spans="1:10" ht="12.75">
      <c r="C28" s="29"/>
      <c r="D28" s="30"/>
      <c r="E28" s="30"/>
      <c r="F28" s="30"/>
      <c r="G28" s="29"/>
    </row>
    <row r="29" spans="1:10" ht="12.75">
      <c r="C29" s="29"/>
      <c r="D29" s="29"/>
      <c r="E29" s="30"/>
      <c r="F29" s="30"/>
      <c r="G29" s="29"/>
    </row>
    <row r="30" spans="1:10">
      <c r="C30" s="29"/>
      <c r="D30" s="32"/>
      <c r="E30" s="32"/>
      <c r="F30" s="29"/>
      <c r="G30" s="29"/>
    </row>
    <row r="31" spans="1:10">
      <c r="C31" s="29"/>
      <c r="D31" s="29"/>
      <c r="E31" s="29"/>
      <c r="F31" s="29"/>
      <c r="G31" s="29"/>
    </row>
  </sheetData>
  <mergeCells count="5">
    <mergeCell ref="B13:C13"/>
    <mergeCell ref="F3:G3"/>
    <mergeCell ref="F4:G4"/>
    <mergeCell ref="D3:E3"/>
    <mergeCell ref="D4:E4"/>
  </mergeCells>
  <phoneticPr fontId="12" type="noConversion"/>
  <printOptions horizontalCentered="1" verticalCentered="1"/>
  <pageMargins left="0.75" right="0.75" top="1" bottom="1" header="0" footer="0"/>
  <pageSetup paperSize="9" orientation="landscape" horizontalDpi="4294967292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F27"/>
  <sheetViews>
    <sheetView topLeftCell="A4" workbookViewId="0">
      <selection activeCell="E25" sqref="E25"/>
    </sheetView>
  </sheetViews>
  <sheetFormatPr baseColWidth="10" defaultRowHeight="12.75"/>
  <cols>
    <col min="1" max="2" width="11.42578125" style="58"/>
    <col min="3" max="3" width="33" style="58" customWidth="1"/>
    <col min="4" max="6" width="16.28515625" style="58" customWidth="1"/>
    <col min="7" max="16384" width="11.42578125" style="58"/>
  </cols>
  <sheetData>
    <row r="4" spans="3:6" ht="15">
      <c r="C4" s="615" t="s">
        <v>44</v>
      </c>
      <c r="D4" s="615"/>
      <c r="E4" s="615"/>
      <c r="F4" s="615"/>
    </row>
    <row r="5" spans="3:6">
      <c r="C5" s="59"/>
      <c r="D5" s="59"/>
      <c r="E5" s="59"/>
    </row>
    <row r="6" spans="3:6" ht="25.5" customHeight="1">
      <c r="C6" s="42" t="s">
        <v>30</v>
      </c>
      <c r="D6" s="52" t="e">
        <f>+#REF!</f>
        <v>#REF!</v>
      </c>
      <c r="E6" s="35" t="e">
        <f>+#REF!</f>
        <v>#REF!</v>
      </c>
      <c r="F6" s="35" t="s">
        <v>24</v>
      </c>
    </row>
    <row r="7" spans="3:6" ht="6.75" customHeight="1">
      <c r="C7" s="60"/>
      <c r="D7" s="61"/>
      <c r="E7" s="61"/>
      <c r="F7" s="61"/>
    </row>
    <row r="8" spans="3:6" ht="14.25">
      <c r="C8" s="62" t="s">
        <v>25</v>
      </c>
      <c r="D8" s="66">
        <v>-224930</v>
      </c>
      <c r="E8" s="67">
        <v>-352977</v>
      </c>
      <c r="F8" s="67">
        <f>+E8-D8</f>
        <v>-128047</v>
      </c>
    </row>
    <row r="9" spans="3:6" ht="14.25">
      <c r="C9" s="62" t="s">
        <v>26</v>
      </c>
      <c r="D9" s="66">
        <v>-50747</v>
      </c>
      <c r="E9" s="67">
        <v>-97997</v>
      </c>
      <c r="F9" s="67">
        <f>+E9-D9</f>
        <v>-47250</v>
      </c>
    </row>
    <row r="10" spans="3:6" ht="6" customHeight="1">
      <c r="C10" s="63"/>
      <c r="D10" s="64"/>
      <c r="E10" s="64"/>
      <c r="F10" s="64"/>
    </row>
    <row r="11" spans="3:6" ht="15.75" customHeight="1">
      <c r="C11" s="65" t="s">
        <v>20</v>
      </c>
      <c r="D11" s="68">
        <f>SUM(D8:D10)</f>
        <v>-275677</v>
      </c>
      <c r="E11" s="69">
        <f>SUM(E8:E9)</f>
        <v>-450974</v>
      </c>
      <c r="F11" s="69">
        <f>SUM(F8:F9)</f>
        <v>-175297</v>
      </c>
    </row>
    <row r="13" spans="3:6">
      <c r="D13" s="93">
        <f>+D11-'Income Statement'!C29</f>
        <v>-275521.03899999999</v>
      </c>
      <c r="E13" s="93">
        <f>+E11-'Income Statement'!D29</f>
        <v>-450802.57900000003</v>
      </c>
    </row>
    <row r="26" spans="3:4">
      <c r="C26" s="58">
        <v>213074908</v>
      </c>
      <c r="D26" s="58">
        <v>151017830</v>
      </c>
    </row>
    <row r="27" spans="3:4">
      <c r="C27" s="58">
        <v>60101797</v>
      </c>
      <c r="D27" s="58">
        <v>44687778</v>
      </c>
    </row>
  </sheetData>
  <mergeCells count="1">
    <mergeCell ref="C4:F4"/>
  </mergeCells>
  <phoneticPr fontId="12" type="noConversion"/>
  <printOptions horizontalCentered="1" verticalCentered="1"/>
  <pageMargins left="0.2" right="0.2" top="0.3" bottom="0.35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29"/>
  <sheetViews>
    <sheetView showGridLines="0" zoomScale="90" workbookViewId="0">
      <selection activeCell="C7" sqref="C7:J14"/>
    </sheetView>
  </sheetViews>
  <sheetFormatPr baseColWidth="10" defaultColWidth="4" defaultRowHeight="14.25"/>
  <cols>
    <col min="1" max="1" width="2.7109375" style="24" customWidth="1"/>
    <col min="2" max="2" width="51" style="24" customWidth="1"/>
    <col min="3" max="3" width="8.7109375" style="24" bestFit="1" customWidth="1"/>
    <col min="4" max="4" width="8.85546875" style="24" customWidth="1"/>
    <col min="5" max="5" width="8.42578125" style="24" customWidth="1"/>
    <col min="6" max="6" width="8.5703125" style="24" customWidth="1"/>
    <col min="7" max="8" width="8" style="24" customWidth="1"/>
    <col min="9" max="9" width="9.28515625" style="24" customWidth="1"/>
    <col min="10" max="10" width="9.7109375" style="24" customWidth="1"/>
    <col min="11" max="11" width="14.140625" style="301" customWidth="1"/>
    <col min="12" max="12" width="19.85546875" style="301" customWidth="1"/>
    <col min="13" max="14" width="4" style="24"/>
    <col min="15" max="15" width="7.140625" style="24" customWidth="1"/>
    <col min="16" max="16" width="9.7109375" style="24" bestFit="1" customWidth="1"/>
    <col min="17" max="16384" width="4" style="24"/>
  </cols>
  <sheetData>
    <row r="3" spans="2:15">
      <c r="B3" s="325"/>
      <c r="C3" s="539" t="s">
        <v>61</v>
      </c>
      <c r="D3" s="539"/>
      <c r="E3" s="539" t="s">
        <v>72</v>
      </c>
      <c r="F3" s="539"/>
      <c r="G3" s="539" t="s">
        <v>73</v>
      </c>
      <c r="H3" s="539"/>
      <c r="I3" s="539" t="s">
        <v>74</v>
      </c>
      <c r="J3" s="539"/>
      <c r="K3" s="297"/>
    </row>
    <row r="4" spans="2:15">
      <c r="B4" s="325" t="s">
        <v>57</v>
      </c>
      <c r="C4" s="539" t="s">
        <v>16</v>
      </c>
      <c r="D4" s="539"/>
      <c r="E4" s="539" t="s">
        <v>47</v>
      </c>
      <c r="F4" s="539"/>
      <c r="G4" s="539" t="s">
        <v>76</v>
      </c>
      <c r="H4" s="539"/>
      <c r="I4" s="539"/>
      <c r="J4" s="539"/>
      <c r="K4" s="297"/>
      <c r="M4" s="2"/>
      <c r="N4" s="2"/>
      <c r="O4" s="2"/>
    </row>
    <row r="5" spans="2:15">
      <c r="B5" s="325"/>
      <c r="C5" s="144">
        <v>2019</v>
      </c>
      <c r="D5" s="144">
        <v>2018</v>
      </c>
      <c r="E5" s="144">
        <v>2019</v>
      </c>
      <c r="F5" s="144">
        <v>2018</v>
      </c>
      <c r="G5" s="144">
        <v>2019</v>
      </c>
      <c r="H5" s="144">
        <v>2018</v>
      </c>
      <c r="I5" s="144">
        <v>2019</v>
      </c>
      <c r="J5" s="144">
        <v>2018</v>
      </c>
      <c r="K5" s="297"/>
      <c r="M5" s="2"/>
      <c r="N5" s="2"/>
      <c r="O5" s="2"/>
    </row>
    <row r="6" spans="2:15" customFormat="1" ht="6" customHeight="1">
      <c r="B6" s="145"/>
      <c r="C6" s="145"/>
      <c r="D6" s="145"/>
      <c r="E6" s="145"/>
      <c r="F6" s="145"/>
      <c r="G6" s="145"/>
      <c r="H6" s="145"/>
      <c r="I6" s="145"/>
      <c r="J6" s="145"/>
      <c r="K6" s="295"/>
      <c r="L6" s="295"/>
    </row>
    <row r="7" spans="2:15" s="34" customFormat="1" ht="18" customHeight="1">
      <c r="B7" s="147" t="s">
        <v>282</v>
      </c>
      <c r="C7" s="326">
        <v>4214</v>
      </c>
      <c r="D7" s="326">
        <v>4626</v>
      </c>
      <c r="E7" s="327">
        <v>0.154</v>
      </c>
      <c r="F7" s="327">
        <v>0.12</v>
      </c>
      <c r="G7" s="326">
        <v>2473.8110000000001</v>
      </c>
      <c r="H7" s="326">
        <v>2535.4569999999999</v>
      </c>
      <c r="I7" s="326">
        <v>664</v>
      </c>
      <c r="J7" s="326">
        <v>606</v>
      </c>
      <c r="K7" s="444"/>
      <c r="L7" s="444"/>
      <c r="M7" s="2"/>
      <c r="N7" s="2"/>
      <c r="O7" s="2"/>
    </row>
    <row r="8" spans="2:15" s="34" customFormat="1" ht="18" customHeight="1">
      <c r="B8" s="147" t="s">
        <v>283</v>
      </c>
      <c r="C8" s="326">
        <v>2151</v>
      </c>
      <c r="D8" s="326">
        <v>2021</v>
      </c>
      <c r="E8" s="327">
        <v>0.08</v>
      </c>
      <c r="F8" s="327">
        <v>8.2000000000000003E-2</v>
      </c>
      <c r="G8" s="326">
        <v>1429.441</v>
      </c>
      <c r="H8" s="326">
        <v>1403.3520000000001</v>
      </c>
      <c r="I8" s="326">
        <v>2431</v>
      </c>
      <c r="J8" s="326">
        <v>2375</v>
      </c>
      <c r="K8" s="297"/>
      <c r="L8" s="445"/>
      <c r="M8" s="2"/>
      <c r="N8" s="2"/>
      <c r="O8" s="2"/>
    </row>
    <row r="9" spans="2:15" s="34" customFormat="1" ht="18" customHeight="1">
      <c r="B9" s="147" t="s">
        <v>284</v>
      </c>
      <c r="C9" s="326">
        <v>3060</v>
      </c>
      <c r="D9" s="326">
        <v>3008</v>
      </c>
      <c r="E9" s="327">
        <v>0.215</v>
      </c>
      <c r="F9" s="327">
        <v>0.20499999999999999</v>
      </c>
      <c r="G9" s="326">
        <v>2952.5219999999999</v>
      </c>
      <c r="H9" s="326">
        <v>2992.4070000000002</v>
      </c>
      <c r="I9" s="326">
        <v>3013</v>
      </c>
      <c r="J9" s="326">
        <v>3085</v>
      </c>
      <c r="K9" s="297"/>
      <c r="L9" s="445"/>
      <c r="M9" s="2"/>
      <c r="N9" s="2"/>
      <c r="O9" s="2"/>
    </row>
    <row r="10" spans="2:15" s="34" customFormat="1" ht="18" customHeight="1">
      <c r="B10" s="147" t="s">
        <v>222</v>
      </c>
      <c r="C10" s="326">
        <v>2932</v>
      </c>
      <c r="D10" s="326">
        <v>2867</v>
      </c>
      <c r="E10" s="327">
        <v>0.13900000000000001</v>
      </c>
      <c r="F10" s="327">
        <v>0.13800000000000001</v>
      </c>
      <c r="G10" s="326">
        <v>3912.2629999999999</v>
      </c>
      <c r="H10" s="326">
        <v>3990.5909999999999</v>
      </c>
      <c r="I10" s="326">
        <v>3515</v>
      </c>
      <c r="J10" s="326">
        <v>3535</v>
      </c>
      <c r="K10" s="297"/>
      <c r="L10" s="445"/>
      <c r="M10" s="2"/>
      <c r="N10" s="2"/>
      <c r="O10" s="2"/>
    </row>
    <row r="11" spans="2:15" s="34" customFormat="1" ht="18" customHeight="1">
      <c r="B11" s="147" t="s">
        <v>285</v>
      </c>
      <c r="C11" s="326">
        <v>3484</v>
      </c>
      <c r="D11" s="326">
        <v>3253</v>
      </c>
      <c r="E11" s="327">
        <v>0.111</v>
      </c>
      <c r="F11" s="327">
        <v>0.11899999999999999</v>
      </c>
      <c r="G11" s="326">
        <v>3044.973</v>
      </c>
      <c r="H11" s="326">
        <v>2945.4389999999999</v>
      </c>
      <c r="I11" s="326">
        <v>2900</v>
      </c>
      <c r="J11" s="326">
        <v>2661</v>
      </c>
      <c r="K11" s="297"/>
      <c r="L11" s="445"/>
      <c r="M11" s="2"/>
      <c r="N11" s="2"/>
      <c r="O11" s="2"/>
    </row>
    <row r="12" spans="2:15" s="34" customFormat="1" ht="18" customHeight="1">
      <c r="B12" s="147" t="s">
        <v>419</v>
      </c>
      <c r="C12" s="326">
        <v>11142</v>
      </c>
      <c r="D12" s="326">
        <v>0</v>
      </c>
      <c r="E12" s="328">
        <v>9.5000000000000001E-2</v>
      </c>
      <c r="F12" s="326">
        <v>0</v>
      </c>
      <c r="G12" s="326">
        <v>7232.7060000000001</v>
      </c>
      <c r="H12" s="326">
        <v>0</v>
      </c>
      <c r="I12" s="326">
        <v>1059</v>
      </c>
      <c r="J12" s="326">
        <v>0</v>
      </c>
      <c r="K12" s="297"/>
      <c r="L12" s="445"/>
      <c r="M12" s="2"/>
      <c r="N12" s="2"/>
      <c r="O12" s="2"/>
    </row>
    <row r="13" spans="2:15" s="34" customFormat="1" ht="18" customHeight="1">
      <c r="B13" s="147" t="s">
        <v>279</v>
      </c>
      <c r="C13" s="326">
        <v>3505</v>
      </c>
      <c r="D13" s="326">
        <v>3409</v>
      </c>
      <c r="E13" s="328">
        <v>7.8E-2</v>
      </c>
      <c r="F13" s="328">
        <v>7.9000000000000001E-2</v>
      </c>
      <c r="G13" s="326">
        <v>3458.5790000000002</v>
      </c>
      <c r="H13" s="326">
        <v>3363.9479999999999</v>
      </c>
      <c r="I13" s="326">
        <v>2241</v>
      </c>
      <c r="J13" s="326">
        <v>2356</v>
      </c>
      <c r="K13" s="297"/>
      <c r="L13" s="445"/>
      <c r="M13" s="2"/>
      <c r="N13" s="2"/>
      <c r="O13" s="2"/>
    </row>
    <row r="14" spans="2:15" s="34" customFormat="1" ht="18" customHeight="1">
      <c r="B14" s="167" t="s">
        <v>20</v>
      </c>
      <c r="C14" s="182">
        <v>30488</v>
      </c>
      <c r="D14" s="182">
        <v>19185</v>
      </c>
      <c r="E14" s="208">
        <v>0.12457142857142856</v>
      </c>
      <c r="F14" s="208">
        <v>0.12414285714285714</v>
      </c>
      <c r="G14" s="182">
        <v>24504.295000000002</v>
      </c>
      <c r="H14" s="182">
        <v>17231.194</v>
      </c>
      <c r="I14" s="182">
        <v>1548</v>
      </c>
      <c r="J14" s="182">
        <v>1831</v>
      </c>
      <c r="K14" s="297"/>
      <c r="L14" s="445"/>
      <c r="M14" s="2"/>
      <c r="N14" s="2"/>
      <c r="O14" s="2"/>
    </row>
    <row r="15" spans="2:15" ht="6" customHeight="1">
      <c r="B15" s="148"/>
      <c r="C15" s="148"/>
      <c r="D15" s="148"/>
      <c r="E15" s="148"/>
      <c r="F15" s="148"/>
      <c r="G15" s="148"/>
      <c r="H15" s="149"/>
      <c r="I15" s="148"/>
      <c r="J15" s="148"/>
    </row>
    <row r="16" spans="2:15" ht="15.75" customHeight="1">
      <c r="B16" s="150" t="s">
        <v>75</v>
      </c>
      <c r="C16" s="150"/>
      <c r="D16" s="150"/>
      <c r="E16" s="150"/>
      <c r="F16" s="150"/>
      <c r="G16" s="150"/>
      <c r="H16" s="150"/>
      <c r="I16" s="150"/>
      <c r="J16" s="150"/>
      <c r="K16" s="297"/>
      <c r="M16" s="2"/>
      <c r="N16" s="2"/>
      <c r="O16" s="2"/>
    </row>
    <row r="17" spans="3:16" ht="15.75" customHeight="1">
      <c r="C17" s="53"/>
      <c r="D17" s="54"/>
      <c r="G17" s="53"/>
      <c r="H17" s="54"/>
      <c r="K17" s="297"/>
      <c r="M17" s="2"/>
      <c r="N17" s="2"/>
      <c r="O17" s="2"/>
    </row>
    <row r="18" spans="3:16" ht="6" customHeight="1">
      <c r="K18" s="297"/>
    </row>
    <row r="19" spans="3:16">
      <c r="H19" s="53"/>
    </row>
    <row r="20" spans="3:16">
      <c r="C20" s="84"/>
      <c r="D20" s="54"/>
      <c r="E20"/>
      <c r="F20"/>
      <c r="G20" s="54"/>
      <c r="H20" s="84"/>
    </row>
    <row r="21" spans="3:16">
      <c r="E21" s="107"/>
      <c r="F21" s="107"/>
      <c r="H21" s="53"/>
    </row>
    <row r="22" spans="3:16">
      <c r="C22" s="54"/>
      <c r="D22" s="103"/>
      <c r="H22" s="53"/>
    </row>
    <row r="23" spans="3:16">
      <c r="C23" s="103"/>
      <c r="D23" s="103"/>
      <c r="H23" s="54"/>
    </row>
    <row r="24" spans="3:16">
      <c r="C24" s="103"/>
      <c r="D24" s="103"/>
      <c r="P24" s="102"/>
    </row>
    <row r="25" spans="3:16">
      <c r="C25" s="103"/>
      <c r="D25" s="103"/>
    </row>
    <row r="26" spans="3:16">
      <c r="C26" s="103"/>
      <c r="D26" s="103"/>
    </row>
    <row r="27" spans="3:16">
      <c r="C27" s="103"/>
      <c r="D27" s="103"/>
    </row>
    <row r="28" spans="3:16">
      <c r="C28" s="103"/>
      <c r="D28" s="103"/>
    </row>
    <row r="29" spans="3:16">
      <c r="C29" s="103"/>
      <c r="D29" s="103"/>
    </row>
  </sheetData>
  <mergeCells count="8">
    <mergeCell ref="I3:J3"/>
    <mergeCell ref="I4:J4"/>
    <mergeCell ref="G3:H3"/>
    <mergeCell ref="G4:H4"/>
    <mergeCell ref="C3:D3"/>
    <mergeCell ref="C4:D4"/>
    <mergeCell ref="E3:F3"/>
    <mergeCell ref="E4:F4"/>
  </mergeCells>
  <phoneticPr fontId="12" type="noConversion"/>
  <printOptions horizontalCentered="1" verticalCentered="1"/>
  <pageMargins left="0.2" right="0.25" top="0.64" bottom="1" header="0" footer="0"/>
  <pageSetup paperSize="9" scale="83" orientation="landscape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29"/>
  <sheetViews>
    <sheetView showGridLines="0" zoomScale="86" zoomScaleNormal="86" workbookViewId="0">
      <selection activeCell="S12" sqref="S12"/>
    </sheetView>
  </sheetViews>
  <sheetFormatPr baseColWidth="10" defaultRowHeight="12.75"/>
  <cols>
    <col min="1" max="1" width="7" style="471" customWidth="1"/>
    <col min="2" max="2" width="33.28515625" style="471" customWidth="1"/>
    <col min="3" max="3" width="11.28515625" style="471" bestFit="1" customWidth="1"/>
    <col min="4" max="6" width="7.7109375" style="471" customWidth="1"/>
    <col min="7" max="7" width="9.42578125" style="471" customWidth="1"/>
    <col min="8" max="8" width="9.140625" style="471" customWidth="1"/>
    <col min="9" max="9" width="9.5703125" style="471" customWidth="1"/>
    <col min="10" max="10" width="10.28515625" style="471" customWidth="1"/>
    <col min="11" max="11" width="8.5703125" style="471" customWidth="1"/>
    <col min="12" max="12" width="7.7109375" style="471" customWidth="1"/>
    <col min="13" max="13" width="9.28515625" style="471" customWidth="1"/>
    <col min="14" max="14" width="10" style="471" customWidth="1"/>
    <col min="15" max="15" width="9.42578125" style="471" customWidth="1"/>
    <col min="16" max="16" width="9.140625" style="471" customWidth="1"/>
    <col min="17" max="17" width="8.7109375" style="471" customWidth="1"/>
    <col min="18" max="18" width="9.140625" style="471" customWidth="1"/>
    <col min="19" max="19" width="10.28515625" style="471" customWidth="1"/>
    <col min="20" max="20" width="8.140625" style="471" customWidth="1"/>
    <col min="21" max="16384" width="11.42578125" style="471"/>
  </cols>
  <sheetData>
    <row r="3" spans="2:19" ht="16.5" customHeight="1">
      <c r="Q3" s="472"/>
      <c r="R3" s="472"/>
      <c r="S3" s="472"/>
    </row>
    <row r="4" spans="2:19" ht="12.75" customHeight="1">
      <c r="B4" s="541" t="s">
        <v>223</v>
      </c>
      <c r="C4" s="541"/>
      <c r="D4" s="541"/>
      <c r="E4" s="541"/>
      <c r="F4" s="541"/>
      <c r="G4" s="541"/>
      <c r="H4" s="541"/>
      <c r="I4" s="541"/>
      <c r="J4" s="541"/>
      <c r="K4" s="541"/>
      <c r="L4" s="541"/>
      <c r="M4" s="541"/>
      <c r="N4" s="541"/>
      <c r="O4" s="541"/>
      <c r="P4" s="541"/>
      <c r="Q4" s="472"/>
      <c r="R4" s="472"/>
      <c r="S4" s="472"/>
    </row>
    <row r="5" spans="2:19" ht="15" customHeight="1">
      <c r="B5" s="542" t="s">
        <v>112</v>
      </c>
      <c r="C5" s="542"/>
      <c r="D5" s="542"/>
      <c r="E5" s="542"/>
      <c r="F5" s="542"/>
      <c r="G5" s="542"/>
      <c r="H5" s="542"/>
      <c r="I5" s="542"/>
      <c r="J5" s="542"/>
      <c r="K5" s="542"/>
      <c r="L5" s="542"/>
      <c r="M5" s="542"/>
      <c r="N5" s="542"/>
      <c r="O5" s="542"/>
      <c r="P5" s="542"/>
      <c r="Q5" s="470"/>
      <c r="R5" s="470"/>
      <c r="S5" s="470"/>
    </row>
    <row r="6" spans="2:19">
      <c r="B6" s="543" t="s">
        <v>210</v>
      </c>
      <c r="C6" s="543"/>
      <c r="D6" s="543"/>
      <c r="E6" s="543"/>
      <c r="F6" s="543"/>
      <c r="G6" s="543"/>
      <c r="H6" s="543"/>
      <c r="I6" s="543"/>
      <c r="J6" s="543"/>
      <c r="K6" s="543"/>
      <c r="L6" s="543"/>
      <c r="M6" s="543"/>
      <c r="N6" s="543"/>
      <c r="O6" s="543"/>
      <c r="P6" s="543"/>
      <c r="Q6" s="473"/>
      <c r="R6" s="473"/>
      <c r="S6" s="473"/>
    </row>
    <row r="7" spans="2:19" ht="14.25" customHeight="1">
      <c r="B7" s="474"/>
      <c r="C7" s="474"/>
      <c r="D7" s="474"/>
      <c r="E7" s="474"/>
      <c r="F7" s="474"/>
      <c r="G7" s="474"/>
      <c r="H7" s="474"/>
      <c r="I7" s="474"/>
      <c r="J7" s="474"/>
      <c r="K7" s="474"/>
      <c r="L7" s="474"/>
      <c r="M7" s="310"/>
      <c r="N7" s="310"/>
      <c r="O7" s="310"/>
      <c r="P7" s="310"/>
      <c r="Q7" s="310"/>
      <c r="R7" s="310"/>
      <c r="S7" s="310"/>
    </row>
    <row r="8" spans="2:19" ht="25.5" customHeight="1">
      <c r="B8" s="540" t="s">
        <v>102</v>
      </c>
      <c r="C8" s="540" t="s">
        <v>10</v>
      </c>
      <c r="D8" s="540"/>
      <c r="E8" s="544" t="s">
        <v>55</v>
      </c>
      <c r="F8" s="544"/>
      <c r="G8" s="540" t="s">
        <v>14</v>
      </c>
      <c r="H8" s="540"/>
      <c r="I8" s="540" t="s">
        <v>56</v>
      </c>
      <c r="J8" s="540"/>
      <c r="K8" s="540" t="s">
        <v>114</v>
      </c>
      <c r="L8" s="540"/>
      <c r="M8" s="544" t="s">
        <v>115</v>
      </c>
      <c r="N8" s="544"/>
      <c r="O8" s="540" t="s">
        <v>20</v>
      </c>
      <c r="P8" s="540"/>
    </row>
    <row r="9" spans="2:19">
      <c r="B9" s="540"/>
      <c r="C9" s="528">
        <v>43525</v>
      </c>
      <c r="D9" s="528">
        <v>43160</v>
      </c>
      <c r="E9" s="528">
        <f>C9</f>
        <v>43525</v>
      </c>
      <c r="F9" s="528">
        <f>D9</f>
        <v>43160</v>
      </c>
      <c r="G9" s="528">
        <f>C9</f>
        <v>43525</v>
      </c>
      <c r="H9" s="528">
        <f>D9</f>
        <v>43160</v>
      </c>
      <c r="I9" s="528">
        <f>C9</f>
        <v>43525</v>
      </c>
      <c r="J9" s="528">
        <f>D9</f>
        <v>43160</v>
      </c>
      <c r="K9" s="528">
        <f>C9</f>
        <v>43525</v>
      </c>
      <c r="L9" s="528">
        <f>D9</f>
        <v>43160</v>
      </c>
      <c r="M9" s="528">
        <f>C9</f>
        <v>43525</v>
      </c>
      <c r="N9" s="528">
        <f>D9</f>
        <v>43160</v>
      </c>
      <c r="O9" s="528">
        <f>C9</f>
        <v>43525</v>
      </c>
      <c r="P9" s="528">
        <f>D9</f>
        <v>43160</v>
      </c>
    </row>
    <row r="10" spans="2:19">
      <c r="B10" s="47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</row>
    <row r="11" spans="2:19">
      <c r="B11" s="476" t="s">
        <v>101</v>
      </c>
      <c r="C11" s="329">
        <v>128</v>
      </c>
      <c r="D11" s="329">
        <v>82</v>
      </c>
      <c r="E11" s="329">
        <v>185</v>
      </c>
      <c r="F11" s="329">
        <v>209</v>
      </c>
      <c r="G11" s="329">
        <v>299</v>
      </c>
      <c r="H11" s="329">
        <v>293</v>
      </c>
      <c r="I11" s="329">
        <v>148</v>
      </c>
      <c r="J11" s="329">
        <v>133</v>
      </c>
      <c r="K11" s="329">
        <v>760</v>
      </c>
      <c r="L11" s="329">
        <v>717</v>
      </c>
      <c r="M11" s="329">
        <v>-199</v>
      </c>
      <c r="N11" s="329">
        <v>-173</v>
      </c>
      <c r="O11" s="329">
        <v>561</v>
      </c>
      <c r="P11" s="329">
        <v>544</v>
      </c>
    </row>
    <row r="12" spans="2:19">
      <c r="B12" s="477" t="s">
        <v>105</v>
      </c>
      <c r="C12" s="330">
        <v>0</v>
      </c>
      <c r="D12" s="330">
        <v>0</v>
      </c>
      <c r="E12" s="330">
        <v>83</v>
      </c>
      <c r="F12" s="330">
        <v>92</v>
      </c>
      <c r="G12" s="330">
        <v>150</v>
      </c>
      <c r="H12" s="330">
        <v>154</v>
      </c>
      <c r="I12" s="330">
        <v>84</v>
      </c>
      <c r="J12" s="330">
        <v>73</v>
      </c>
      <c r="K12" s="330">
        <v>317</v>
      </c>
      <c r="L12" s="330">
        <v>319</v>
      </c>
      <c r="M12" s="330">
        <v>-198</v>
      </c>
      <c r="N12" s="330">
        <v>-173</v>
      </c>
      <c r="O12" s="330">
        <v>119</v>
      </c>
      <c r="P12" s="330">
        <v>146</v>
      </c>
    </row>
    <row r="13" spans="2:19">
      <c r="B13" s="477" t="s">
        <v>104</v>
      </c>
      <c r="C13" s="330">
        <v>0</v>
      </c>
      <c r="D13" s="330">
        <v>0</v>
      </c>
      <c r="E13" s="330">
        <v>85</v>
      </c>
      <c r="F13" s="330">
        <v>90</v>
      </c>
      <c r="G13" s="330">
        <v>108</v>
      </c>
      <c r="H13" s="330">
        <v>112</v>
      </c>
      <c r="I13" s="330">
        <v>56</v>
      </c>
      <c r="J13" s="330">
        <v>52</v>
      </c>
      <c r="K13" s="330">
        <v>249</v>
      </c>
      <c r="L13" s="330">
        <v>254</v>
      </c>
      <c r="M13" s="330">
        <v>-1</v>
      </c>
      <c r="N13" s="330">
        <v>0</v>
      </c>
      <c r="O13" s="330">
        <v>248</v>
      </c>
      <c r="P13" s="330">
        <v>254</v>
      </c>
    </row>
    <row r="14" spans="2:19">
      <c r="B14" s="477" t="s">
        <v>107</v>
      </c>
      <c r="C14" s="330">
        <v>128</v>
      </c>
      <c r="D14" s="330">
        <v>82</v>
      </c>
      <c r="E14" s="330">
        <v>14</v>
      </c>
      <c r="F14" s="330">
        <v>23</v>
      </c>
      <c r="G14" s="330">
        <v>41</v>
      </c>
      <c r="H14" s="330">
        <v>27</v>
      </c>
      <c r="I14" s="330">
        <v>4</v>
      </c>
      <c r="J14" s="330">
        <v>3</v>
      </c>
      <c r="K14" s="330">
        <v>187</v>
      </c>
      <c r="L14" s="330">
        <v>135</v>
      </c>
      <c r="M14" s="330">
        <v>0</v>
      </c>
      <c r="N14" s="330">
        <v>0</v>
      </c>
      <c r="O14" s="330">
        <v>187</v>
      </c>
      <c r="P14" s="330">
        <v>135</v>
      </c>
    </row>
    <row r="15" spans="2:19">
      <c r="B15" s="477" t="s">
        <v>106</v>
      </c>
      <c r="C15" s="330">
        <v>0</v>
      </c>
      <c r="D15" s="330">
        <v>0</v>
      </c>
      <c r="E15" s="330">
        <v>3</v>
      </c>
      <c r="F15" s="330">
        <v>4</v>
      </c>
      <c r="G15" s="330">
        <v>0</v>
      </c>
      <c r="H15" s="330">
        <v>0</v>
      </c>
      <c r="I15" s="330">
        <v>4</v>
      </c>
      <c r="J15" s="330">
        <v>5</v>
      </c>
      <c r="K15" s="330">
        <v>7</v>
      </c>
      <c r="L15" s="330">
        <v>9</v>
      </c>
      <c r="M15" s="330">
        <v>0</v>
      </c>
      <c r="N15" s="330">
        <v>0</v>
      </c>
      <c r="O15" s="330">
        <v>7</v>
      </c>
      <c r="P15" s="330">
        <v>9</v>
      </c>
    </row>
    <row r="16" spans="2:19">
      <c r="B16" s="477"/>
      <c r="C16" s="330"/>
      <c r="D16" s="330"/>
      <c r="E16" s="330"/>
      <c r="F16" s="330"/>
      <c r="G16" s="330"/>
      <c r="H16" s="330"/>
      <c r="I16" s="330"/>
      <c r="J16" s="330"/>
      <c r="K16" s="330"/>
      <c r="L16" s="330"/>
      <c r="M16" s="330"/>
      <c r="N16" s="330"/>
      <c r="O16" s="330"/>
      <c r="P16" s="330"/>
    </row>
    <row r="17" spans="2:19">
      <c r="B17" s="476" t="s">
        <v>54</v>
      </c>
      <c r="C17" s="329">
        <v>266</v>
      </c>
      <c r="D17" s="329">
        <v>421</v>
      </c>
      <c r="E17" s="329">
        <v>1673</v>
      </c>
      <c r="F17" s="329">
        <v>829</v>
      </c>
      <c r="G17" s="329">
        <v>348</v>
      </c>
      <c r="H17" s="329">
        <v>337</v>
      </c>
      <c r="I17" s="329">
        <v>237</v>
      </c>
      <c r="J17" s="329">
        <v>226</v>
      </c>
      <c r="K17" s="329">
        <v>2524</v>
      </c>
      <c r="L17" s="329">
        <v>1813</v>
      </c>
      <c r="M17" s="329">
        <v>-5</v>
      </c>
      <c r="N17" s="329">
        <v>0</v>
      </c>
      <c r="O17" s="329">
        <v>2519</v>
      </c>
      <c r="P17" s="329">
        <v>1813</v>
      </c>
    </row>
    <row r="18" spans="2:19">
      <c r="B18" s="477" t="s">
        <v>108</v>
      </c>
      <c r="C18" s="330">
        <v>107</v>
      </c>
      <c r="D18" s="330">
        <v>150</v>
      </c>
      <c r="E18" s="330">
        <v>865</v>
      </c>
      <c r="F18" s="330">
        <v>336</v>
      </c>
      <c r="G18" s="330">
        <v>145</v>
      </c>
      <c r="H18" s="330">
        <v>141</v>
      </c>
      <c r="I18" s="330">
        <v>135</v>
      </c>
      <c r="J18" s="330">
        <v>117</v>
      </c>
      <c r="K18" s="330">
        <v>1252</v>
      </c>
      <c r="L18" s="330">
        <v>744</v>
      </c>
      <c r="M18" s="330">
        <v>-5</v>
      </c>
      <c r="N18" s="330">
        <v>0</v>
      </c>
      <c r="O18" s="330">
        <v>1247</v>
      </c>
      <c r="P18" s="330">
        <v>744</v>
      </c>
    </row>
    <row r="19" spans="2:19">
      <c r="B19" s="477" t="s">
        <v>109</v>
      </c>
      <c r="C19" s="330">
        <v>89</v>
      </c>
      <c r="D19" s="330">
        <v>144</v>
      </c>
      <c r="E19" s="330">
        <v>358</v>
      </c>
      <c r="F19" s="330">
        <v>155</v>
      </c>
      <c r="G19" s="330">
        <v>69</v>
      </c>
      <c r="H19" s="330">
        <v>67</v>
      </c>
      <c r="I19" s="330">
        <v>30</v>
      </c>
      <c r="J19" s="330">
        <v>30</v>
      </c>
      <c r="K19" s="330">
        <v>546</v>
      </c>
      <c r="L19" s="330">
        <v>396</v>
      </c>
      <c r="M19" s="330">
        <v>0</v>
      </c>
      <c r="N19" s="330">
        <v>0</v>
      </c>
      <c r="O19" s="330">
        <v>546</v>
      </c>
      <c r="P19" s="330">
        <v>396</v>
      </c>
    </row>
    <row r="20" spans="2:19">
      <c r="B20" s="477" t="s">
        <v>110</v>
      </c>
      <c r="C20" s="330">
        <v>31</v>
      </c>
      <c r="D20" s="330">
        <v>45</v>
      </c>
      <c r="E20" s="330">
        <v>115</v>
      </c>
      <c r="F20" s="330">
        <v>51</v>
      </c>
      <c r="G20" s="330">
        <v>26</v>
      </c>
      <c r="H20" s="330">
        <v>26</v>
      </c>
      <c r="I20" s="330">
        <v>31</v>
      </c>
      <c r="J20" s="330">
        <v>44</v>
      </c>
      <c r="K20" s="330">
        <v>203</v>
      </c>
      <c r="L20" s="330">
        <v>166</v>
      </c>
      <c r="M20" s="330">
        <v>0</v>
      </c>
      <c r="N20" s="330">
        <v>0</v>
      </c>
      <c r="O20" s="330">
        <v>203</v>
      </c>
      <c r="P20" s="330">
        <v>166</v>
      </c>
    </row>
    <row r="21" spans="2:19">
      <c r="B21" s="477" t="s">
        <v>111</v>
      </c>
      <c r="C21" s="330">
        <v>39</v>
      </c>
      <c r="D21" s="330">
        <v>82</v>
      </c>
      <c r="E21" s="330">
        <v>335</v>
      </c>
      <c r="F21" s="330">
        <v>287</v>
      </c>
      <c r="G21" s="330">
        <v>108</v>
      </c>
      <c r="H21" s="330">
        <v>103</v>
      </c>
      <c r="I21" s="330">
        <v>41</v>
      </c>
      <c r="J21" s="330">
        <v>35</v>
      </c>
      <c r="K21" s="330">
        <v>523</v>
      </c>
      <c r="L21" s="330">
        <v>507</v>
      </c>
      <c r="M21" s="330">
        <v>0</v>
      </c>
      <c r="N21" s="330">
        <v>0</v>
      </c>
      <c r="O21" s="330">
        <v>523</v>
      </c>
      <c r="P21" s="330">
        <v>507</v>
      </c>
    </row>
    <row r="22" spans="2:19">
      <c r="B22" s="476" t="s">
        <v>113</v>
      </c>
      <c r="C22" s="329">
        <v>0</v>
      </c>
      <c r="D22" s="329">
        <v>0</v>
      </c>
      <c r="E22" s="329">
        <v>-77</v>
      </c>
      <c r="F22" s="329">
        <v>-78</v>
      </c>
      <c r="G22" s="329">
        <v>-75</v>
      </c>
      <c r="H22" s="329">
        <v>-57</v>
      </c>
      <c r="I22" s="329">
        <v>-52</v>
      </c>
      <c r="J22" s="329">
        <v>-38</v>
      </c>
      <c r="K22" s="329">
        <v>-204</v>
      </c>
      <c r="L22" s="329">
        <v>-173</v>
      </c>
      <c r="M22" s="329">
        <v>204</v>
      </c>
      <c r="N22" s="329">
        <v>173</v>
      </c>
      <c r="O22" s="329">
        <v>0</v>
      </c>
      <c r="P22" s="329">
        <v>0</v>
      </c>
    </row>
    <row r="23" spans="2:19">
      <c r="B23" s="478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478"/>
    </row>
    <row r="24" spans="2:19" s="480" customFormat="1">
      <c r="B24" s="479" t="s">
        <v>103</v>
      </c>
      <c r="C24" s="196">
        <v>394</v>
      </c>
      <c r="D24" s="196">
        <v>503</v>
      </c>
      <c r="E24" s="196">
        <v>1781</v>
      </c>
      <c r="F24" s="196">
        <v>960</v>
      </c>
      <c r="G24" s="196">
        <v>572</v>
      </c>
      <c r="H24" s="196">
        <v>573</v>
      </c>
      <c r="I24" s="196">
        <v>333</v>
      </c>
      <c r="J24" s="196">
        <v>321</v>
      </c>
      <c r="K24" s="196">
        <v>3080</v>
      </c>
      <c r="L24" s="196">
        <v>2357</v>
      </c>
      <c r="M24" s="196">
        <v>0</v>
      </c>
      <c r="N24" s="196">
        <v>0</v>
      </c>
      <c r="O24" s="196">
        <v>3080</v>
      </c>
      <c r="P24" s="196">
        <v>2357</v>
      </c>
    </row>
    <row r="25" spans="2:19">
      <c r="B25" s="480"/>
      <c r="C25" s="480"/>
      <c r="D25" s="480"/>
      <c r="E25" s="480"/>
      <c r="F25" s="480"/>
      <c r="G25" s="480"/>
      <c r="H25" s="480"/>
      <c r="I25" s="480"/>
      <c r="J25" s="480"/>
      <c r="K25" s="480"/>
      <c r="L25" s="480"/>
      <c r="M25" s="480"/>
      <c r="N25" s="480"/>
      <c r="O25" s="480"/>
      <c r="P25" s="480"/>
    </row>
    <row r="26" spans="2:19">
      <c r="B26" s="480"/>
      <c r="C26" s="480"/>
      <c r="D26" s="480"/>
      <c r="E26" s="480"/>
      <c r="F26" s="480"/>
      <c r="G26" s="480"/>
      <c r="H26" s="480"/>
      <c r="I26" s="480"/>
      <c r="J26" s="480"/>
      <c r="K26" s="480"/>
      <c r="L26" s="480"/>
      <c r="M26" s="480"/>
      <c r="N26" s="480"/>
      <c r="O26" s="480"/>
      <c r="P26" s="480"/>
    </row>
    <row r="27" spans="2:19" s="482" customFormat="1">
      <c r="B27" s="481" t="s">
        <v>219</v>
      </c>
      <c r="C27" s="469">
        <v>-109</v>
      </c>
      <c r="D27" s="168">
        <v>0.21669980119284293</v>
      </c>
      <c r="E27" s="196">
        <v>821</v>
      </c>
      <c r="F27" s="208">
        <v>0.85520833333333335</v>
      </c>
      <c r="G27" s="469">
        <v>-1</v>
      </c>
      <c r="H27" s="168">
        <v>-1.7452006980802793E-3</v>
      </c>
      <c r="I27" s="345">
        <v>12</v>
      </c>
      <c r="J27" s="208">
        <v>3.7383177570093455E-2</v>
      </c>
      <c r="K27" s="196">
        <v>723</v>
      </c>
      <c r="L27" s="208">
        <v>0.30674586338565973</v>
      </c>
      <c r="M27" s="196">
        <v>0</v>
      </c>
      <c r="N27" s="196">
        <v>0</v>
      </c>
      <c r="O27" s="196">
        <v>723</v>
      </c>
      <c r="P27" s="208">
        <v>0.30674586338565973</v>
      </c>
    </row>
    <row r="28" spans="2:19" ht="12" customHeight="1">
      <c r="B28" s="473"/>
      <c r="C28" s="310"/>
      <c r="D28" s="310"/>
      <c r="E28" s="310"/>
      <c r="F28" s="310"/>
      <c r="G28" s="310"/>
      <c r="H28" s="310"/>
      <c r="I28" s="310"/>
      <c r="J28" s="310"/>
      <c r="K28" s="310"/>
      <c r="L28" s="310"/>
      <c r="M28" s="310"/>
      <c r="N28" s="310"/>
      <c r="O28" s="310"/>
      <c r="P28" s="310"/>
      <c r="Q28" s="310"/>
      <c r="R28" s="310"/>
      <c r="S28" s="310"/>
    </row>
    <row r="29" spans="2:19" ht="12.75" customHeight="1">
      <c r="B29" s="483"/>
    </row>
  </sheetData>
  <mergeCells count="11">
    <mergeCell ref="B8:B9"/>
    <mergeCell ref="B4:P4"/>
    <mergeCell ref="B5:P5"/>
    <mergeCell ref="B6:P6"/>
    <mergeCell ref="M8:N8"/>
    <mergeCell ref="O8:P8"/>
    <mergeCell ref="C8:D8"/>
    <mergeCell ref="E8:F8"/>
    <mergeCell ref="G8:H8"/>
    <mergeCell ref="I8:J8"/>
    <mergeCell ref="K8:L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5"/>
  <sheetViews>
    <sheetView showGridLines="0" workbookViewId="0">
      <selection activeCell="A2" sqref="A2:G39"/>
    </sheetView>
  </sheetViews>
  <sheetFormatPr baseColWidth="10" defaultColWidth="7.28515625" defaultRowHeight="12.75"/>
  <cols>
    <col min="1" max="1" width="7.85546875" style="3" customWidth="1"/>
    <col min="2" max="2" width="69.140625" style="3" customWidth="1"/>
    <col min="3" max="4" width="15.5703125" style="38" bestFit="1" customWidth="1"/>
    <col min="5" max="5" width="14.42578125" style="38" customWidth="1"/>
    <col min="6" max="6" width="14" style="3" customWidth="1"/>
    <col min="7" max="7" width="8.28515625" style="3" customWidth="1"/>
    <col min="8" max="8" width="8.5703125" style="3" customWidth="1"/>
    <col min="9" max="9" width="3.5703125" style="3" customWidth="1"/>
    <col min="10" max="10" width="11.28515625" style="3" customWidth="1"/>
    <col min="11" max="11" width="14" style="3" customWidth="1"/>
    <col min="12" max="16384" width="7.28515625" style="3"/>
  </cols>
  <sheetData>
    <row r="1" spans="1:11">
      <c r="A1" s="37"/>
      <c r="J1" s="56"/>
    </row>
    <row r="2" spans="1:11">
      <c r="A2" s="37"/>
      <c r="B2" s="37"/>
      <c r="C2" s="37"/>
      <c r="D2" s="37"/>
      <c r="E2" s="37"/>
      <c r="F2" s="37"/>
      <c r="G2" s="37"/>
      <c r="H2" s="37"/>
    </row>
    <row r="3" spans="1:11" s="2" customFormat="1" ht="28.5" customHeight="1">
      <c r="A3" s="151"/>
      <c r="B3" s="152" t="s">
        <v>217</v>
      </c>
      <c r="C3" s="144" t="s">
        <v>427</v>
      </c>
      <c r="D3" s="144" t="s">
        <v>428</v>
      </c>
      <c r="E3" s="153" t="s">
        <v>98</v>
      </c>
      <c r="F3" s="153" t="s">
        <v>99</v>
      </c>
      <c r="G3" s="154"/>
      <c r="H3" s="151"/>
    </row>
    <row r="4" spans="1:11" customFormat="1" ht="3" customHeight="1">
      <c r="A4" s="37"/>
      <c r="B4" s="155"/>
      <c r="C4" s="156"/>
      <c r="D4" s="157"/>
      <c r="E4" s="157"/>
      <c r="F4" s="158"/>
      <c r="G4" s="37"/>
      <c r="H4" s="37"/>
    </row>
    <row r="5" spans="1:11" ht="16.5" customHeight="1">
      <c r="A5" s="37"/>
      <c r="B5" s="159" t="s">
        <v>126</v>
      </c>
      <c r="C5" s="160">
        <v>3586.5389999999998</v>
      </c>
      <c r="D5" s="160">
        <v>2733.9029999999998</v>
      </c>
      <c r="E5" s="160">
        <v>852.63599999999997</v>
      </c>
      <c r="F5" s="161">
        <v>0.31190000000000001</v>
      </c>
      <c r="G5" s="37"/>
      <c r="H5" s="261"/>
      <c r="I5" s="49"/>
      <c r="K5"/>
    </row>
    <row r="6" spans="1:11" ht="16.5" customHeight="1">
      <c r="A6" s="37"/>
      <c r="B6" s="162" t="s">
        <v>127</v>
      </c>
      <c r="C6" s="146">
        <v>3368.7939999999999</v>
      </c>
      <c r="D6" s="163">
        <v>2546.7339999999999</v>
      </c>
      <c r="E6" s="163">
        <v>822.06</v>
      </c>
      <c r="F6" s="164">
        <v>0.32279999999999998</v>
      </c>
      <c r="G6" s="37"/>
      <c r="H6" s="261"/>
      <c r="K6"/>
    </row>
    <row r="7" spans="1:11" ht="16.5" customHeight="1">
      <c r="A7" s="37"/>
      <c r="B7" s="162" t="s">
        <v>128</v>
      </c>
      <c r="C7" s="146">
        <v>217.745</v>
      </c>
      <c r="D7" s="163">
        <v>187.16900000000001</v>
      </c>
      <c r="E7" s="163">
        <v>30.575999999999993</v>
      </c>
      <c r="F7" s="164">
        <v>0.16339999999999999</v>
      </c>
      <c r="G7" s="37"/>
      <c r="H7" s="261"/>
      <c r="K7"/>
    </row>
    <row r="8" spans="1:11" ht="16.5" customHeight="1">
      <c r="A8" s="37"/>
      <c r="B8" s="159" t="s">
        <v>129</v>
      </c>
      <c r="C8" s="160">
        <v>-2207.7889999999998</v>
      </c>
      <c r="D8" s="160">
        <v>-1504.13</v>
      </c>
      <c r="E8" s="160">
        <v>-703.65899999999965</v>
      </c>
      <c r="F8" s="161">
        <v>-0.46779999999999999</v>
      </c>
      <c r="G8" s="37"/>
      <c r="H8" s="261"/>
      <c r="I8" s="49"/>
      <c r="K8"/>
    </row>
    <row r="9" spans="1:11" ht="16.5" customHeight="1">
      <c r="A9" s="37"/>
      <c r="B9" s="162" t="s">
        <v>130</v>
      </c>
      <c r="C9" s="146">
        <v>-1586.153</v>
      </c>
      <c r="D9" s="163">
        <v>-1036.9570000000001</v>
      </c>
      <c r="E9" s="163">
        <v>-549.19599999999991</v>
      </c>
      <c r="F9" s="164">
        <v>-0.52959999999999996</v>
      </c>
      <c r="G9" s="37"/>
      <c r="H9" s="261"/>
      <c r="K9"/>
    </row>
    <row r="10" spans="1:11" ht="16.5" customHeight="1">
      <c r="A10" s="37"/>
      <c r="B10" s="162" t="s">
        <v>131</v>
      </c>
      <c r="C10" s="146">
        <v>-90.281999999999996</v>
      </c>
      <c r="D10" s="163">
        <v>-62.631</v>
      </c>
      <c r="E10" s="163">
        <v>-26.650999999999996</v>
      </c>
      <c r="F10" s="164">
        <v>-0.4415</v>
      </c>
      <c r="G10" s="37"/>
      <c r="H10" s="261"/>
      <c r="K10"/>
    </row>
    <row r="11" spans="1:11" ht="16.5" customHeight="1">
      <c r="A11" s="37"/>
      <c r="B11" s="162" t="s">
        <v>132</v>
      </c>
      <c r="C11" s="146">
        <v>-291.16500000000002</v>
      </c>
      <c r="D11" s="163">
        <v>-197.32599999999999</v>
      </c>
      <c r="E11" s="163">
        <v>-93.839000000000027</v>
      </c>
      <c r="F11" s="164">
        <v>-0.47560000000000002</v>
      </c>
      <c r="G11" s="37"/>
      <c r="H11" s="261"/>
      <c r="K11"/>
    </row>
    <row r="12" spans="1:11" ht="16.5" customHeight="1">
      <c r="A12" s="37"/>
      <c r="B12" s="162" t="s">
        <v>133</v>
      </c>
      <c r="C12" s="146">
        <v>-241.18899999999999</v>
      </c>
      <c r="D12" s="163">
        <v>-207.21600000000001</v>
      </c>
      <c r="E12" s="163">
        <v>-33.972999999999985</v>
      </c>
      <c r="F12" s="164">
        <v>-0.16389999999999999</v>
      </c>
      <c r="G12" s="37"/>
      <c r="H12" s="261"/>
      <c r="K12"/>
    </row>
    <row r="13" spans="1:11" ht="16.5" customHeight="1">
      <c r="A13" s="37"/>
      <c r="B13" s="159" t="s">
        <v>134</v>
      </c>
      <c r="C13" s="160">
        <v>1378.75</v>
      </c>
      <c r="D13" s="160">
        <v>1229.7729999999997</v>
      </c>
      <c r="E13" s="160">
        <v>148.97700000000032</v>
      </c>
      <c r="F13" s="161">
        <v>0.1211</v>
      </c>
      <c r="G13" s="37"/>
      <c r="H13" s="261"/>
      <c r="I13" s="49"/>
      <c r="K13"/>
    </row>
    <row r="14" spans="1:11" ht="18.75" hidden="1" customHeight="1">
      <c r="A14" s="37"/>
      <c r="B14" s="162" t="s">
        <v>45</v>
      </c>
      <c r="C14" s="146">
        <v>0</v>
      </c>
      <c r="D14" s="163">
        <v>0</v>
      </c>
      <c r="E14" s="163">
        <v>0</v>
      </c>
      <c r="F14" s="164" t="e">
        <v>#DIV/0!</v>
      </c>
      <c r="G14" s="37"/>
      <c r="H14" s="261"/>
      <c r="K14"/>
    </row>
    <row r="15" spans="1:11" ht="18.75" customHeight="1">
      <c r="A15" s="37"/>
      <c r="B15" s="162" t="s">
        <v>68</v>
      </c>
      <c r="C15" s="146">
        <v>-169.11600000000001</v>
      </c>
      <c r="D15" s="163">
        <v>-161.06800000000001</v>
      </c>
      <c r="E15" s="163">
        <v>-8.0480000000000018</v>
      </c>
      <c r="F15" s="164">
        <v>-0.05</v>
      </c>
      <c r="G15" s="37"/>
      <c r="H15" s="261"/>
      <c r="K15"/>
    </row>
    <row r="16" spans="1:11" ht="16.5" customHeight="1">
      <c r="A16" s="37"/>
      <c r="B16" s="162" t="s">
        <v>135</v>
      </c>
      <c r="C16" s="146">
        <v>-301.48899999999998</v>
      </c>
      <c r="D16" s="163">
        <v>-248.62</v>
      </c>
      <c r="E16" s="163">
        <v>-51.868999999999971</v>
      </c>
      <c r="F16" s="164">
        <v>-0.21260000000000001</v>
      </c>
      <c r="G16" s="37"/>
      <c r="H16" s="261"/>
      <c r="K16"/>
    </row>
    <row r="17" spans="1:11" ht="16.5" customHeight="1">
      <c r="A17" s="37"/>
      <c r="B17" s="159" t="s">
        <v>136</v>
      </c>
      <c r="C17" s="160">
        <v>909.14499999999998</v>
      </c>
      <c r="D17" s="160">
        <v>820.0849999999997</v>
      </c>
      <c r="E17" s="160">
        <v>89.060000000000286</v>
      </c>
      <c r="F17" s="161">
        <v>0.1086</v>
      </c>
      <c r="G17" s="37"/>
      <c r="H17" s="261"/>
      <c r="I17" s="49"/>
      <c r="K17"/>
    </row>
    <row r="18" spans="1:11" ht="16.5" customHeight="1">
      <c r="A18" s="37"/>
      <c r="B18" s="162" t="s">
        <v>137</v>
      </c>
      <c r="C18" s="146">
        <v>-238.14400000000001</v>
      </c>
      <c r="D18" s="163">
        <v>-166.648</v>
      </c>
      <c r="E18" s="163">
        <v>-71.496000000000009</v>
      </c>
      <c r="F18" s="164">
        <v>-0.42899999999999999</v>
      </c>
      <c r="G18" s="37"/>
      <c r="H18" s="261"/>
      <c r="K18"/>
    </row>
    <row r="19" spans="1:11" ht="16.5" customHeight="1">
      <c r="A19" s="37"/>
      <c r="B19" s="162" t="s">
        <v>138</v>
      </c>
      <c r="C19" s="146">
        <v>-48.61</v>
      </c>
      <c r="D19" s="163">
        <v>-22.811</v>
      </c>
      <c r="E19" s="163">
        <v>-25.798999999999999</v>
      </c>
      <c r="F19" s="164">
        <v>-1.131</v>
      </c>
      <c r="G19" s="37"/>
      <c r="H19" s="261"/>
      <c r="K19"/>
    </row>
    <row r="20" spans="1:11" ht="16.5" customHeight="1">
      <c r="A20" s="37"/>
      <c r="B20" s="159" t="s">
        <v>53</v>
      </c>
      <c r="C20" s="160">
        <v>622.39099999999996</v>
      </c>
      <c r="D20" s="160">
        <v>629.62599999999964</v>
      </c>
      <c r="E20" s="160">
        <v>-8.2349999999997223</v>
      </c>
      <c r="F20" s="161">
        <v>-1.15E-2</v>
      </c>
      <c r="G20" s="37"/>
      <c r="H20" s="261"/>
      <c r="I20" s="49"/>
      <c r="K20"/>
    </row>
    <row r="21" spans="1:11" ht="16.5" customHeight="1">
      <c r="A21" s="37"/>
      <c r="B21" s="159" t="s">
        <v>139</v>
      </c>
      <c r="C21" s="160">
        <v>-149.95499999999998</v>
      </c>
      <c r="D21" s="160">
        <v>-127.452</v>
      </c>
      <c r="E21" s="160">
        <v>-22.502999999999986</v>
      </c>
      <c r="F21" s="161">
        <v>-0.17660000000000001</v>
      </c>
      <c r="G21" s="37"/>
      <c r="H21" s="261"/>
      <c r="I21" s="49"/>
      <c r="K21"/>
    </row>
    <row r="22" spans="1:11">
      <c r="A22" s="37"/>
      <c r="B22" s="162" t="s">
        <v>140</v>
      </c>
      <c r="C22" s="146">
        <v>119.102</v>
      </c>
      <c r="D22" s="163">
        <v>73.058999999999997</v>
      </c>
      <c r="E22" s="163">
        <v>46.043000000000006</v>
      </c>
      <c r="F22" s="164">
        <v>0.63019999999999998</v>
      </c>
      <c r="G22" s="37"/>
      <c r="H22" s="261"/>
      <c r="K22"/>
    </row>
    <row r="23" spans="1:11" ht="16.5" customHeight="1">
      <c r="A23" s="37"/>
      <c r="B23" s="165" t="s">
        <v>141</v>
      </c>
      <c r="C23" s="146">
        <v>-341.745</v>
      </c>
      <c r="D23" s="163">
        <v>-202.922</v>
      </c>
      <c r="E23" s="163">
        <v>-138.82300000000001</v>
      </c>
      <c r="F23" s="164">
        <v>-0.68410000000000004</v>
      </c>
      <c r="G23" s="37"/>
      <c r="H23" s="261"/>
      <c r="K23"/>
    </row>
    <row r="24" spans="1:11">
      <c r="A24" s="37"/>
      <c r="B24" s="165" t="s">
        <v>121</v>
      </c>
      <c r="C24" s="146">
        <v>25.024000000000001</v>
      </c>
      <c r="D24" s="507">
        <v>0</v>
      </c>
      <c r="E24" s="163">
        <v>25.024000000000001</v>
      </c>
      <c r="F24" s="164">
        <v>1</v>
      </c>
      <c r="G24" s="37"/>
      <c r="H24" s="261"/>
      <c r="K24"/>
    </row>
    <row r="25" spans="1:11" ht="16.5" customHeight="1">
      <c r="A25" s="37"/>
      <c r="B25" s="165" t="s">
        <v>122</v>
      </c>
      <c r="C25" s="146">
        <v>47.664000000000001</v>
      </c>
      <c r="D25" s="163">
        <v>3.411</v>
      </c>
      <c r="E25" s="163">
        <v>45.253</v>
      </c>
      <c r="F25" s="334" t="s">
        <v>429</v>
      </c>
      <c r="G25" s="37"/>
      <c r="H25" s="261"/>
      <c r="K25"/>
    </row>
    <row r="26" spans="1:11" ht="16.5" customHeight="1">
      <c r="A26" s="37"/>
      <c r="B26" s="159" t="s">
        <v>69</v>
      </c>
      <c r="C26" s="160">
        <v>0</v>
      </c>
      <c r="D26" s="160">
        <v>1.1879999999999999</v>
      </c>
      <c r="E26" s="160">
        <v>-1.1879999999999999</v>
      </c>
      <c r="F26" s="161">
        <v>-1</v>
      </c>
      <c r="G26" s="37"/>
      <c r="H26" s="261"/>
      <c r="I26" s="49"/>
      <c r="K26"/>
    </row>
    <row r="27" spans="1:11" ht="18" customHeight="1">
      <c r="A27" s="37"/>
      <c r="B27" s="162" t="s">
        <v>430</v>
      </c>
      <c r="C27" s="146">
        <v>0</v>
      </c>
      <c r="D27" s="163">
        <v>1.1879999999999999</v>
      </c>
      <c r="E27" s="163">
        <v>-1.1879999999999999</v>
      </c>
      <c r="F27" s="164">
        <v>-1</v>
      </c>
      <c r="G27" s="37"/>
      <c r="H27" s="261"/>
      <c r="K27"/>
    </row>
    <row r="28" spans="1:11" ht="16.5" customHeight="1">
      <c r="A28" s="37"/>
      <c r="B28" s="159" t="s">
        <v>123</v>
      </c>
      <c r="C28" s="160">
        <v>472.43599999999998</v>
      </c>
      <c r="D28" s="160">
        <v>504.36199999999963</v>
      </c>
      <c r="E28" s="160">
        <v>-31.925999999999707</v>
      </c>
      <c r="F28" s="161">
        <v>-6.3299999999999995E-2</v>
      </c>
      <c r="G28" s="37"/>
      <c r="H28" s="261"/>
      <c r="I28" s="49"/>
      <c r="K28"/>
    </row>
    <row r="29" spans="1:11">
      <c r="A29" s="37"/>
      <c r="B29" s="162" t="s">
        <v>124</v>
      </c>
      <c r="C29" s="146">
        <v>-155.96100000000001</v>
      </c>
      <c r="D29" s="163">
        <v>-171.42099999999999</v>
      </c>
      <c r="E29" s="163">
        <v>15.45999999999998</v>
      </c>
      <c r="F29" s="164">
        <v>9.0200000000000002E-2</v>
      </c>
      <c r="G29" s="37"/>
      <c r="H29" s="261"/>
      <c r="K29"/>
    </row>
    <row r="30" spans="1:11" ht="16.5" customHeight="1">
      <c r="A30" s="37"/>
      <c r="B30" s="159" t="s">
        <v>117</v>
      </c>
      <c r="C30" s="160">
        <v>316.47499999999997</v>
      </c>
      <c r="D30" s="160">
        <v>332.94099999999963</v>
      </c>
      <c r="E30" s="160">
        <v>-17.465999999999728</v>
      </c>
      <c r="F30" s="161">
        <v>-4.9500000000000002E-2</v>
      </c>
      <c r="G30" s="37"/>
      <c r="H30" s="261"/>
      <c r="I30" s="49"/>
      <c r="K30"/>
    </row>
    <row r="31" spans="1:11" ht="16.5" customHeight="1">
      <c r="A31" s="37"/>
      <c r="B31" s="162"/>
      <c r="C31" s="506"/>
      <c r="D31" s="507"/>
      <c r="E31" s="507"/>
      <c r="F31" s="507"/>
      <c r="G31" s="37"/>
      <c r="H31" s="261"/>
      <c r="K31"/>
    </row>
    <row r="32" spans="1:11" ht="16.5" customHeight="1">
      <c r="A32" s="37"/>
      <c r="B32" s="159" t="s">
        <v>118</v>
      </c>
      <c r="C32" s="160">
        <v>316.47499999999997</v>
      </c>
      <c r="D32" s="160">
        <v>332.94099999999963</v>
      </c>
      <c r="E32" s="160">
        <v>-17.465999999999728</v>
      </c>
      <c r="F32" s="161">
        <v>-4.9500000000000002E-2</v>
      </c>
      <c r="G32" s="37"/>
      <c r="H32" s="261"/>
      <c r="I32" s="49"/>
      <c r="K32"/>
    </row>
    <row r="33" spans="1:11" ht="16.5" customHeight="1">
      <c r="A33" s="37"/>
      <c r="B33" s="209" t="s">
        <v>70</v>
      </c>
      <c r="C33" s="156">
        <v>204.35300000000001</v>
      </c>
      <c r="D33" s="157">
        <v>221.28</v>
      </c>
      <c r="E33" s="157">
        <v>-16.926999999999992</v>
      </c>
      <c r="F33" s="210">
        <v>-7.6499999999999999E-2</v>
      </c>
      <c r="G33" s="37"/>
      <c r="H33" s="261"/>
      <c r="K33"/>
    </row>
    <row r="34" spans="1:11" ht="16.5" customHeight="1">
      <c r="A34" s="37"/>
      <c r="B34" s="162" t="s">
        <v>71</v>
      </c>
      <c r="C34" s="146">
        <v>111.64100000000001</v>
      </c>
      <c r="D34" s="163">
        <v>112.15600000000001</v>
      </c>
      <c r="E34" s="529" t="s">
        <v>267</v>
      </c>
      <c r="F34" s="529">
        <v>0</v>
      </c>
      <c r="G34" s="37"/>
      <c r="H34" s="261"/>
      <c r="K34"/>
    </row>
    <row r="35" spans="1:11" ht="14.25" customHeight="1">
      <c r="A35" s="37"/>
      <c r="B35" s="165"/>
      <c r="C35" s="146"/>
      <c r="D35" s="163"/>
      <c r="E35" s="163"/>
      <c r="F35" s="164"/>
      <c r="G35" s="37"/>
      <c r="H35" s="261"/>
      <c r="K35"/>
    </row>
    <row r="36" spans="1:11" s="94" customFormat="1" ht="18" customHeight="1">
      <c r="A36" s="166"/>
      <c r="B36" s="167" t="s">
        <v>220</v>
      </c>
      <c r="C36" s="197">
        <v>3.5568947677208137E-3</v>
      </c>
      <c r="D36" s="197">
        <v>3.8515200373924613E-3</v>
      </c>
      <c r="E36" s="197">
        <v>-2.9462526967164761E-4</v>
      </c>
      <c r="F36" s="168">
        <v>-7.6499999999999999E-2</v>
      </c>
      <c r="G36" s="166"/>
      <c r="H36" s="261"/>
    </row>
    <row r="37" spans="1:11" s="94" customFormat="1" ht="7.5" customHeight="1">
      <c r="A37" s="166"/>
      <c r="B37" s="169"/>
      <c r="C37" s="170"/>
      <c r="D37" s="169"/>
      <c r="E37" s="170"/>
      <c r="F37" s="166"/>
      <c r="G37" s="166"/>
      <c r="H37" s="261"/>
    </row>
    <row r="38" spans="1:11" s="94" customFormat="1" ht="15.75" customHeight="1">
      <c r="A38" s="166"/>
      <c r="B38" s="545" t="s">
        <v>431</v>
      </c>
      <c r="C38" s="545"/>
      <c r="D38" s="545"/>
      <c r="E38" s="545"/>
      <c r="F38" s="545"/>
      <c r="G38" s="166"/>
      <c r="H38" s="261"/>
    </row>
    <row r="39" spans="1:11" s="94" customFormat="1" ht="18" customHeight="1">
      <c r="B39" s="95"/>
      <c r="C39" s="96"/>
      <c r="D39" s="101"/>
      <c r="E39" s="97"/>
      <c r="F39" s="98"/>
      <c r="H39" s="261"/>
    </row>
    <row r="40" spans="1:11" s="94" customFormat="1" ht="18" customHeight="1">
      <c r="B40" s="95"/>
      <c r="C40" s="96"/>
      <c r="D40" s="97"/>
      <c r="E40" s="97"/>
      <c r="F40" s="98"/>
      <c r="H40" s="261"/>
    </row>
    <row r="41" spans="1:11" s="94" customFormat="1" ht="18" customHeight="1">
      <c r="B41" s="95"/>
      <c r="C41" s="96"/>
      <c r="D41" s="97"/>
      <c r="E41" s="97"/>
      <c r="F41" s="98"/>
      <c r="H41" s="261"/>
    </row>
    <row r="42" spans="1:11" s="94" customFormat="1" ht="18" customHeight="1">
      <c r="B42" s="95"/>
      <c r="C42" s="96"/>
      <c r="D42" s="97"/>
      <c r="E42" s="97"/>
      <c r="F42" s="98"/>
      <c r="H42" s="261"/>
    </row>
    <row r="43" spans="1:11" s="94" customFormat="1" ht="18" customHeight="1">
      <c r="B43" s="95"/>
      <c r="C43" s="96"/>
      <c r="D43" s="97"/>
      <c r="E43" s="97"/>
      <c r="F43" s="98"/>
      <c r="H43" s="261"/>
      <c r="J43" s="96"/>
    </row>
    <row r="44" spans="1:11" customFormat="1" ht="6" customHeight="1">
      <c r="C44" s="96"/>
      <c r="D44" s="97"/>
      <c r="E44" s="97"/>
      <c r="F44" s="98"/>
      <c r="G44" s="94"/>
      <c r="H44" s="261"/>
      <c r="I44" s="94"/>
    </row>
    <row r="45" spans="1:11" customFormat="1" ht="18" hidden="1" customHeight="1">
      <c r="B45" s="36" t="s">
        <v>42</v>
      </c>
      <c r="C45" s="96"/>
      <c r="D45" s="97"/>
      <c r="E45" s="97"/>
      <c r="F45" s="98"/>
      <c r="G45" s="94"/>
      <c r="H45" s="261"/>
      <c r="I45" s="94"/>
    </row>
    <row r="46" spans="1:11" ht="6" customHeight="1">
      <c r="C46" s="96"/>
      <c r="D46" s="97"/>
      <c r="E46" s="97"/>
      <c r="F46" s="98"/>
      <c r="G46" s="94"/>
      <c r="H46" s="261"/>
      <c r="I46" s="94"/>
    </row>
    <row r="47" spans="1:11" ht="14.25">
      <c r="C47" s="96"/>
      <c r="D47" s="97"/>
      <c r="E47" s="97"/>
      <c r="F47" s="98"/>
      <c r="G47" s="94"/>
      <c r="H47" s="261"/>
      <c r="I47" s="94"/>
    </row>
    <row r="48" spans="1:11" ht="14.25">
      <c r="C48" s="96"/>
      <c r="D48" s="97"/>
      <c r="E48" s="97"/>
      <c r="F48" s="98"/>
      <c r="G48" s="94"/>
      <c r="H48" s="261"/>
      <c r="I48" s="94"/>
    </row>
    <row r="49" spans="3:9" ht="14.25">
      <c r="C49" s="96"/>
      <c r="D49" s="97"/>
      <c r="E49" s="97"/>
      <c r="F49" s="98"/>
      <c r="G49" s="94"/>
      <c r="H49" s="261"/>
      <c r="I49" s="94"/>
    </row>
    <row r="50" spans="3:9" ht="14.25">
      <c r="C50" s="96"/>
      <c r="D50" s="97"/>
      <c r="E50" s="97"/>
      <c r="F50" s="98"/>
      <c r="G50" s="94"/>
      <c r="H50" s="261"/>
      <c r="I50" s="94"/>
    </row>
    <row r="51" spans="3:9" ht="14.25">
      <c r="C51" s="96"/>
      <c r="D51" s="97"/>
      <c r="E51" s="97"/>
      <c r="F51" s="98"/>
      <c r="G51" s="94"/>
      <c r="H51" s="261"/>
      <c r="I51" s="94"/>
    </row>
    <row r="52" spans="3:9" ht="14.25">
      <c r="C52" s="96"/>
      <c r="D52" s="97"/>
      <c r="E52" s="97"/>
      <c r="F52" s="98"/>
      <c r="G52" s="94"/>
      <c r="H52" s="261"/>
      <c r="I52" s="94"/>
    </row>
    <row r="53" spans="3:9" ht="14.25">
      <c r="C53" s="96"/>
      <c r="D53" s="97"/>
      <c r="E53" s="97"/>
      <c r="F53" s="98"/>
      <c r="G53" s="94"/>
      <c r="H53" s="261"/>
      <c r="I53" s="94"/>
    </row>
    <row r="54" spans="3:9" ht="14.25">
      <c r="C54" s="96"/>
      <c r="D54" s="97"/>
      <c r="E54" s="97"/>
      <c r="F54" s="98"/>
      <c r="G54" s="94"/>
      <c r="H54" s="261"/>
      <c r="I54" s="94"/>
    </row>
    <row r="55" spans="3:9" ht="14.25">
      <c r="C55" s="96"/>
      <c r="D55" s="97"/>
      <c r="E55" s="97"/>
      <c r="F55" s="98"/>
      <c r="G55" s="94"/>
      <c r="H55" s="261"/>
      <c r="I55" s="94"/>
    </row>
    <row r="56" spans="3:9" ht="14.25">
      <c r="C56" s="96"/>
      <c r="D56" s="97"/>
      <c r="E56" s="97"/>
      <c r="F56" s="98"/>
      <c r="G56" s="94"/>
      <c r="H56" s="261"/>
      <c r="I56" s="94"/>
    </row>
    <row r="57" spans="3:9">
      <c r="C57" s="3"/>
      <c r="D57" s="3"/>
      <c r="E57" s="3"/>
      <c r="H57" s="261"/>
    </row>
    <row r="58" spans="3:9">
      <c r="C58" s="3"/>
      <c r="D58" s="3"/>
      <c r="E58" s="3"/>
      <c r="H58" s="261"/>
    </row>
    <row r="59" spans="3:9">
      <c r="C59" s="3"/>
      <c r="D59" s="3"/>
      <c r="E59" s="3"/>
      <c r="H59" s="261"/>
    </row>
    <row r="60" spans="3:9">
      <c r="C60" s="3"/>
      <c r="D60" s="3"/>
      <c r="E60" s="3"/>
      <c r="H60" s="261"/>
    </row>
    <row r="61" spans="3:9">
      <c r="C61" s="3"/>
      <c r="D61" s="3"/>
      <c r="E61" s="3"/>
      <c r="H61" s="261"/>
    </row>
    <row r="62" spans="3:9">
      <c r="C62" s="3"/>
      <c r="D62" s="3"/>
      <c r="E62" s="3"/>
      <c r="H62" s="261"/>
    </row>
    <row r="63" spans="3:9">
      <c r="C63" s="3"/>
      <c r="D63" s="3"/>
      <c r="E63" s="3"/>
      <c r="H63" s="261"/>
    </row>
    <row r="64" spans="3:9">
      <c r="C64" s="3"/>
      <c r="D64" s="3"/>
      <c r="E64" s="3"/>
      <c r="H64" s="261"/>
    </row>
    <row r="65" spans="3:8">
      <c r="C65" s="3"/>
      <c r="D65" s="3"/>
      <c r="E65" s="3"/>
      <c r="H65" s="261"/>
    </row>
    <row r="66" spans="3:8">
      <c r="C66" s="3"/>
      <c r="D66" s="3"/>
      <c r="E66" s="3"/>
      <c r="H66" s="261"/>
    </row>
    <row r="67" spans="3:8">
      <c r="C67" s="3"/>
      <c r="D67" s="3"/>
      <c r="E67" s="3"/>
      <c r="H67" s="261"/>
    </row>
    <row r="68" spans="3:8">
      <c r="C68" s="3"/>
      <c r="D68" s="3"/>
      <c r="E68" s="3"/>
    </row>
    <row r="69" spans="3:8">
      <c r="C69" s="3"/>
      <c r="D69" s="3"/>
      <c r="E69" s="3"/>
    </row>
    <row r="70" spans="3:8">
      <c r="C70" s="3"/>
      <c r="D70" s="3"/>
      <c r="E70" s="3"/>
    </row>
    <row r="71" spans="3:8">
      <c r="C71" s="3"/>
      <c r="D71" s="3"/>
      <c r="E71" s="3"/>
    </row>
    <row r="72" spans="3:8">
      <c r="C72" s="3"/>
      <c r="D72" s="3"/>
      <c r="E72" s="3"/>
    </row>
    <row r="73" spans="3:8">
      <c r="C73" s="3"/>
      <c r="D73" s="3"/>
      <c r="E73" s="3"/>
    </row>
    <row r="74" spans="3:8">
      <c r="C74" s="3"/>
      <c r="D74" s="3"/>
      <c r="E74" s="3"/>
    </row>
    <row r="75" spans="3:8">
      <c r="C75" s="3"/>
      <c r="D75" s="3"/>
      <c r="E75" s="3"/>
    </row>
  </sheetData>
  <mergeCells count="1">
    <mergeCell ref="B38:F38"/>
  </mergeCells>
  <phoneticPr fontId="12" type="noConversion"/>
  <printOptions horizontalCentered="1" verticalCentered="1"/>
  <pageMargins left="0.31496062992125984" right="0.39370078740157483" top="0.4" bottom="0.32" header="0.3" footer="0.28000000000000003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9"/>
  <sheetViews>
    <sheetView workbookViewId="0">
      <selection activeCell="A3" sqref="A3:J40"/>
    </sheetView>
  </sheetViews>
  <sheetFormatPr baseColWidth="10" defaultRowHeight="12.75"/>
  <cols>
    <col min="1" max="1" width="11.42578125" style="455"/>
    <col min="2" max="2" width="18.42578125" style="455" customWidth="1"/>
    <col min="3" max="3" width="15.140625" style="455" customWidth="1"/>
    <col min="4" max="4" width="14.85546875" style="455" customWidth="1"/>
    <col min="5" max="5" width="21.28515625" style="455" customWidth="1"/>
    <col min="6" max="6" width="18.85546875" style="455" bestFit="1" customWidth="1"/>
    <col min="7" max="7" width="12.7109375" style="455" bestFit="1" customWidth="1"/>
    <col min="8" max="8" width="12" style="455" bestFit="1" customWidth="1"/>
    <col min="9" max="9" width="17.85546875" style="455" customWidth="1"/>
    <col min="10" max="16384" width="11.42578125" style="455"/>
  </cols>
  <sheetData>
    <row r="3" spans="2:9" s="447" customFormat="1">
      <c r="B3" s="446"/>
      <c r="C3" s="446"/>
      <c r="D3" s="446"/>
    </row>
    <row r="4" spans="2:9" s="447" customFormat="1" ht="63.75">
      <c r="B4" s="546" t="s">
        <v>388</v>
      </c>
      <c r="C4" s="546"/>
      <c r="D4" s="546"/>
      <c r="E4" s="448" t="s">
        <v>432</v>
      </c>
      <c r="F4" s="448" t="s">
        <v>397</v>
      </c>
      <c r="G4" s="448" t="s">
        <v>398</v>
      </c>
      <c r="H4" s="448" t="s">
        <v>389</v>
      </c>
      <c r="I4" s="448" t="s">
        <v>433</v>
      </c>
    </row>
    <row r="5" spans="2:9" s="447" customFormat="1" ht="3.75" customHeight="1">
      <c r="B5" s="450"/>
      <c r="C5" s="450"/>
      <c r="D5" s="450"/>
      <c r="E5" s="451"/>
      <c r="F5" s="449"/>
      <c r="G5" s="449"/>
      <c r="H5" s="450"/>
      <c r="I5" s="451"/>
    </row>
    <row r="6" spans="2:9">
      <c r="B6" s="452"/>
      <c r="C6" s="452"/>
      <c r="D6" s="452"/>
      <c r="E6" s="453" t="s">
        <v>390</v>
      </c>
      <c r="F6" s="454" t="s">
        <v>391</v>
      </c>
      <c r="G6" s="454" t="s">
        <v>392</v>
      </c>
      <c r="H6" s="454" t="s">
        <v>393</v>
      </c>
      <c r="I6" s="453" t="s">
        <v>394</v>
      </c>
    </row>
    <row r="7" spans="2:9">
      <c r="B7" s="456" t="s">
        <v>126</v>
      </c>
      <c r="E7" s="484">
        <v>3401.4059999999999</v>
      </c>
      <c r="F7" s="485">
        <v>14.105</v>
      </c>
      <c r="G7" s="175">
        <v>-46.716999999999999</v>
      </c>
      <c r="H7" s="175">
        <v>-32.611999999999995</v>
      </c>
      <c r="I7" s="486">
        <v>3368.7939999999999</v>
      </c>
    </row>
    <row r="8" spans="2:9">
      <c r="B8" s="456" t="s">
        <v>399</v>
      </c>
      <c r="E8" s="484">
        <v>218.374</v>
      </c>
      <c r="F8" s="487">
        <v>0.125</v>
      </c>
      <c r="G8" s="175">
        <v>-0.754</v>
      </c>
      <c r="H8" s="175">
        <v>-0.629</v>
      </c>
      <c r="I8" s="486">
        <v>217.745</v>
      </c>
    </row>
    <row r="9" spans="2:9">
      <c r="B9" s="457" t="s">
        <v>400</v>
      </c>
      <c r="C9" s="458"/>
      <c r="D9" s="458"/>
      <c r="E9" s="488">
        <v>3619.7799999999997</v>
      </c>
      <c r="F9" s="488">
        <v>14.23</v>
      </c>
      <c r="G9" s="489">
        <v>-47.470999999999997</v>
      </c>
      <c r="H9" s="489">
        <v>-33.240999999999993</v>
      </c>
      <c r="I9" s="489">
        <v>3586.5389999999998</v>
      </c>
    </row>
    <row r="10" spans="2:9">
      <c r="E10" s="490"/>
      <c r="F10" s="491"/>
      <c r="G10" s="491"/>
      <c r="H10" s="491"/>
      <c r="I10" s="490"/>
    </row>
    <row r="11" spans="2:9">
      <c r="B11" s="456" t="s">
        <v>401</v>
      </c>
      <c r="E11" s="486">
        <v>-2229.1550000000002</v>
      </c>
      <c r="F11" s="175">
        <v>-8.7680000000000007</v>
      </c>
      <c r="G11" s="175">
        <v>30.134</v>
      </c>
      <c r="H11" s="175">
        <v>21.366</v>
      </c>
      <c r="I11" s="486">
        <v>-2207.7890000000002</v>
      </c>
    </row>
    <row r="12" spans="2:9">
      <c r="B12" s="457" t="s">
        <v>134</v>
      </c>
      <c r="C12" s="458"/>
      <c r="D12" s="458"/>
      <c r="E12" s="488">
        <v>1390.6249999999995</v>
      </c>
      <c r="F12" s="488">
        <v>5.4619999999999997</v>
      </c>
      <c r="G12" s="489">
        <v>-17.336999999999996</v>
      </c>
      <c r="H12" s="489">
        <v>-11.874999999999993</v>
      </c>
      <c r="I12" s="489">
        <v>1378.7499999999995</v>
      </c>
    </row>
    <row r="13" spans="2:9">
      <c r="E13" s="484"/>
      <c r="F13" s="175"/>
      <c r="G13" s="491"/>
      <c r="H13" s="491"/>
      <c r="I13" s="490"/>
    </row>
    <row r="14" spans="2:9">
      <c r="B14" s="455" t="s">
        <v>337</v>
      </c>
      <c r="E14" s="486">
        <v>44.707000000000001</v>
      </c>
      <c r="F14" s="175">
        <v>0.34799999999999998</v>
      </c>
      <c r="G14" s="175">
        <v>-1.3580000000000001</v>
      </c>
      <c r="H14" s="175">
        <v>-1.0100000000000002</v>
      </c>
      <c r="I14" s="486">
        <v>43.697000000000003</v>
      </c>
    </row>
    <row r="15" spans="2:9">
      <c r="B15" s="455" t="s">
        <v>338</v>
      </c>
      <c r="E15" s="486">
        <v>-216.90600000000001</v>
      </c>
      <c r="F15" s="175">
        <v>-1.3779999999999999</v>
      </c>
      <c r="G15" s="175">
        <v>5.4710000000000001</v>
      </c>
      <c r="H15" s="175">
        <v>4.093</v>
      </c>
      <c r="I15" s="486">
        <v>-212.81300000000002</v>
      </c>
    </row>
    <row r="16" spans="2:9">
      <c r="B16" s="455" t="s">
        <v>402</v>
      </c>
      <c r="E16" s="486">
        <v>-223.315</v>
      </c>
      <c r="F16" s="175">
        <v>-16.079000000000001</v>
      </c>
      <c r="G16" s="175">
        <v>1.25</v>
      </c>
      <c r="H16" s="175">
        <v>-14.829000000000001</v>
      </c>
      <c r="I16" s="486">
        <v>-238.14400000000001</v>
      </c>
    </row>
    <row r="17" spans="2:9">
      <c r="B17" s="455" t="s">
        <v>341</v>
      </c>
      <c r="E17" s="486">
        <v>-49.542999999999999</v>
      </c>
      <c r="F17" s="175">
        <v>-0.501</v>
      </c>
      <c r="G17" s="175">
        <v>1.4339999999999999</v>
      </c>
      <c r="H17" s="175">
        <v>0.93299999999999994</v>
      </c>
      <c r="I17" s="486">
        <v>-48.61</v>
      </c>
    </row>
    <row r="18" spans="2:9">
      <c r="B18" s="456" t="s">
        <v>339</v>
      </c>
      <c r="E18" s="486">
        <v>-304.387</v>
      </c>
      <c r="F18" s="175">
        <v>-1.218</v>
      </c>
      <c r="G18" s="175">
        <v>5.1159999999999997</v>
      </c>
      <c r="H18" s="175">
        <v>3.8979999999999997</v>
      </c>
      <c r="I18" s="486">
        <v>-300.48899999999998</v>
      </c>
    </row>
    <row r="19" spans="2:9">
      <c r="B19" s="459" t="s">
        <v>53</v>
      </c>
      <c r="C19" s="460"/>
      <c r="D19" s="460"/>
      <c r="E19" s="488">
        <v>641.18099999999959</v>
      </c>
      <c r="F19" s="492">
        <v>-13.366000000000001</v>
      </c>
      <c r="G19" s="492">
        <v>-5.4239999999999977</v>
      </c>
      <c r="H19" s="492">
        <v>-18.789999999999996</v>
      </c>
      <c r="I19" s="488">
        <v>622.39099999999962</v>
      </c>
    </row>
    <row r="20" spans="2:9">
      <c r="E20" s="501"/>
      <c r="F20" s="491"/>
      <c r="G20" s="493"/>
      <c r="H20" s="491"/>
      <c r="I20" s="502"/>
    </row>
    <row r="21" spans="2:9">
      <c r="B21" s="459" t="s">
        <v>33</v>
      </c>
      <c r="C21" s="460"/>
      <c r="D21" s="460"/>
      <c r="E21" s="488">
        <v>914.03899999999965</v>
      </c>
      <c r="F21" s="492">
        <v>3.2139999999999991</v>
      </c>
      <c r="G21" s="492">
        <v>-8.107999999999997</v>
      </c>
      <c r="H21" s="492">
        <v>-4.8939999999999948</v>
      </c>
      <c r="I21" s="488">
        <v>909.14499999999964</v>
      </c>
    </row>
    <row r="22" spans="2:9">
      <c r="E22" s="501"/>
      <c r="F22" s="491"/>
      <c r="G22" s="493"/>
      <c r="H22" s="491"/>
      <c r="I22" s="502">
        <v>0</v>
      </c>
    </row>
    <row r="23" spans="2:9">
      <c r="B23" s="456" t="s">
        <v>403</v>
      </c>
      <c r="E23" s="530" t="s">
        <v>267</v>
      </c>
      <c r="F23" s="531">
        <v>0</v>
      </c>
      <c r="G23" s="531">
        <v>0</v>
      </c>
      <c r="H23" s="531">
        <v>0</v>
      </c>
      <c r="I23" s="530" t="s">
        <v>267</v>
      </c>
    </row>
    <row r="24" spans="2:9" ht="24" customHeight="1">
      <c r="B24" s="456" t="s">
        <v>119</v>
      </c>
      <c r="E24" s="484">
        <v>120.91200000000001</v>
      </c>
      <c r="F24" s="175">
        <v>0.76300000000000001</v>
      </c>
      <c r="G24" s="175">
        <v>-2.573</v>
      </c>
      <c r="H24" s="175">
        <v>-1.81</v>
      </c>
      <c r="I24" s="484">
        <v>119.102</v>
      </c>
    </row>
    <row r="25" spans="2:9">
      <c r="B25" s="456" t="s">
        <v>404</v>
      </c>
      <c r="E25" s="486">
        <v>-347.79700000000003</v>
      </c>
      <c r="F25" s="175">
        <v>-1.863</v>
      </c>
      <c r="G25" s="175">
        <v>7.915</v>
      </c>
      <c r="H25" s="175">
        <v>6.0519999999999996</v>
      </c>
      <c r="I25" s="486">
        <v>-341.745</v>
      </c>
    </row>
    <row r="26" spans="2:9">
      <c r="B26" s="547" t="s">
        <v>349</v>
      </c>
      <c r="C26" s="547"/>
      <c r="D26" s="547"/>
      <c r="E26" s="486">
        <v>-0.48099999999999998</v>
      </c>
      <c r="F26" s="175">
        <v>0</v>
      </c>
      <c r="G26" s="175">
        <v>0</v>
      </c>
      <c r="H26" s="175">
        <v>0</v>
      </c>
      <c r="I26" s="486">
        <v>-0.48099999999999998</v>
      </c>
    </row>
    <row r="27" spans="2:9">
      <c r="B27" s="455" t="s">
        <v>346</v>
      </c>
      <c r="E27" s="484">
        <v>51.593000000000004</v>
      </c>
      <c r="F27" s="175">
        <v>0.26300000000000001</v>
      </c>
      <c r="G27" s="175">
        <v>-4.1920000000000002</v>
      </c>
      <c r="H27" s="175">
        <v>-3.9290000000000003</v>
      </c>
      <c r="I27" s="484">
        <v>47.664000000000001</v>
      </c>
    </row>
    <row r="28" spans="2:9">
      <c r="B28" s="455" t="s">
        <v>345</v>
      </c>
      <c r="E28" s="530" t="s">
        <v>267</v>
      </c>
      <c r="F28" s="175">
        <v>25.024000000000001</v>
      </c>
      <c r="G28" s="495" t="s">
        <v>267</v>
      </c>
      <c r="H28" s="487">
        <v>25.024000000000001</v>
      </c>
      <c r="I28" s="494">
        <v>25.024000000000001</v>
      </c>
    </row>
    <row r="29" spans="2:9">
      <c r="E29" s="484"/>
      <c r="F29" s="491"/>
      <c r="G29" s="491"/>
      <c r="H29" s="491"/>
      <c r="I29" s="490"/>
    </row>
    <row r="30" spans="2:9">
      <c r="B30" s="457" t="s">
        <v>377</v>
      </c>
      <c r="C30" s="458"/>
      <c r="D30" s="458"/>
      <c r="E30" s="488">
        <v>465.40799999999962</v>
      </c>
      <c r="F30" s="492">
        <v>10.821</v>
      </c>
      <c r="G30" s="489">
        <v>-4.2739999999999982</v>
      </c>
      <c r="H30" s="489">
        <v>6.5470000000000041</v>
      </c>
      <c r="I30" s="489">
        <v>471.95499999999959</v>
      </c>
    </row>
    <row r="31" spans="2:9">
      <c r="B31" s="456" t="s">
        <v>405</v>
      </c>
      <c r="E31" s="486">
        <v>-147.45699999999999</v>
      </c>
      <c r="F31" s="175">
        <v>-7.3070000000000004</v>
      </c>
      <c r="G31" s="175">
        <v>-1.1970000000000001</v>
      </c>
      <c r="H31" s="175">
        <v>-8.5040000000000013</v>
      </c>
      <c r="I31" s="486">
        <v>-155.96099999999998</v>
      </c>
    </row>
    <row r="32" spans="2:9">
      <c r="B32" s="457" t="s">
        <v>378</v>
      </c>
      <c r="C32" s="458"/>
      <c r="D32" s="458"/>
      <c r="E32" s="488">
        <v>317.95099999999962</v>
      </c>
      <c r="F32" s="492">
        <v>3.5139999999999993</v>
      </c>
      <c r="G32" s="489">
        <v>-5.4709999999999983</v>
      </c>
      <c r="H32" s="489">
        <v>-1.9569999999999972</v>
      </c>
      <c r="I32" s="489">
        <v>315.99399999999957</v>
      </c>
    </row>
    <row r="33" spans="2:9">
      <c r="B33" s="455" t="s">
        <v>354</v>
      </c>
      <c r="E33" s="530" t="s">
        <v>267</v>
      </c>
      <c r="F33" s="532" t="s">
        <v>267</v>
      </c>
      <c r="G33" s="532" t="s">
        <v>267</v>
      </c>
      <c r="H33" s="532" t="s">
        <v>267</v>
      </c>
      <c r="I33" s="533" t="s">
        <v>267</v>
      </c>
    </row>
    <row r="34" spans="2:9">
      <c r="B34" s="459" t="s">
        <v>118</v>
      </c>
      <c r="C34" s="460"/>
      <c r="D34" s="460"/>
      <c r="E34" s="497">
        <v>317.95099999999962</v>
      </c>
      <c r="F34" s="492">
        <v>3.5139999999999993</v>
      </c>
      <c r="G34" s="492">
        <v>-5.4709999999999983</v>
      </c>
      <c r="H34" s="492">
        <v>-1.9569999999999972</v>
      </c>
      <c r="I34" s="489">
        <v>315.99399999999957</v>
      </c>
    </row>
    <row r="35" spans="2:9">
      <c r="E35" s="484"/>
      <c r="F35" s="491" t="s">
        <v>209</v>
      </c>
      <c r="G35" s="491" t="s">
        <v>209</v>
      </c>
      <c r="H35" s="491" t="s">
        <v>209</v>
      </c>
      <c r="I35" s="490"/>
    </row>
    <row r="36" spans="2:9">
      <c r="B36" s="452" t="s">
        <v>355</v>
      </c>
      <c r="E36" s="490"/>
      <c r="F36" s="491"/>
      <c r="G36" s="491"/>
      <c r="H36" s="491"/>
      <c r="I36" s="490"/>
    </row>
    <row r="37" spans="2:9">
      <c r="B37" s="455" t="s">
        <v>406</v>
      </c>
      <c r="E37" s="484">
        <v>197.22900000000001</v>
      </c>
      <c r="F37" s="496">
        <v>9.0090000000000003</v>
      </c>
      <c r="G37" s="175">
        <v>-1.885</v>
      </c>
      <c r="H37" s="175">
        <v>7.1240000000000006</v>
      </c>
      <c r="I37" s="486">
        <v>204.35300000000001</v>
      </c>
    </row>
    <row r="38" spans="2:9">
      <c r="B38" s="455" t="s">
        <v>407</v>
      </c>
      <c r="E38" s="484">
        <v>120.72199999999999</v>
      </c>
      <c r="F38" s="175">
        <v>-5.4950000000000001</v>
      </c>
      <c r="G38" s="175">
        <v>-3.5859999999999999</v>
      </c>
      <c r="H38" s="175">
        <v>-9.0809999999999995</v>
      </c>
      <c r="I38" s="486">
        <v>111.64099999999999</v>
      </c>
    </row>
    <row r="39" spans="2:9">
      <c r="B39" s="459" t="s">
        <v>118</v>
      </c>
      <c r="C39" s="460"/>
      <c r="D39" s="460"/>
      <c r="E39" s="488">
        <v>317.95100000000002</v>
      </c>
      <c r="F39" s="492">
        <v>3.5140000000000002</v>
      </c>
      <c r="G39" s="492">
        <v>-5.4710000000000001</v>
      </c>
      <c r="H39" s="492">
        <v>-1.956999999999999</v>
      </c>
      <c r="I39" s="489">
        <v>315.99400000000003</v>
      </c>
    </row>
  </sheetData>
  <mergeCells count="2">
    <mergeCell ref="B4:D4"/>
    <mergeCell ref="B26:D2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7"/>
  <sheetViews>
    <sheetView showGridLines="0" workbookViewId="0">
      <selection activeCell="D11" sqref="D11"/>
    </sheetView>
  </sheetViews>
  <sheetFormatPr baseColWidth="10" defaultRowHeight="12.75"/>
  <cols>
    <col min="2" max="2" width="56.42578125" bestFit="1" customWidth="1"/>
    <col min="3" max="3" width="3.42578125" customWidth="1"/>
    <col min="5" max="5" width="2.7109375" customWidth="1"/>
    <col min="7" max="7" width="4.140625" customWidth="1"/>
    <col min="9" max="9" width="4.28515625" customWidth="1"/>
  </cols>
  <sheetData>
    <row r="1" spans="1:1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>
      <c r="A3" s="37"/>
      <c r="B3" s="549" t="s">
        <v>168</v>
      </c>
      <c r="C3" s="549"/>
      <c r="D3" s="549"/>
      <c r="E3" s="549"/>
      <c r="F3" s="549"/>
      <c r="G3" s="549"/>
      <c r="H3" s="549"/>
      <c r="I3" s="549"/>
      <c r="J3" s="549"/>
      <c r="K3" s="37"/>
      <c r="L3" s="37"/>
    </row>
    <row r="4" spans="1:12">
      <c r="A4" s="37"/>
      <c r="B4" s="549" t="s">
        <v>166</v>
      </c>
      <c r="C4" s="549"/>
      <c r="D4" s="549"/>
      <c r="E4" s="549"/>
      <c r="F4" s="549"/>
      <c r="G4" s="549"/>
      <c r="H4" s="549"/>
      <c r="I4" s="549"/>
      <c r="J4" s="549"/>
      <c r="K4" s="37"/>
      <c r="L4" s="37"/>
    </row>
    <row r="5" spans="1:12">
      <c r="A5" s="37"/>
      <c r="B5" s="550"/>
      <c r="C5" s="550"/>
      <c r="D5" s="550"/>
      <c r="E5" s="550"/>
      <c r="F5" s="550"/>
      <c r="G5" s="550"/>
      <c r="H5" s="550"/>
      <c r="I5" s="550"/>
      <c r="J5" s="550"/>
      <c r="K5" s="37"/>
      <c r="L5" s="37"/>
    </row>
    <row r="6" spans="1:12">
      <c r="A6" s="37"/>
      <c r="B6" s="171"/>
      <c r="C6" s="171"/>
      <c r="D6" s="551" t="s">
        <v>434</v>
      </c>
      <c r="E6" s="551"/>
      <c r="F6" s="551"/>
      <c r="G6" s="551"/>
      <c r="H6" s="551"/>
      <c r="I6" s="551"/>
      <c r="J6" s="551"/>
      <c r="K6" s="37"/>
      <c r="L6" s="37"/>
    </row>
    <row r="7" spans="1:12">
      <c r="A7" s="37"/>
      <c r="B7" s="171"/>
      <c r="C7" s="171"/>
      <c r="D7" s="172">
        <v>2019</v>
      </c>
      <c r="E7" s="172"/>
      <c r="F7" s="172">
        <v>2018</v>
      </c>
      <c r="G7" s="172"/>
      <c r="H7" s="172" t="s">
        <v>52</v>
      </c>
      <c r="I7" s="173"/>
      <c r="J7" s="172" t="s">
        <v>52</v>
      </c>
      <c r="K7" s="37"/>
      <c r="L7" s="37"/>
    </row>
    <row r="8" spans="1:12">
      <c r="A8" s="37"/>
      <c r="B8" s="171"/>
      <c r="C8" s="171"/>
      <c r="D8" s="548" t="s">
        <v>211</v>
      </c>
      <c r="E8" s="548"/>
      <c r="F8" s="548"/>
      <c r="G8" s="548"/>
      <c r="H8" s="548"/>
      <c r="I8" s="173"/>
      <c r="J8" s="173" t="s">
        <v>21</v>
      </c>
      <c r="K8" s="37"/>
      <c r="L8" s="37"/>
    </row>
    <row r="9" spans="1:12">
      <c r="A9" s="37"/>
      <c r="B9" s="174" t="s">
        <v>172</v>
      </c>
      <c r="C9" s="171"/>
      <c r="D9" s="171"/>
      <c r="E9" s="171"/>
      <c r="F9" s="171"/>
      <c r="G9" s="171"/>
      <c r="H9" s="171"/>
      <c r="I9" s="171"/>
      <c r="J9" s="171"/>
      <c r="K9" s="37"/>
      <c r="L9" s="37"/>
    </row>
    <row r="10" spans="1:12">
      <c r="A10" s="37"/>
      <c r="B10" s="171" t="s">
        <v>10</v>
      </c>
      <c r="C10" s="171"/>
      <c r="D10" s="175">
        <v>131</v>
      </c>
      <c r="E10" s="171"/>
      <c r="F10" s="175">
        <v>84</v>
      </c>
      <c r="G10" s="175"/>
      <c r="H10" s="175">
        <v>47</v>
      </c>
      <c r="I10" s="171"/>
      <c r="J10" s="176">
        <v>55.952380952380956</v>
      </c>
      <c r="K10" s="37"/>
      <c r="L10" s="37"/>
    </row>
    <row r="11" spans="1:12">
      <c r="A11" s="37"/>
      <c r="B11" s="171" t="s">
        <v>55</v>
      </c>
      <c r="C11" s="171"/>
      <c r="D11" s="175">
        <v>205</v>
      </c>
      <c r="E11" s="171"/>
      <c r="F11" s="175">
        <v>241</v>
      </c>
      <c r="G11" s="175"/>
      <c r="H11" s="175">
        <v>-36</v>
      </c>
      <c r="I11" s="171"/>
      <c r="J11" s="176">
        <v>-14.937759336099587</v>
      </c>
      <c r="K11" s="37"/>
      <c r="L11" s="37"/>
    </row>
    <row r="12" spans="1:12">
      <c r="A12" s="37"/>
      <c r="B12" s="171" t="s">
        <v>14</v>
      </c>
      <c r="C12" s="171"/>
      <c r="D12" s="175">
        <v>305</v>
      </c>
      <c r="E12" s="171"/>
      <c r="F12" s="175">
        <v>307</v>
      </c>
      <c r="G12" s="175"/>
      <c r="H12" s="175">
        <v>-2</v>
      </c>
      <c r="I12" s="171"/>
      <c r="J12" s="176">
        <v>-0.6514657980456029</v>
      </c>
      <c r="K12" s="37"/>
      <c r="L12" s="37"/>
    </row>
    <row r="13" spans="1:12">
      <c r="A13" s="37"/>
      <c r="B13" s="171" t="s">
        <v>56</v>
      </c>
      <c r="C13" s="171"/>
      <c r="D13" s="175">
        <v>158</v>
      </c>
      <c r="E13" s="171"/>
      <c r="F13" s="175">
        <v>150</v>
      </c>
      <c r="G13" s="175"/>
      <c r="H13" s="175">
        <v>8</v>
      </c>
      <c r="I13" s="171"/>
      <c r="J13" s="176">
        <v>5.3333333333333233</v>
      </c>
      <c r="K13" s="37"/>
      <c r="L13" s="37"/>
    </row>
    <row r="14" spans="1:12">
      <c r="A14" s="37"/>
      <c r="B14" s="177" t="s">
        <v>177</v>
      </c>
      <c r="C14" s="181"/>
      <c r="D14" s="160">
        <v>799</v>
      </c>
      <c r="E14" s="177"/>
      <c r="F14" s="160">
        <v>782</v>
      </c>
      <c r="G14" s="160"/>
      <c r="H14" s="160">
        <v>17</v>
      </c>
      <c r="I14" s="177"/>
      <c r="J14" s="178">
        <v>2.1739130434782705</v>
      </c>
      <c r="K14" s="37"/>
      <c r="L14" s="37"/>
    </row>
    <row r="15" spans="1:12">
      <c r="A15" s="37"/>
      <c r="B15" s="174" t="s">
        <v>167</v>
      </c>
      <c r="C15" s="171"/>
      <c r="D15" s="175"/>
      <c r="E15" s="171"/>
      <c r="F15" s="175"/>
      <c r="G15" s="175"/>
      <c r="H15" s="175"/>
      <c r="I15" s="171"/>
      <c r="J15" s="176"/>
      <c r="K15" s="37"/>
      <c r="L15" s="37"/>
    </row>
    <row r="16" spans="1:12">
      <c r="A16" s="37"/>
      <c r="B16" s="171" t="s">
        <v>10</v>
      </c>
      <c r="C16" s="171"/>
      <c r="D16" s="175">
        <v>278</v>
      </c>
      <c r="E16" s="171"/>
      <c r="F16" s="175">
        <v>441</v>
      </c>
      <c r="G16" s="175"/>
      <c r="H16" s="175">
        <v>-163</v>
      </c>
      <c r="I16" s="171"/>
      <c r="J16" s="176">
        <v>-36.961451247165535</v>
      </c>
      <c r="K16" s="37"/>
      <c r="L16" s="37"/>
    </row>
    <row r="17" spans="1:12">
      <c r="A17" s="37"/>
      <c r="B17" s="171" t="s">
        <v>55</v>
      </c>
      <c r="C17" s="171"/>
      <c r="D17" s="175">
        <v>2060</v>
      </c>
      <c r="E17" s="171"/>
      <c r="F17" s="175">
        <v>1066</v>
      </c>
      <c r="G17" s="175"/>
      <c r="H17" s="175">
        <v>994</v>
      </c>
      <c r="I17" s="171"/>
      <c r="J17" s="176">
        <v>93.245778611632275</v>
      </c>
      <c r="K17" s="37"/>
      <c r="L17" s="37"/>
    </row>
    <row r="18" spans="1:12">
      <c r="A18" s="37"/>
      <c r="B18" s="171" t="s">
        <v>14</v>
      </c>
      <c r="C18" s="171"/>
      <c r="D18" s="175">
        <v>418</v>
      </c>
      <c r="E18" s="171"/>
      <c r="F18" s="175">
        <v>407</v>
      </c>
      <c r="G18" s="175"/>
      <c r="H18" s="175">
        <v>11</v>
      </c>
      <c r="I18" s="171"/>
      <c r="J18" s="176">
        <v>2.7027027027026973</v>
      </c>
      <c r="K18" s="37"/>
      <c r="L18" s="37"/>
    </row>
    <row r="19" spans="1:12">
      <c r="A19" s="37"/>
      <c r="B19" s="171" t="s">
        <v>56</v>
      </c>
      <c r="C19" s="171"/>
      <c r="D19" s="175">
        <v>247</v>
      </c>
      <c r="E19" s="171"/>
      <c r="F19" s="175">
        <v>237</v>
      </c>
      <c r="G19" s="175"/>
      <c r="H19" s="175">
        <v>10</v>
      </c>
      <c r="I19" s="171"/>
      <c r="J19" s="176">
        <v>4.2194092827004148</v>
      </c>
      <c r="K19" s="37"/>
      <c r="L19" s="37"/>
    </row>
    <row r="20" spans="1:12">
      <c r="A20" s="37"/>
      <c r="B20" s="177" t="s">
        <v>178</v>
      </c>
      <c r="C20" s="181"/>
      <c r="D20" s="160">
        <v>3003</v>
      </c>
      <c r="E20" s="177"/>
      <c r="F20" s="160">
        <v>2151</v>
      </c>
      <c r="G20" s="160"/>
      <c r="H20" s="160">
        <v>852</v>
      </c>
      <c r="I20" s="177"/>
      <c r="J20" s="178">
        <v>39.609483960948388</v>
      </c>
      <c r="K20" s="37"/>
      <c r="L20" s="37"/>
    </row>
    <row r="21" spans="1:12">
      <c r="A21" s="37"/>
      <c r="B21" s="171" t="s">
        <v>169</v>
      </c>
      <c r="C21" s="171"/>
      <c r="D21" s="175">
        <v>-215</v>
      </c>
      <c r="E21" s="171"/>
      <c r="F21" s="175">
        <v>-199</v>
      </c>
      <c r="G21" s="175"/>
      <c r="H21" s="175">
        <v>-16</v>
      </c>
      <c r="I21" s="171"/>
      <c r="J21" s="176">
        <v>8.040201005025116</v>
      </c>
      <c r="K21" s="37"/>
      <c r="L21" s="37"/>
    </row>
    <row r="22" spans="1:12">
      <c r="A22" s="37"/>
      <c r="B22" s="179" t="s">
        <v>170</v>
      </c>
      <c r="C22" s="180"/>
      <c r="D22" s="182">
        <v>3587</v>
      </c>
      <c r="E22" s="179"/>
      <c r="F22" s="182">
        <v>2734</v>
      </c>
      <c r="G22" s="182"/>
      <c r="H22" s="182">
        <v>853</v>
      </c>
      <c r="I22" s="179"/>
      <c r="J22" s="183">
        <v>31.199707388441844</v>
      </c>
      <c r="K22" s="37"/>
      <c r="L22" s="37"/>
    </row>
    <row r="23" spans="1:12">
      <c r="A23" s="37"/>
      <c r="B23" s="171"/>
      <c r="C23" s="171"/>
      <c r="D23" s="175"/>
      <c r="E23" s="171"/>
      <c r="F23" s="175"/>
      <c r="G23" s="175"/>
      <c r="H23" s="175"/>
      <c r="I23" s="171"/>
      <c r="J23" s="176"/>
      <c r="K23" s="37"/>
      <c r="L23" s="37"/>
    </row>
    <row r="24" spans="1:12">
      <c r="A24" s="37"/>
      <c r="B24" s="174" t="s">
        <v>172</v>
      </c>
      <c r="C24" s="171"/>
      <c r="D24" s="175"/>
      <c r="E24" s="171"/>
      <c r="F24" s="175"/>
      <c r="G24" s="175"/>
      <c r="H24" s="175"/>
      <c r="I24" s="171"/>
      <c r="J24" s="176"/>
      <c r="K24" s="37"/>
      <c r="L24" s="37"/>
    </row>
    <row r="25" spans="1:12">
      <c r="A25" s="37"/>
      <c r="B25" s="171" t="s">
        <v>10</v>
      </c>
      <c r="C25" s="171"/>
      <c r="D25" s="175">
        <v>-54</v>
      </c>
      <c r="E25" s="171"/>
      <c r="F25" s="175">
        <v>-7</v>
      </c>
      <c r="G25" s="175"/>
      <c r="H25" s="175">
        <v>-47</v>
      </c>
      <c r="I25" s="171"/>
      <c r="J25" s="176">
        <v>-671.42857142857144</v>
      </c>
      <c r="K25" s="37"/>
      <c r="L25" s="37"/>
    </row>
    <row r="26" spans="1:12">
      <c r="A26" s="37"/>
      <c r="B26" s="171" t="s">
        <v>55</v>
      </c>
      <c r="C26" s="171"/>
      <c r="D26" s="175">
        <v>-73</v>
      </c>
      <c r="E26" s="171"/>
      <c r="F26" s="175">
        <v>-126</v>
      </c>
      <c r="G26" s="175"/>
      <c r="H26" s="175">
        <v>53</v>
      </c>
      <c r="I26" s="171"/>
      <c r="J26" s="176">
        <v>42.063492063492056</v>
      </c>
      <c r="K26" s="37"/>
      <c r="L26" s="37"/>
    </row>
    <row r="27" spans="1:12">
      <c r="A27" s="37"/>
      <c r="B27" s="171" t="s">
        <v>14</v>
      </c>
      <c r="C27" s="171"/>
      <c r="D27" s="175">
        <v>-114</v>
      </c>
      <c r="E27" s="171"/>
      <c r="F27" s="175">
        <v>-113</v>
      </c>
      <c r="G27" s="175"/>
      <c r="H27" s="175">
        <v>-1</v>
      </c>
      <c r="I27" s="171"/>
      <c r="J27" s="176">
        <v>-0.88495575221239076</v>
      </c>
      <c r="K27" s="37"/>
      <c r="L27" s="37"/>
    </row>
    <row r="28" spans="1:12">
      <c r="A28" s="37"/>
      <c r="B28" s="171" t="s">
        <v>56</v>
      </c>
      <c r="C28" s="171"/>
      <c r="D28" s="175">
        <v>-67</v>
      </c>
      <c r="E28" s="171"/>
      <c r="F28" s="175">
        <v>-56</v>
      </c>
      <c r="G28" s="175"/>
      <c r="H28" s="175">
        <v>-11</v>
      </c>
      <c r="I28" s="171"/>
      <c r="J28" s="176">
        <v>-19.642857142857139</v>
      </c>
      <c r="K28" s="37"/>
      <c r="L28" s="37"/>
    </row>
    <row r="29" spans="1:12">
      <c r="A29" s="37"/>
      <c r="B29" s="177" t="s">
        <v>179</v>
      </c>
      <c r="C29" s="181"/>
      <c r="D29" s="160">
        <v>-308</v>
      </c>
      <c r="E29" s="177"/>
      <c r="F29" s="160">
        <v>-302</v>
      </c>
      <c r="G29" s="160"/>
      <c r="H29" s="160">
        <v>-6</v>
      </c>
      <c r="I29" s="177"/>
      <c r="J29" s="178">
        <v>-1.9867549668874274</v>
      </c>
      <c r="K29" s="37"/>
      <c r="L29" s="37"/>
    </row>
    <row r="30" spans="1:12">
      <c r="A30" s="37"/>
      <c r="B30" s="174" t="s">
        <v>167</v>
      </c>
      <c r="C30" s="171"/>
      <c r="D30" s="175"/>
      <c r="E30" s="171"/>
      <c r="F30" s="175"/>
      <c r="G30" s="175"/>
      <c r="H30" s="175"/>
      <c r="I30" s="171"/>
      <c r="J30" s="176"/>
      <c r="K30" s="37"/>
      <c r="L30" s="37"/>
    </row>
    <row r="31" spans="1:12">
      <c r="A31" s="37"/>
      <c r="B31" s="171" t="s">
        <v>10</v>
      </c>
      <c r="C31" s="171"/>
      <c r="D31" s="175">
        <v>-205</v>
      </c>
      <c r="E31" s="171"/>
      <c r="F31" s="175">
        <v>-251</v>
      </c>
      <c r="G31" s="175"/>
      <c r="H31" s="175">
        <v>46</v>
      </c>
      <c r="I31" s="171"/>
      <c r="J31" s="176">
        <v>18.326693227091628</v>
      </c>
      <c r="K31" s="37"/>
      <c r="L31" s="37"/>
    </row>
    <row r="32" spans="1:12">
      <c r="A32" s="37"/>
      <c r="B32" s="171" t="s">
        <v>55</v>
      </c>
      <c r="C32" s="171"/>
      <c r="D32" s="175">
        <v>-1503</v>
      </c>
      <c r="E32" s="171"/>
      <c r="F32" s="175">
        <v>-741</v>
      </c>
      <c r="G32" s="175"/>
      <c r="H32" s="175">
        <v>-762</v>
      </c>
      <c r="I32" s="171"/>
      <c r="J32" s="176">
        <v>-102.83400809716601</v>
      </c>
      <c r="K32" s="37"/>
      <c r="L32" s="37"/>
    </row>
    <row r="33" spans="1:12">
      <c r="A33" s="37"/>
      <c r="B33" s="171" t="s">
        <v>14</v>
      </c>
      <c r="C33" s="171"/>
      <c r="D33" s="175">
        <v>-252</v>
      </c>
      <c r="E33" s="171"/>
      <c r="F33" s="175">
        <v>-247</v>
      </c>
      <c r="G33" s="175"/>
      <c r="H33" s="175">
        <v>-5</v>
      </c>
      <c r="I33" s="171"/>
      <c r="J33" s="176">
        <v>-2.0242914979757165</v>
      </c>
      <c r="K33" s="37"/>
      <c r="L33" s="37"/>
    </row>
    <row r="34" spans="1:12">
      <c r="A34" s="37"/>
      <c r="B34" s="171" t="s">
        <v>56</v>
      </c>
      <c r="C34" s="171"/>
      <c r="D34" s="175">
        <v>-156</v>
      </c>
      <c r="E34" s="171"/>
      <c r="F34" s="175">
        <v>-161</v>
      </c>
      <c r="G34" s="175"/>
      <c r="H34" s="175">
        <v>5</v>
      </c>
      <c r="I34" s="171"/>
      <c r="J34" s="176">
        <v>3.105590062111796</v>
      </c>
      <c r="K34" s="37"/>
      <c r="L34" s="37"/>
    </row>
    <row r="35" spans="1:12">
      <c r="A35" s="37"/>
      <c r="B35" s="177" t="s">
        <v>180</v>
      </c>
      <c r="C35" s="181"/>
      <c r="D35" s="160">
        <v>-2116</v>
      </c>
      <c r="E35" s="177"/>
      <c r="F35" s="160">
        <v>-1400</v>
      </c>
      <c r="G35" s="160"/>
      <c r="H35" s="160">
        <v>-716</v>
      </c>
      <c r="I35" s="177"/>
      <c r="J35" s="178">
        <v>-51.142857142857132</v>
      </c>
      <c r="K35" s="37"/>
      <c r="L35" s="37"/>
    </row>
    <row r="36" spans="1:12">
      <c r="A36" s="37"/>
      <c r="B36" s="171" t="s">
        <v>169</v>
      </c>
      <c r="C36" s="171"/>
      <c r="D36" s="175">
        <v>216.3</v>
      </c>
      <c r="E36" s="171"/>
      <c r="F36" s="175">
        <v>198</v>
      </c>
      <c r="G36" s="175"/>
      <c r="H36" s="175">
        <v>18.300000000000011</v>
      </c>
      <c r="I36" s="171"/>
      <c r="J36" s="176">
        <v>-9.2424242424242529</v>
      </c>
      <c r="K36" s="37"/>
      <c r="L36" s="37"/>
    </row>
    <row r="37" spans="1:12">
      <c r="A37" s="37"/>
      <c r="B37" s="179" t="s">
        <v>171</v>
      </c>
      <c r="C37" s="180"/>
      <c r="D37" s="182">
        <v>-2207.6999999999998</v>
      </c>
      <c r="E37" s="179"/>
      <c r="F37" s="182">
        <v>-1504</v>
      </c>
      <c r="G37" s="182"/>
      <c r="H37" s="182">
        <v>-703.7</v>
      </c>
      <c r="I37" s="179"/>
      <c r="J37" s="183">
        <v>-46.788563829787222</v>
      </c>
      <c r="K37" s="37"/>
      <c r="L37" s="37"/>
    </row>
    <row r="38" spans="1:12">
      <c r="A38" s="37"/>
      <c r="B38" s="171"/>
      <c r="C38" s="171"/>
      <c r="D38" s="175"/>
      <c r="E38" s="171"/>
      <c r="F38" s="175"/>
      <c r="G38" s="175"/>
      <c r="H38" s="175"/>
      <c r="I38" s="171"/>
      <c r="J38" s="176"/>
      <c r="K38" s="37"/>
      <c r="L38" s="37"/>
    </row>
    <row r="39" spans="1:12">
      <c r="A39" s="37"/>
      <c r="B39" s="174" t="s">
        <v>172</v>
      </c>
      <c r="C39" s="171"/>
      <c r="D39" s="175"/>
      <c r="E39" s="171"/>
      <c r="F39" s="175"/>
      <c r="G39" s="175"/>
      <c r="H39" s="175"/>
      <c r="I39" s="171"/>
      <c r="J39" s="176"/>
      <c r="K39" s="37"/>
      <c r="L39" s="37"/>
    </row>
    <row r="40" spans="1:12">
      <c r="A40" s="37"/>
      <c r="B40" s="171" t="s">
        <v>10</v>
      </c>
      <c r="C40" s="171"/>
      <c r="D40" s="175">
        <v>-9</v>
      </c>
      <c r="E40" s="171"/>
      <c r="F40" s="175">
        <v>-15</v>
      </c>
      <c r="G40" s="175"/>
      <c r="H40" s="175">
        <v>6</v>
      </c>
      <c r="I40" s="171"/>
      <c r="J40" s="176">
        <v>40</v>
      </c>
      <c r="K40" s="37"/>
      <c r="L40" s="37"/>
    </row>
    <row r="41" spans="1:12">
      <c r="A41" s="37"/>
      <c r="B41" s="171" t="s">
        <v>55</v>
      </c>
      <c r="C41" s="171"/>
      <c r="D41" s="175">
        <v>-4</v>
      </c>
      <c r="E41" s="171"/>
      <c r="F41" s="175">
        <v>-4</v>
      </c>
      <c r="G41" s="175"/>
      <c r="H41" s="175">
        <v>0</v>
      </c>
      <c r="I41" s="171"/>
      <c r="J41" s="176">
        <v>0</v>
      </c>
      <c r="K41" s="37"/>
      <c r="L41" s="37"/>
    </row>
    <row r="42" spans="1:12">
      <c r="A42" s="37"/>
      <c r="B42" s="171" t="s">
        <v>14</v>
      </c>
      <c r="C42" s="171"/>
      <c r="D42" s="175">
        <v>-7</v>
      </c>
      <c r="E42" s="171"/>
      <c r="F42" s="175">
        <v>-8</v>
      </c>
      <c r="G42" s="175"/>
      <c r="H42" s="175">
        <v>1</v>
      </c>
      <c r="I42" s="171"/>
      <c r="J42" s="176">
        <v>12.5</v>
      </c>
      <c r="K42" s="37"/>
      <c r="L42" s="37"/>
    </row>
    <row r="43" spans="1:12">
      <c r="A43" s="37"/>
      <c r="B43" s="171" t="s">
        <v>56</v>
      </c>
      <c r="C43" s="171"/>
      <c r="D43" s="175">
        <v>-7</v>
      </c>
      <c r="E43" s="171"/>
      <c r="F43" s="175">
        <v>-8</v>
      </c>
      <c r="G43" s="175"/>
      <c r="H43" s="462">
        <v>1</v>
      </c>
      <c r="I43" s="171"/>
      <c r="J43" s="461">
        <v>12.5</v>
      </c>
      <c r="K43" s="37"/>
      <c r="L43" s="37"/>
    </row>
    <row r="44" spans="1:12">
      <c r="A44" s="37"/>
      <c r="B44" s="177" t="s">
        <v>181</v>
      </c>
      <c r="C44" s="181"/>
      <c r="D44" s="160">
        <v>-27</v>
      </c>
      <c r="E44" s="177"/>
      <c r="F44" s="160">
        <v>-35</v>
      </c>
      <c r="G44" s="160"/>
      <c r="H44" s="160">
        <v>8</v>
      </c>
      <c r="I44" s="177"/>
      <c r="J44" s="178">
        <v>22.857142857142854</v>
      </c>
      <c r="K44" s="37"/>
      <c r="L44" s="37"/>
    </row>
    <row r="45" spans="1:12">
      <c r="A45" s="37"/>
      <c r="B45" s="174" t="s">
        <v>167</v>
      </c>
      <c r="C45" s="171"/>
      <c r="D45" s="175"/>
      <c r="E45" s="171"/>
      <c r="F45" s="175"/>
      <c r="G45" s="175"/>
      <c r="H45" s="175"/>
      <c r="I45" s="171"/>
      <c r="J45" s="176"/>
      <c r="K45" s="37"/>
      <c r="L45" s="37"/>
    </row>
    <row r="46" spans="1:12">
      <c r="A46" s="37"/>
      <c r="B46" s="171" t="s">
        <v>10</v>
      </c>
      <c r="C46" s="171"/>
      <c r="D46" s="175">
        <v>-26</v>
      </c>
      <c r="E46" s="171"/>
      <c r="F46" s="175">
        <v>-59</v>
      </c>
      <c r="G46" s="175"/>
      <c r="H46" s="175">
        <v>33</v>
      </c>
      <c r="I46" s="171"/>
      <c r="J46" s="176">
        <v>55.932203389830512</v>
      </c>
      <c r="K46" s="37"/>
      <c r="L46" s="37"/>
    </row>
    <row r="47" spans="1:12">
      <c r="A47" s="37"/>
      <c r="B47" s="171" t="s">
        <v>55</v>
      </c>
      <c r="C47" s="171"/>
      <c r="D47" s="175">
        <v>-90</v>
      </c>
      <c r="E47" s="171"/>
      <c r="F47" s="175">
        <v>-40</v>
      </c>
      <c r="G47" s="175"/>
      <c r="H47" s="175">
        <v>-50</v>
      </c>
      <c r="I47" s="171"/>
      <c r="J47" s="176">
        <v>-125</v>
      </c>
      <c r="K47" s="37"/>
      <c r="L47" s="37"/>
    </row>
    <row r="48" spans="1:12">
      <c r="A48" s="37"/>
      <c r="B48" s="171" t="s">
        <v>14</v>
      </c>
      <c r="C48" s="171"/>
      <c r="D48" s="175">
        <v>-13</v>
      </c>
      <c r="E48" s="171"/>
      <c r="F48" s="175">
        <v>-14</v>
      </c>
      <c r="G48" s="175"/>
      <c r="H48" s="175">
        <v>1</v>
      </c>
      <c r="I48" s="171"/>
      <c r="J48" s="176">
        <v>7.1428571428571397</v>
      </c>
      <c r="K48" s="37"/>
      <c r="L48" s="37"/>
    </row>
    <row r="49" spans="1:12">
      <c r="A49" s="37"/>
      <c r="B49" s="171" t="s">
        <v>56</v>
      </c>
      <c r="C49" s="171"/>
      <c r="D49" s="175">
        <v>-7</v>
      </c>
      <c r="E49" s="171"/>
      <c r="F49" s="175">
        <v>-7</v>
      </c>
      <c r="G49" s="175"/>
      <c r="H49" s="175">
        <v>0</v>
      </c>
      <c r="I49" s="171"/>
      <c r="J49" s="176">
        <v>0</v>
      </c>
      <c r="K49" s="37"/>
      <c r="L49" s="37"/>
    </row>
    <row r="50" spans="1:12">
      <c r="A50" s="37"/>
      <c r="B50" s="177" t="s">
        <v>182</v>
      </c>
      <c r="C50" s="181"/>
      <c r="D50" s="160">
        <v>-136</v>
      </c>
      <c r="E50" s="177"/>
      <c r="F50" s="160">
        <v>-120</v>
      </c>
      <c r="G50" s="160"/>
      <c r="H50" s="160">
        <v>-16</v>
      </c>
      <c r="I50" s="177"/>
      <c r="J50" s="178">
        <v>-13.33333333333333</v>
      </c>
      <c r="K50" s="37"/>
      <c r="L50" s="37"/>
    </row>
    <row r="51" spans="1:12">
      <c r="A51" s="37"/>
      <c r="B51" s="171" t="s">
        <v>169</v>
      </c>
      <c r="C51" s="171"/>
      <c r="D51" s="175">
        <v>-6</v>
      </c>
      <c r="E51" s="171"/>
      <c r="F51" s="175">
        <v>-6</v>
      </c>
      <c r="G51" s="175"/>
      <c r="H51" s="175">
        <v>0</v>
      </c>
      <c r="I51" s="171"/>
      <c r="J51" s="176">
        <v>0</v>
      </c>
      <c r="K51" s="37"/>
      <c r="L51" s="37"/>
    </row>
    <row r="52" spans="1:12">
      <c r="A52" s="37"/>
      <c r="B52" s="179" t="s">
        <v>173</v>
      </c>
      <c r="C52" s="179"/>
      <c r="D52" s="182">
        <v>-169</v>
      </c>
      <c r="E52" s="179"/>
      <c r="F52" s="182">
        <v>-161</v>
      </c>
      <c r="G52" s="182"/>
      <c r="H52" s="182">
        <v>-8</v>
      </c>
      <c r="I52" s="179"/>
      <c r="J52" s="183">
        <v>-5.8689440993788917</v>
      </c>
      <c r="K52" s="37"/>
      <c r="L52" s="37"/>
    </row>
    <row r="53" spans="1:12">
      <c r="A53" s="37"/>
      <c r="B53" s="184"/>
      <c r="C53" s="185"/>
      <c r="D53" s="184"/>
      <c r="E53" s="184"/>
      <c r="F53" s="184"/>
      <c r="G53" s="184"/>
      <c r="H53" s="184"/>
      <c r="I53" s="184"/>
      <c r="J53" s="184"/>
      <c r="K53" s="37"/>
      <c r="L53" s="37"/>
    </row>
    <row r="54" spans="1:12">
      <c r="A54" s="37"/>
      <c r="B54" s="184"/>
      <c r="C54" s="185"/>
      <c r="D54" s="184"/>
      <c r="E54" s="184"/>
      <c r="F54" s="184"/>
      <c r="G54" s="184"/>
      <c r="H54" s="184"/>
      <c r="I54" s="184"/>
      <c r="J54" s="184"/>
      <c r="K54" s="37"/>
      <c r="L54" s="37"/>
    </row>
    <row r="55" spans="1:12" ht="12.75" customHeight="1">
      <c r="A55" s="37"/>
      <c r="B55" s="171"/>
      <c r="C55" s="171"/>
      <c r="D55" s="551" t="s">
        <v>434</v>
      </c>
      <c r="E55" s="551"/>
      <c r="F55" s="551"/>
      <c r="G55" s="551"/>
      <c r="H55" s="551"/>
      <c r="I55" s="551"/>
      <c r="J55" s="551"/>
      <c r="K55" s="37"/>
      <c r="L55" s="37"/>
    </row>
    <row r="56" spans="1:12">
      <c r="A56" s="37"/>
      <c r="B56" s="171"/>
      <c r="C56" s="171"/>
      <c r="D56" s="172">
        <v>2019</v>
      </c>
      <c r="E56" s="172"/>
      <c r="F56" s="172">
        <v>2018</v>
      </c>
      <c r="G56" s="172"/>
      <c r="H56" s="172" t="s">
        <v>52</v>
      </c>
      <c r="I56" s="173"/>
      <c r="J56" s="172" t="s">
        <v>52</v>
      </c>
      <c r="K56" s="37"/>
      <c r="L56" s="37"/>
    </row>
    <row r="57" spans="1:12">
      <c r="A57" s="37"/>
      <c r="B57" s="171"/>
      <c r="C57" s="171"/>
      <c r="D57" s="548" t="s">
        <v>211</v>
      </c>
      <c r="E57" s="548"/>
      <c r="F57" s="548"/>
      <c r="G57" s="548"/>
      <c r="H57" s="548"/>
      <c r="I57" s="173"/>
      <c r="J57" s="173" t="s">
        <v>21</v>
      </c>
      <c r="K57" s="37"/>
      <c r="L57" s="37"/>
    </row>
    <row r="58" spans="1:12">
      <c r="A58" s="37"/>
      <c r="B58" s="174" t="s">
        <v>172</v>
      </c>
      <c r="C58" s="171"/>
      <c r="D58" s="171"/>
      <c r="E58" s="171"/>
      <c r="F58" s="171"/>
      <c r="G58" s="171"/>
      <c r="H58" s="171"/>
      <c r="I58" s="171"/>
      <c r="J58" s="171"/>
      <c r="K58" s="37"/>
      <c r="L58" s="37"/>
    </row>
    <row r="59" spans="1:12">
      <c r="A59" s="37"/>
      <c r="B59" s="171" t="s">
        <v>10</v>
      </c>
      <c r="C59" s="171"/>
      <c r="D59" s="175">
        <v>-6</v>
      </c>
      <c r="E59" s="171"/>
      <c r="F59" s="175">
        <v>-7</v>
      </c>
      <c r="G59" s="175"/>
      <c r="H59" s="175">
        <v>1</v>
      </c>
      <c r="I59" s="171"/>
      <c r="J59" s="176">
        <v>14.28571428571429</v>
      </c>
      <c r="K59" s="37"/>
      <c r="L59" s="37"/>
    </row>
    <row r="60" spans="1:12">
      <c r="A60" s="37"/>
      <c r="B60" s="171" t="s">
        <v>55</v>
      </c>
      <c r="C60" s="171"/>
      <c r="D60" s="175">
        <v>-5</v>
      </c>
      <c r="E60" s="171"/>
      <c r="F60" s="175">
        <v>-5</v>
      </c>
      <c r="G60" s="175"/>
      <c r="H60" s="175">
        <v>0</v>
      </c>
      <c r="I60" s="171"/>
      <c r="J60" s="176">
        <v>0</v>
      </c>
      <c r="K60" s="37"/>
      <c r="L60" s="37"/>
    </row>
    <row r="61" spans="1:12">
      <c r="A61" s="37"/>
      <c r="B61" s="171" t="s">
        <v>14</v>
      </c>
      <c r="C61" s="171"/>
      <c r="D61" s="175">
        <v>-8</v>
      </c>
      <c r="E61" s="171"/>
      <c r="F61" s="175">
        <v>-10</v>
      </c>
      <c r="G61" s="175"/>
      <c r="H61" s="175">
        <v>2</v>
      </c>
      <c r="I61" s="171"/>
      <c r="J61" s="176">
        <v>19.999999999999996</v>
      </c>
      <c r="K61" s="37"/>
      <c r="L61" s="37"/>
    </row>
    <row r="62" spans="1:12">
      <c r="A62" s="37"/>
      <c r="B62" s="171" t="s">
        <v>56</v>
      </c>
      <c r="C62" s="171"/>
      <c r="D62" s="175">
        <v>-10</v>
      </c>
      <c r="E62" s="171"/>
      <c r="F62" s="175">
        <v>-10</v>
      </c>
      <c r="G62" s="175"/>
      <c r="H62" s="175">
        <v>0</v>
      </c>
      <c r="I62" s="171"/>
      <c r="J62" s="176">
        <v>0</v>
      </c>
      <c r="K62" s="37"/>
      <c r="L62" s="37"/>
    </row>
    <row r="63" spans="1:12">
      <c r="A63" s="37"/>
      <c r="B63" s="186" t="s">
        <v>224</v>
      </c>
      <c r="C63" s="187"/>
      <c r="D63" s="160">
        <v>-29</v>
      </c>
      <c r="E63" s="177"/>
      <c r="F63" s="160">
        <v>-32</v>
      </c>
      <c r="G63" s="160"/>
      <c r="H63" s="160">
        <v>3</v>
      </c>
      <c r="I63" s="177"/>
      <c r="J63" s="178">
        <v>9.375</v>
      </c>
      <c r="K63" s="37"/>
      <c r="L63" s="37"/>
    </row>
    <row r="64" spans="1:12">
      <c r="A64" s="37"/>
      <c r="B64" s="174" t="s">
        <v>167</v>
      </c>
      <c r="C64" s="171"/>
      <c r="D64" s="175"/>
      <c r="E64" s="171"/>
      <c r="F64" s="175"/>
      <c r="G64" s="175"/>
      <c r="H64" s="175"/>
      <c r="I64" s="171"/>
      <c r="J64" s="176"/>
      <c r="K64" s="37"/>
      <c r="L64" s="37"/>
    </row>
    <row r="65" spans="1:12">
      <c r="A65" s="37"/>
      <c r="B65" s="171" t="s">
        <v>10</v>
      </c>
      <c r="C65" s="171"/>
      <c r="D65" s="175">
        <v>-38</v>
      </c>
      <c r="E65" s="171"/>
      <c r="F65" s="175">
        <v>-40</v>
      </c>
      <c r="G65" s="175"/>
      <c r="H65" s="175">
        <v>2</v>
      </c>
      <c r="I65" s="171"/>
      <c r="J65" s="176">
        <v>5.0000000000000044</v>
      </c>
      <c r="K65" s="37"/>
      <c r="L65" s="37"/>
    </row>
    <row r="66" spans="1:12">
      <c r="A66" s="37"/>
      <c r="B66" s="171" t="s">
        <v>55</v>
      </c>
      <c r="C66" s="171"/>
      <c r="D66" s="175">
        <v>-171</v>
      </c>
      <c r="E66" s="171"/>
      <c r="F66" s="175">
        <v>-119</v>
      </c>
      <c r="G66" s="175"/>
      <c r="H66" s="175">
        <v>-52</v>
      </c>
      <c r="I66" s="171"/>
      <c r="J66" s="176">
        <v>-43.69747899159664</v>
      </c>
      <c r="K66" s="37"/>
      <c r="L66" s="37"/>
    </row>
    <row r="67" spans="1:12">
      <c r="A67" s="37"/>
      <c r="B67" s="171" t="s">
        <v>14</v>
      </c>
      <c r="C67" s="171"/>
      <c r="D67" s="175">
        <v>-29</v>
      </c>
      <c r="E67" s="171"/>
      <c r="F67" s="175">
        <v>-30</v>
      </c>
      <c r="G67" s="175"/>
      <c r="H67" s="175">
        <v>1</v>
      </c>
      <c r="I67" s="171"/>
      <c r="J67" s="176">
        <v>3.3333333333333326</v>
      </c>
      <c r="K67" s="37"/>
      <c r="L67" s="37"/>
    </row>
    <row r="68" spans="1:12">
      <c r="A68" s="37"/>
      <c r="B68" s="171" t="s">
        <v>56</v>
      </c>
      <c r="C68" s="171"/>
      <c r="D68" s="175">
        <v>-14</v>
      </c>
      <c r="E68" s="171"/>
      <c r="F68" s="175">
        <v>-13</v>
      </c>
      <c r="G68" s="175"/>
      <c r="H68" s="175">
        <v>-1</v>
      </c>
      <c r="I68" s="171"/>
      <c r="J68" s="176">
        <v>-7.6923076923076872</v>
      </c>
      <c r="K68" s="37"/>
      <c r="L68" s="37"/>
    </row>
    <row r="69" spans="1:12">
      <c r="A69" s="37"/>
      <c r="B69" s="186" t="s">
        <v>226</v>
      </c>
      <c r="C69" s="187"/>
      <c r="D69" s="160">
        <v>-252</v>
      </c>
      <c r="E69" s="177"/>
      <c r="F69" s="160">
        <v>-202</v>
      </c>
      <c r="G69" s="160"/>
      <c r="H69" s="160">
        <v>-50</v>
      </c>
      <c r="I69" s="177"/>
      <c r="J69" s="178">
        <v>-24.752475247524753</v>
      </c>
      <c r="K69" s="37"/>
      <c r="L69" s="37"/>
    </row>
    <row r="70" spans="1:12">
      <c r="A70" s="37"/>
      <c r="B70" s="171" t="s">
        <v>169</v>
      </c>
      <c r="C70" s="171"/>
      <c r="D70" s="175">
        <v>-20</v>
      </c>
      <c r="E70" s="171"/>
      <c r="F70" s="175">
        <v>-15</v>
      </c>
      <c r="G70" s="175"/>
      <c r="H70" s="175">
        <v>-5</v>
      </c>
      <c r="I70" s="171"/>
      <c r="J70" s="176">
        <v>-33.333333333333329</v>
      </c>
      <c r="K70" s="37"/>
      <c r="L70" s="37"/>
    </row>
    <row r="71" spans="1:12">
      <c r="A71" s="37"/>
      <c r="B71" s="179" t="s">
        <v>225</v>
      </c>
      <c r="C71" s="179"/>
      <c r="D71" s="182">
        <v>-301</v>
      </c>
      <c r="E71" s="179"/>
      <c r="F71" s="182">
        <v>-249</v>
      </c>
      <c r="G71" s="182"/>
      <c r="H71" s="182">
        <v>-52</v>
      </c>
      <c r="I71" s="179"/>
      <c r="J71" s="183">
        <v>-20.883534136546178</v>
      </c>
      <c r="K71" s="37"/>
      <c r="L71" s="37"/>
    </row>
    <row r="72" spans="1:12">
      <c r="A72" s="37"/>
      <c r="B72" s="171"/>
      <c r="C72" s="171"/>
      <c r="D72" s="171"/>
      <c r="E72" s="171"/>
      <c r="F72" s="171"/>
      <c r="G72" s="171"/>
      <c r="H72" s="171"/>
      <c r="I72" s="171"/>
      <c r="J72" s="171"/>
      <c r="K72" s="37"/>
      <c r="L72" s="37"/>
    </row>
    <row r="73" spans="1:12">
      <c r="A73" s="37"/>
      <c r="B73" s="179" t="s">
        <v>33</v>
      </c>
      <c r="C73" s="179"/>
      <c r="D73" s="182"/>
      <c r="E73" s="179"/>
      <c r="F73" s="182"/>
      <c r="G73" s="182"/>
      <c r="H73" s="182"/>
      <c r="I73" s="179"/>
      <c r="J73" s="183"/>
      <c r="K73" s="37"/>
      <c r="L73" s="37"/>
    </row>
    <row r="74" spans="1:12">
      <c r="A74" s="37"/>
      <c r="B74" s="174" t="s">
        <v>172</v>
      </c>
      <c r="C74" s="171"/>
      <c r="D74" s="171"/>
      <c r="E74" s="171"/>
      <c r="F74" s="171"/>
      <c r="G74" s="171"/>
      <c r="H74" s="171"/>
      <c r="I74" s="171"/>
      <c r="J74" s="171"/>
      <c r="K74" s="37"/>
      <c r="L74" s="37"/>
    </row>
    <row r="75" spans="1:12">
      <c r="A75" s="37"/>
      <c r="B75" s="171" t="s">
        <v>10</v>
      </c>
      <c r="C75" s="171"/>
      <c r="D75" s="175">
        <v>62</v>
      </c>
      <c r="E75" s="171"/>
      <c r="F75" s="175">
        <v>55</v>
      </c>
      <c r="G75" s="175"/>
      <c r="H75" s="175">
        <v>7</v>
      </c>
      <c r="I75" s="171"/>
      <c r="J75" s="176">
        <v>12.72727272727272</v>
      </c>
      <c r="K75" s="37"/>
      <c r="L75" s="37"/>
    </row>
    <row r="76" spans="1:12">
      <c r="A76" s="37"/>
      <c r="B76" s="171" t="s">
        <v>55</v>
      </c>
      <c r="C76" s="171"/>
      <c r="D76" s="175">
        <v>123</v>
      </c>
      <c r="E76" s="171"/>
      <c r="F76" s="175">
        <v>106</v>
      </c>
      <c r="G76" s="175"/>
      <c r="H76" s="175">
        <v>17</v>
      </c>
      <c r="I76" s="171"/>
      <c r="J76" s="176">
        <v>16.03773584905661</v>
      </c>
      <c r="K76" s="37"/>
      <c r="L76" s="37"/>
    </row>
    <row r="77" spans="1:12">
      <c r="A77" s="37"/>
      <c r="B77" s="171" t="s">
        <v>14</v>
      </c>
      <c r="C77" s="171"/>
      <c r="D77" s="175">
        <v>176</v>
      </c>
      <c r="E77" s="171"/>
      <c r="F77" s="175">
        <v>176</v>
      </c>
      <c r="G77" s="175"/>
      <c r="H77" s="175">
        <v>0</v>
      </c>
      <c r="I77" s="171"/>
      <c r="J77" s="176">
        <v>0</v>
      </c>
      <c r="K77" s="37"/>
      <c r="L77" s="37"/>
    </row>
    <row r="78" spans="1:12">
      <c r="A78" s="37"/>
      <c r="B78" s="171" t="s">
        <v>56</v>
      </c>
      <c r="C78" s="171"/>
      <c r="D78" s="175">
        <v>74</v>
      </c>
      <c r="E78" s="171"/>
      <c r="F78" s="175">
        <v>76</v>
      </c>
      <c r="G78" s="175"/>
      <c r="H78" s="175">
        <v>-2</v>
      </c>
      <c r="I78" s="171"/>
      <c r="J78" s="176">
        <v>-2.6315789473684181</v>
      </c>
      <c r="K78" s="37"/>
      <c r="L78" s="37"/>
    </row>
    <row r="79" spans="1:12">
      <c r="A79" s="37"/>
      <c r="B79" s="186" t="s">
        <v>174</v>
      </c>
      <c r="C79" s="188"/>
      <c r="D79" s="160">
        <v>435</v>
      </c>
      <c r="E79" s="177"/>
      <c r="F79" s="160">
        <v>413</v>
      </c>
      <c r="G79" s="160"/>
      <c r="H79" s="160">
        <v>22</v>
      </c>
      <c r="I79" s="177"/>
      <c r="J79" s="178">
        <v>5.3268765133171803</v>
      </c>
      <c r="K79" s="37"/>
      <c r="L79" s="37"/>
    </row>
    <row r="80" spans="1:12">
      <c r="A80" s="37"/>
      <c r="B80" s="174" t="s">
        <v>167</v>
      </c>
      <c r="C80" s="171"/>
      <c r="D80" s="175"/>
      <c r="E80" s="171"/>
      <c r="F80" s="175"/>
      <c r="G80" s="175"/>
      <c r="H80" s="175"/>
      <c r="I80" s="171"/>
      <c r="J80" s="176"/>
      <c r="K80" s="37"/>
      <c r="L80" s="37"/>
    </row>
    <row r="81" spans="1:12">
      <c r="A81" s="37"/>
      <c r="B81" s="171" t="s">
        <v>10</v>
      </c>
      <c r="C81" s="171"/>
      <c r="D81" s="175">
        <v>9</v>
      </c>
      <c r="E81" s="171"/>
      <c r="F81" s="175">
        <v>91</v>
      </c>
      <c r="G81" s="175"/>
      <c r="H81" s="175">
        <v>-82</v>
      </c>
      <c r="I81" s="171"/>
      <c r="J81" s="176">
        <v>-90.109890109890117</v>
      </c>
      <c r="K81" s="37"/>
      <c r="L81" s="37"/>
    </row>
    <row r="82" spans="1:12">
      <c r="A82" s="37"/>
      <c r="B82" s="171" t="s">
        <v>55</v>
      </c>
      <c r="C82" s="171"/>
      <c r="D82" s="175">
        <v>296</v>
      </c>
      <c r="E82" s="171"/>
      <c r="F82" s="175">
        <v>166</v>
      </c>
      <c r="G82" s="175"/>
      <c r="H82" s="175">
        <v>130</v>
      </c>
      <c r="I82" s="171"/>
      <c r="J82" s="176">
        <v>78.313253012048193</v>
      </c>
      <c r="K82" s="37"/>
      <c r="L82" s="37"/>
    </row>
    <row r="83" spans="1:12">
      <c r="A83" s="37"/>
      <c r="B83" s="171" t="s">
        <v>14</v>
      </c>
      <c r="C83" s="171"/>
      <c r="D83" s="175">
        <v>124</v>
      </c>
      <c r="E83" s="171"/>
      <c r="F83" s="175">
        <v>116</v>
      </c>
      <c r="G83" s="175"/>
      <c r="H83" s="175">
        <v>8</v>
      </c>
      <c r="I83" s="171"/>
      <c r="J83" s="176">
        <v>6.8965517241379226</v>
      </c>
      <c r="K83" s="37"/>
      <c r="L83" s="37"/>
    </row>
    <row r="84" spans="1:12">
      <c r="A84" s="37"/>
      <c r="B84" s="171" t="s">
        <v>56</v>
      </c>
      <c r="C84" s="171"/>
      <c r="D84" s="175">
        <v>70</v>
      </c>
      <c r="E84" s="171"/>
      <c r="F84" s="175">
        <v>56</v>
      </c>
      <c r="G84" s="175"/>
      <c r="H84" s="462">
        <v>14</v>
      </c>
      <c r="I84" s="171"/>
      <c r="J84" s="461">
        <v>25</v>
      </c>
      <c r="K84" s="37"/>
      <c r="L84" s="37"/>
    </row>
    <row r="85" spans="1:12">
      <c r="A85" s="37"/>
      <c r="B85" s="186" t="s">
        <v>175</v>
      </c>
      <c r="C85" s="188"/>
      <c r="D85" s="160">
        <v>499</v>
      </c>
      <c r="E85" s="177"/>
      <c r="F85" s="160">
        <v>429</v>
      </c>
      <c r="G85" s="160"/>
      <c r="H85" s="160">
        <v>70</v>
      </c>
      <c r="I85" s="177"/>
      <c r="J85" s="178">
        <v>16.317016317016318</v>
      </c>
      <c r="K85" s="37"/>
      <c r="L85" s="37"/>
    </row>
    <row r="86" spans="1:12">
      <c r="A86" s="37"/>
      <c r="B86" s="171" t="s">
        <v>169</v>
      </c>
      <c r="C86" s="171"/>
      <c r="D86" s="175">
        <v>-24.699999999999989</v>
      </c>
      <c r="E86" s="171"/>
      <c r="F86" s="175">
        <v>-22</v>
      </c>
      <c r="G86" s="175"/>
      <c r="H86" s="175">
        <v>-2.6999999999999886</v>
      </c>
      <c r="I86" s="171"/>
      <c r="J86" s="176">
        <v>-12.272727272727213</v>
      </c>
      <c r="K86" s="37"/>
      <c r="L86" s="37"/>
    </row>
    <row r="87" spans="1:12">
      <c r="A87" s="37"/>
      <c r="B87" s="179" t="s">
        <v>176</v>
      </c>
      <c r="C87" s="179"/>
      <c r="D87" s="182">
        <v>909.3</v>
      </c>
      <c r="E87" s="179"/>
      <c r="F87" s="182">
        <v>820</v>
      </c>
      <c r="G87" s="182"/>
      <c r="H87" s="182">
        <v>89.300000000000011</v>
      </c>
      <c r="I87" s="179"/>
      <c r="J87" s="183">
        <v>10.890243902439023</v>
      </c>
      <c r="K87" s="37"/>
      <c r="L87" s="37"/>
    </row>
    <row r="88" spans="1:1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</row>
    <row r="89" spans="1:12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</row>
    <row r="90" spans="1:1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</row>
    <row r="91" spans="1:12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</row>
    <row r="92" spans="1:12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</row>
    <row r="93" spans="1:12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</row>
    <row r="94" spans="1:12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</row>
    <row r="95" spans="1:12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</row>
    <row r="96" spans="1:12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</row>
    <row r="97" spans="1:12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</row>
    <row r="98" spans="1:12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</row>
    <row r="99" spans="1:12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</row>
    <row r="100" spans="1:12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</row>
    <row r="101" spans="1:12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</row>
    <row r="102" spans="1:12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</row>
    <row r="103" spans="1:12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</row>
    <row r="104" spans="1:12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</row>
    <row r="105" spans="1:12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</row>
    <row r="106" spans="1:12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</row>
    <row r="107" spans="1:12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</row>
  </sheetData>
  <mergeCells count="7">
    <mergeCell ref="D57:H57"/>
    <mergeCell ref="B3:J3"/>
    <mergeCell ref="B4:J4"/>
    <mergeCell ref="B5:J5"/>
    <mergeCell ref="D6:J6"/>
    <mergeCell ref="D8:H8"/>
    <mergeCell ref="D55:J5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28"/>
  <sheetViews>
    <sheetView showGridLines="0" workbookViewId="0">
      <selection activeCell="K21" sqref="K21"/>
    </sheetView>
  </sheetViews>
  <sheetFormatPr baseColWidth="10" defaultRowHeight="12.75"/>
  <cols>
    <col min="1" max="1" width="11.42578125" style="111"/>
    <col min="2" max="2" width="46.5703125" style="127" bestFit="1" customWidth="1"/>
    <col min="3" max="3" width="1.5703125" style="127" customWidth="1"/>
    <col min="4" max="4" width="9.140625" style="127" customWidth="1"/>
    <col min="5" max="5" width="14.42578125" style="127" customWidth="1"/>
    <col min="6" max="6" width="13.42578125" style="127" customWidth="1"/>
    <col min="7" max="7" width="1.5703125" style="127" customWidth="1"/>
    <col min="8" max="8" width="9.140625" style="127" customWidth="1"/>
    <col min="9" max="9" width="14.42578125" style="127" customWidth="1"/>
    <col min="10" max="10" width="13.7109375" style="127" customWidth="1"/>
    <col min="11" max="16384" width="11.42578125" style="111"/>
  </cols>
  <sheetData>
    <row r="3" spans="2:10">
      <c r="B3" s="128"/>
      <c r="C3" s="128"/>
      <c r="D3" s="552" t="s">
        <v>435</v>
      </c>
      <c r="E3" s="552"/>
      <c r="F3" s="552"/>
      <c r="G3" s="128"/>
      <c r="H3" s="552" t="s">
        <v>436</v>
      </c>
      <c r="I3" s="552"/>
      <c r="J3" s="552"/>
    </row>
    <row r="4" spans="2:10" ht="38.25">
      <c r="B4" s="133" t="s">
        <v>187</v>
      </c>
      <c r="C4" s="128"/>
      <c r="D4" s="134" t="s">
        <v>33</v>
      </c>
      <c r="E4" s="135" t="s">
        <v>186</v>
      </c>
      <c r="F4" s="135" t="s">
        <v>183</v>
      </c>
      <c r="G4" s="128"/>
      <c r="H4" s="136" t="s">
        <v>33</v>
      </c>
      <c r="I4" s="135" t="s">
        <v>186</v>
      </c>
      <c r="J4" s="137" t="s">
        <v>184</v>
      </c>
    </row>
    <row r="5" spans="2:10">
      <c r="B5" s="128"/>
      <c r="C5" s="128"/>
      <c r="D5" s="553" t="s">
        <v>212</v>
      </c>
      <c r="E5" s="553"/>
      <c r="F5" s="553"/>
      <c r="G5" s="553"/>
      <c r="H5" s="553"/>
      <c r="I5" s="553"/>
      <c r="J5" s="553"/>
    </row>
    <row r="7" spans="2:10">
      <c r="B7" s="131" t="s">
        <v>188</v>
      </c>
    </row>
    <row r="8" spans="2:10">
      <c r="B8" s="127" t="s">
        <v>10</v>
      </c>
      <c r="D8" s="129">
        <v>62</v>
      </c>
      <c r="E8" s="129">
        <v>-14</v>
      </c>
      <c r="F8" s="129">
        <v>48</v>
      </c>
      <c r="G8" s="129">
        <v>0</v>
      </c>
      <c r="H8" s="129">
        <v>55</v>
      </c>
      <c r="I8" s="129">
        <v>-12</v>
      </c>
      <c r="J8" s="129">
        <v>43</v>
      </c>
    </row>
    <row r="9" spans="2:10">
      <c r="B9" s="127" t="s">
        <v>55</v>
      </c>
      <c r="D9" s="129">
        <v>123</v>
      </c>
      <c r="E9" s="129">
        <v>-10</v>
      </c>
      <c r="F9" s="129">
        <v>113</v>
      </c>
      <c r="G9" s="129">
        <v>0</v>
      </c>
      <c r="H9" s="129">
        <v>106</v>
      </c>
      <c r="I9" s="129">
        <v>-9</v>
      </c>
      <c r="J9" s="129">
        <v>97</v>
      </c>
    </row>
    <row r="10" spans="2:10">
      <c r="B10" s="127" t="s">
        <v>14</v>
      </c>
      <c r="D10" s="129">
        <v>176</v>
      </c>
      <c r="E10" s="129">
        <v>-18</v>
      </c>
      <c r="F10" s="129">
        <v>158</v>
      </c>
      <c r="G10" s="129"/>
      <c r="H10" s="129">
        <v>176</v>
      </c>
      <c r="I10" s="129">
        <v>-19</v>
      </c>
      <c r="J10" s="129">
        <v>157</v>
      </c>
    </row>
    <row r="11" spans="2:10">
      <c r="B11" s="127" t="s">
        <v>56</v>
      </c>
      <c r="D11" s="129">
        <v>74</v>
      </c>
      <c r="E11" s="129">
        <v>-17</v>
      </c>
      <c r="F11" s="129">
        <v>57</v>
      </c>
      <c r="G11" s="129"/>
      <c r="H11" s="129">
        <v>76</v>
      </c>
      <c r="I11" s="129">
        <v>-18</v>
      </c>
      <c r="J11" s="129">
        <v>58</v>
      </c>
    </row>
    <row r="12" spans="2:10">
      <c r="B12" s="130" t="s">
        <v>189</v>
      </c>
      <c r="C12" s="130"/>
      <c r="D12" s="331">
        <v>435</v>
      </c>
      <c r="E12" s="123">
        <v>-59</v>
      </c>
      <c r="F12" s="331">
        <v>376</v>
      </c>
      <c r="G12" s="123"/>
      <c r="H12" s="123">
        <v>413</v>
      </c>
      <c r="I12" s="123">
        <v>-58</v>
      </c>
      <c r="J12" s="331">
        <v>355</v>
      </c>
    </row>
    <row r="14" spans="2:10">
      <c r="B14" s="131" t="s">
        <v>54</v>
      </c>
    </row>
    <row r="15" spans="2:10">
      <c r="B15" s="127" t="s">
        <v>10</v>
      </c>
      <c r="D15" s="129">
        <v>9</v>
      </c>
      <c r="E15" s="129">
        <v>-25</v>
      </c>
      <c r="F15" s="129">
        <v>-16</v>
      </c>
      <c r="G15" s="129"/>
      <c r="H15" s="129">
        <v>91</v>
      </c>
      <c r="I15" s="129">
        <v>-14</v>
      </c>
      <c r="J15" s="129">
        <v>77</v>
      </c>
    </row>
    <row r="16" spans="2:10">
      <c r="B16" s="127" t="s">
        <v>55</v>
      </c>
      <c r="D16" s="129">
        <v>296</v>
      </c>
      <c r="E16" s="129">
        <v>-155</v>
      </c>
      <c r="F16" s="129">
        <v>141</v>
      </c>
      <c r="G16" s="129"/>
      <c r="H16" s="129">
        <v>166</v>
      </c>
      <c r="I16" s="129">
        <v>-73</v>
      </c>
      <c r="J16" s="129">
        <v>93</v>
      </c>
    </row>
    <row r="17" spans="2:10">
      <c r="B17" s="127" t="s">
        <v>14</v>
      </c>
      <c r="D17" s="129">
        <v>124</v>
      </c>
      <c r="E17" s="129">
        <v>-33</v>
      </c>
      <c r="F17" s="129">
        <v>91</v>
      </c>
      <c r="G17" s="129"/>
      <c r="H17" s="129">
        <v>116</v>
      </c>
      <c r="I17" s="129">
        <v>-31</v>
      </c>
      <c r="J17" s="129">
        <v>85</v>
      </c>
    </row>
    <row r="18" spans="2:10">
      <c r="B18" s="127" t="s">
        <v>56</v>
      </c>
      <c r="D18" s="129">
        <v>70</v>
      </c>
      <c r="E18" s="129">
        <v>-15</v>
      </c>
      <c r="F18" s="129">
        <v>55</v>
      </c>
      <c r="G18" s="129"/>
      <c r="H18" s="129">
        <v>56</v>
      </c>
      <c r="I18" s="129">
        <v>-14</v>
      </c>
      <c r="J18" s="129">
        <v>42</v>
      </c>
    </row>
    <row r="19" spans="2:10">
      <c r="B19" s="130" t="s">
        <v>190</v>
      </c>
      <c r="C19" s="130"/>
      <c r="D19" s="331">
        <v>499</v>
      </c>
      <c r="E19" s="331">
        <v>-228</v>
      </c>
      <c r="F19" s="331">
        <v>271</v>
      </c>
      <c r="G19" s="331"/>
      <c r="H19" s="331">
        <v>429</v>
      </c>
      <c r="I19" s="331">
        <v>-132</v>
      </c>
      <c r="J19" s="331">
        <v>297</v>
      </c>
    </row>
    <row r="20" spans="2:10">
      <c r="B20" s="127" t="s">
        <v>169</v>
      </c>
      <c r="D20" s="332">
        <v>-24.699999999999989</v>
      </c>
      <c r="E20" s="332">
        <v>0</v>
      </c>
      <c r="F20" s="332">
        <v>-24.699999999999989</v>
      </c>
      <c r="G20" s="332"/>
      <c r="H20" s="332">
        <v>-22</v>
      </c>
      <c r="I20" s="332">
        <v>0</v>
      </c>
      <c r="J20" s="332">
        <v>-22</v>
      </c>
    </row>
    <row r="21" spans="2:10">
      <c r="B21" s="128" t="s">
        <v>185</v>
      </c>
      <c r="C21" s="128"/>
      <c r="D21" s="211">
        <v>909.3</v>
      </c>
      <c r="E21" s="211">
        <v>-287</v>
      </c>
      <c r="F21" s="211">
        <v>622.29999999999995</v>
      </c>
      <c r="G21" s="211"/>
      <c r="H21" s="211">
        <v>820</v>
      </c>
      <c r="I21" s="211">
        <v>-190</v>
      </c>
      <c r="J21" s="211">
        <v>630</v>
      </c>
    </row>
    <row r="23" spans="2:10">
      <c r="E23" s="129"/>
    </row>
    <row r="24" spans="2:10">
      <c r="E24" s="129"/>
    </row>
    <row r="25" spans="2:10">
      <c r="E25" s="129"/>
    </row>
    <row r="26" spans="2:10">
      <c r="E26" s="129"/>
    </row>
    <row r="27" spans="2:10">
      <c r="E27" s="129"/>
    </row>
    <row r="28" spans="2:10">
      <c r="E28" s="129"/>
    </row>
  </sheetData>
  <mergeCells count="3">
    <mergeCell ref="D3:F3"/>
    <mergeCell ref="H3:J3"/>
    <mergeCell ref="D5:J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7"/>
  <sheetViews>
    <sheetView showGridLines="0" workbookViewId="0">
      <selection activeCell="A2" sqref="A2:K66"/>
    </sheetView>
  </sheetViews>
  <sheetFormatPr baseColWidth="10" defaultRowHeight="12.75"/>
  <cols>
    <col min="1" max="1" width="11.42578125" style="142"/>
    <col min="2" max="2" width="67.7109375" style="351" customWidth="1"/>
    <col min="3" max="3" width="2.28515625" style="351" customWidth="1"/>
    <col min="4" max="4" width="11.28515625" style="351" customWidth="1"/>
    <col min="5" max="5" width="2.28515625" style="351" customWidth="1"/>
    <col min="6" max="6" width="10.28515625" style="351" customWidth="1"/>
    <col min="7" max="7" width="1.42578125" style="351" customWidth="1"/>
    <col min="8" max="8" width="10.140625" style="351" customWidth="1"/>
    <col min="9" max="9" width="3.140625" style="351" customWidth="1"/>
    <col min="10" max="10" width="10.85546875" style="351" customWidth="1"/>
    <col min="11" max="16384" width="11.42578125" style="142"/>
  </cols>
  <sheetData>
    <row r="2" spans="1:10">
      <c r="A2" s="310"/>
      <c r="B2" s="335"/>
      <c r="C2" s="335"/>
      <c r="D2" s="335"/>
      <c r="E2" s="335"/>
      <c r="F2" s="335"/>
      <c r="G2" s="335"/>
      <c r="H2" s="335"/>
      <c r="I2" s="335"/>
      <c r="J2" s="335"/>
    </row>
    <row r="3" spans="1:10">
      <c r="A3" s="310"/>
      <c r="B3" s="555" t="s">
        <v>191</v>
      </c>
      <c r="C3" s="555"/>
      <c r="D3" s="555"/>
      <c r="E3" s="555"/>
      <c r="F3" s="555"/>
      <c r="G3" s="555"/>
      <c r="H3" s="555"/>
      <c r="I3" s="555"/>
      <c r="J3" s="555"/>
    </row>
    <row r="4" spans="1:10">
      <c r="A4" s="310"/>
      <c r="B4" s="556"/>
      <c r="C4" s="556"/>
      <c r="D4" s="556"/>
      <c r="E4" s="556"/>
      <c r="F4" s="556"/>
      <c r="G4" s="556"/>
      <c r="H4" s="556"/>
      <c r="I4" s="556"/>
      <c r="J4" s="556"/>
    </row>
    <row r="5" spans="1:10" ht="12.75" customHeight="1">
      <c r="A5" s="310"/>
      <c r="B5" s="335"/>
      <c r="C5" s="335"/>
      <c r="D5" s="557" t="s">
        <v>434</v>
      </c>
      <c r="E5" s="557"/>
      <c r="F5" s="557"/>
      <c r="G5" s="557"/>
      <c r="H5" s="557"/>
      <c r="I5" s="557"/>
      <c r="J5" s="557"/>
    </row>
    <row r="6" spans="1:10">
      <c r="A6" s="310"/>
      <c r="B6" s="335"/>
      <c r="C6" s="335"/>
      <c r="D6" s="336">
        <v>2019</v>
      </c>
      <c r="E6" s="336"/>
      <c r="F6" s="336">
        <v>2018</v>
      </c>
      <c r="G6" s="336"/>
      <c r="H6" s="336" t="s">
        <v>52</v>
      </c>
      <c r="I6" s="337"/>
      <c r="J6" s="336" t="s">
        <v>52</v>
      </c>
    </row>
    <row r="7" spans="1:10">
      <c r="A7" s="310"/>
      <c r="B7" s="335"/>
      <c r="C7" s="335"/>
      <c r="D7" s="554" t="s">
        <v>211</v>
      </c>
      <c r="E7" s="554"/>
      <c r="F7" s="554"/>
      <c r="G7" s="554"/>
      <c r="H7" s="554"/>
      <c r="I7" s="337"/>
      <c r="J7" s="337" t="s">
        <v>21</v>
      </c>
    </row>
    <row r="8" spans="1:10">
      <c r="A8" s="310"/>
      <c r="B8" s="338" t="s">
        <v>119</v>
      </c>
      <c r="C8" s="335"/>
      <c r="D8" s="335"/>
      <c r="E8" s="335"/>
      <c r="F8" s="335"/>
      <c r="G8" s="335"/>
      <c r="H8" s="335"/>
      <c r="I8" s="335"/>
      <c r="J8" s="335"/>
    </row>
    <row r="9" spans="1:10">
      <c r="A9" s="310"/>
      <c r="B9" s="335" t="s">
        <v>10</v>
      </c>
      <c r="C9" s="335"/>
      <c r="D9" s="339">
        <v>22</v>
      </c>
      <c r="E9" s="339"/>
      <c r="F9" s="339">
        <v>25</v>
      </c>
      <c r="G9" s="339">
        <v>0</v>
      </c>
      <c r="H9" s="339">
        <v>-3</v>
      </c>
      <c r="I9" s="339"/>
      <c r="J9" s="340">
        <v>-12</v>
      </c>
    </row>
    <row r="10" spans="1:10">
      <c r="A10" s="310"/>
      <c r="B10" s="335" t="s">
        <v>55</v>
      </c>
      <c r="C10" s="335"/>
      <c r="D10" s="339">
        <v>88</v>
      </c>
      <c r="E10" s="339"/>
      <c r="F10" s="339">
        <v>42</v>
      </c>
      <c r="G10" s="339">
        <v>0</v>
      </c>
      <c r="H10" s="339">
        <v>46</v>
      </c>
      <c r="I10" s="339"/>
      <c r="J10" s="340">
        <v>109.52380952380953</v>
      </c>
    </row>
    <row r="11" spans="1:10">
      <c r="A11" s="310"/>
      <c r="B11" s="335" t="s">
        <v>14</v>
      </c>
      <c r="C11" s="335"/>
      <c r="D11" s="339">
        <v>3</v>
      </c>
      <c r="E11" s="339"/>
      <c r="F11" s="339">
        <v>6</v>
      </c>
      <c r="G11" s="339">
        <v>0</v>
      </c>
      <c r="H11" s="339">
        <v>-3</v>
      </c>
      <c r="I11" s="339"/>
      <c r="J11" s="340">
        <v>-50</v>
      </c>
    </row>
    <row r="12" spans="1:10">
      <c r="A12" s="310"/>
      <c r="B12" s="335" t="s">
        <v>56</v>
      </c>
      <c r="C12" s="335"/>
      <c r="D12" s="339">
        <v>2</v>
      </c>
      <c r="E12" s="339"/>
      <c r="F12" s="339">
        <v>2</v>
      </c>
      <c r="G12" s="339">
        <v>0</v>
      </c>
      <c r="H12" s="339">
        <v>0</v>
      </c>
      <c r="I12" s="339"/>
      <c r="J12" s="340">
        <v>0</v>
      </c>
    </row>
    <row r="13" spans="1:10">
      <c r="A13" s="310"/>
      <c r="B13" s="338" t="s">
        <v>192</v>
      </c>
      <c r="C13" s="335"/>
      <c r="D13" s="339">
        <v>3.6429999999999998</v>
      </c>
      <c r="E13" s="339"/>
      <c r="F13" s="339">
        <v>-2</v>
      </c>
      <c r="G13" s="339">
        <v>0</v>
      </c>
      <c r="H13" s="339">
        <v>5.6429999999999998</v>
      </c>
      <c r="I13" s="339"/>
      <c r="J13" s="340">
        <v>282.14999999999998</v>
      </c>
    </row>
    <row r="14" spans="1:10">
      <c r="A14" s="310"/>
      <c r="B14" s="341" t="s">
        <v>193</v>
      </c>
      <c r="C14" s="342"/>
      <c r="D14" s="160">
        <v>118.643</v>
      </c>
      <c r="E14" s="160"/>
      <c r="F14" s="160">
        <v>73</v>
      </c>
      <c r="G14" s="160">
        <v>0</v>
      </c>
      <c r="H14" s="160">
        <v>45.643000000000001</v>
      </c>
      <c r="I14" s="160"/>
      <c r="J14" s="178">
        <v>63.024657534246586</v>
      </c>
    </row>
    <row r="15" spans="1:10">
      <c r="A15" s="310"/>
      <c r="B15" s="338" t="s">
        <v>120</v>
      </c>
      <c r="C15" s="335"/>
      <c r="D15" s="339"/>
      <c r="E15" s="339"/>
      <c r="F15" s="339"/>
      <c r="G15" s="339"/>
      <c r="H15" s="339"/>
      <c r="I15" s="339"/>
      <c r="J15" s="340"/>
    </row>
    <row r="16" spans="1:10">
      <c r="A16" s="310"/>
      <c r="B16" s="335" t="s">
        <v>10</v>
      </c>
      <c r="C16" s="335"/>
      <c r="D16" s="339">
        <v>-68</v>
      </c>
      <c r="E16" s="339"/>
      <c r="F16" s="339">
        <v>-70</v>
      </c>
      <c r="G16" s="339">
        <v>0</v>
      </c>
      <c r="H16" s="339">
        <v>2</v>
      </c>
      <c r="I16" s="339"/>
      <c r="J16" s="340">
        <v>2.8571428571428581</v>
      </c>
    </row>
    <row r="17" spans="1:10">
      <c r="A17" s="310"/>
      <c r="B17" s="335" t="s">
        <v>55</v>
      </c>
      <c r="C17" s="335"/>
      <c r="D17" s="339">
        <v>-219</v>
      </c>
      <c r="E17" s="339"/>
      <c r="F17" s="339">
        <v>-74</v>
      </c>
      <c r="G17" s="339">
        <v>0</v>
      </c>
      <c r="H17" s="339">
        <v>-145</v>
      </c>
      <c r="I17" s="339"/>
      <c r="J17" s="340">
        <v>-195.94594594594597</v>
      </c>
    </row>
    <row r="18" spans="1:10">
      <c r="A18" s="310"/>
      <c r="B18" s="335" t="s">
        <v>14</v>
      </c>
      <c r="C18" s="335"/>
      <c r="D18" s="339">
        <v>-39</v>
      </c>
      <c r="E18" s="339"/>
      <c r="F18" s="339">
        <v>-47</v>
      </c>
      <c r="G18" s="339">
        <v>0</v>
      </c>
      <c r="H18" s="339">
        <v>8</v>
      </c>
      <c r="I18" s="339"/>
      <c r="J18" s="340">
        <v>17.021276595744684</v>
      </c>
    </row>
    <row r="19" spans="1:10">
      <c r="A19" s="310"/>
      <c r="B19" s="335" t="s">
        <v>56</v>
      </c>
      <c r="C19" s="335"/>
      <c r="D19" s="339">
        <v>-9</v>
      </c>
      <c r="E19" s="339"/>
      <c r="F19" s="339">
        <v>-8</v>
      </c>
      <c r="G19" s="339">
        <v>0</v>
      </c>
      <c r="H19" s="339">
        <v>-1</v>
      </c>
      <c r="I19" s="339"/>
      <c r="J19" s="340">
        <v>-12.5</v>
      </c>
    </row>
    <row r="20" spans="1:10">
      <c r="A20" s="310"/>
      <c r="B20" s="338" t="s">
        <v>192</v>
      </c>
      <c r="C20" s="335"/>
      <c r="D20" s="339">
        <v>-7</v>
      </c>
      <c r="E20" s="339"/>
      <c r="F20" s="339">
        <v>-4</v>
      </c>
      <c r="G20" s="339">
        <v>0</v>
      </c>
      <c r="H20" s="339">
        <v>-3</v>
      </c>
      <c r="I20" s="339"/>
      <c r="J20" s="340">
        <v>-75</v>
      </c>
    </row>
    <row r="21" spans="1:10">
      <c r="A21" s="310"/>
      <c r="B21" s="341" t="s">
        <v>194</v>
      </c>
      <c r="C21" s="342"/>
      <c r="D21" s="160">
        <v>-342</v>
      </c>
      <c r="E21" s="160"/>
      <c r="F21" s="160">
        <v>-203</v>
      </c>
      <c r="G21" s="160">
        <v>0</v>
      </c>
      <c r="H21" s="160">
        <v>-139</v>
      </c>
      <c r="I21" s="160"/>
      <c r="J21" s="178">
        <v>-68.372906403940888</v>
      </c>
    </row>
    <row r="22" spans="1:10">
      <c r="A22" s="310"/>
      <c r="B22" s="338" t="s">
        <v>122</v>
      </c>
      <c r="C22" s="335"/>
      <c r="D22" s="339"/>
      <c r="E22" s="339"/>
      <c r="F22" s="339"/>
      <c r="G22" s="339"/>
      <c r="H22" s="339"/>
      <c r="I22" s="339"/>
      <c r="J22" s="340"/>
    </row>
    <row r="23" spans="1:10">
      <c r="A23" s="310"/>
      <c r="B23" s="335" t="s">
        <v>10</v>
      </c>
      <c r="C23" s="335"/>
      <c r="D23" s="339">
        <v>35</v>
      </c>
      <c r="E23" s="339"/>
      <c r="F23" s="339">
        <v>20</v>
      </c>
      <c r="G23" s="339">
        <v>0</v>
      </c>
      <c r="H23" s="339">
        <v>15</v>
      </c>
      <c r="I23" s="339"/>
      <c r="J23" s="352">
        <v>-75</v>
      </c>
    </row>
    <row r="24" spans="1:10">
      <c r="A24" s="310"/>
      <c r="B24" s="335" t="s">
        <v>55</v>
      </c>
      <c r="C24" s="335"/>
      <c r="D24" s="339">
        <v>0</v>
      </c>
      <c r="E24" s="339"/>
      <c r="F24" s="339">
        <v>-12</v>
      </c>
      <c r="G24" s="339">
        <v>0</v>
      </c>
      <c r="H24" s="339">
        <v>12</v>
      </c>
      <c r="I24" s="339"/>
      <c r="J24" s="340">
        <v>-100</v>
      </c>
    </row>
    <row r="25" spans="1:10">
      <c r="A25" s="310"/>
      <c r="B25" s="335" t="s">
        <v>14</v>
      </c>
      <c r="C25" s="335"/>
      <c r="D25" s="339">
        <v>0</v>
      </c>
      <c r="E25" s="339"/>
      <c r="F25" s="339">
        <v>0</v>
      </c>
      <c r="G25" s="339">
        <v>0</v>
      </c>
      <c r="H25" s="339">
        <v>0</v>
      </c>
      <c r="I25" s="339"/>
      <c r="J25" s="352">
        <v>-100</v>
      </c>
    </row>
    <row r="26" spans="1:10">
      <c r="A26" s="310"/>
      <c r="B26" s="335" t="s">
        <v>56</v>
      </c>
      <c r="C26" s="335"/>
      <c r="D26" s="339">
        <v>-1</v>
      </c>
      <c r="E26" s="339"/>
      <c r="F26" s="339">
        <v>0</v>
      </c>
      <c r="G26" s="339">
        <v>0</v>
      </c>
      <c r="H26" s="339">
        <v>-1</v>
      </c>
      <c r="I26" s="339"/>
      <c r="J26" s="340">
        <v>-100</v>
      </c>
    </row>
    <row r="27" spans="1:10">
      <c r="A27" s="310"/>
      <c r="B27" s="338" t="s">
        <v>192</v>
      </c>
      <c r="C27" s="335"/>
      <c r="D27" s="339">
        <v>13.744999999999999</v>
      </c>
      <c r="E27" s="339"/>
      <c r="F27" s="339">
        <v>-5</v>
      </c>
      <c r="G27" s="339">
        <v>0</v>
      </c>
      <c r="H27" s="339">
        <v>18.744999999999997</v>
      </c>
      <c r="I27" s="339"/>
      <c r="J27" s="340">
        <v>374.9</v>
      </c>
    </row>
    <row r="28" spans="1:10">
      <c r="A28" s="310"/>
      <c r="B28" s="341" t="s">
        <v>195</v>
      </c>
      <c r="C28" s="342"/>
      <c r="D28" s="160">
        <v>47.744999999999997</v>
      </c>
      <c r="E28" s="160"/>
      <c r="F28" s="160">
        <v>3</v>
      </c>
      <c r="G28" s="160">
        <v>0</v>
      </c>
      <c r="H28" s="160">
        <v>44.744999999999997</v>
      </c>
      <c r="I28" s="160"/>
      <c r="J28" s="353">
        <v>-1297.4000000000001</v>
      </c>
    </row>
    <row r="29" spans="1:10">
      <c r="A29" s="310"/>
      <c r="B29" s="341" t="s">
        <v>273</v>
      </c>
      <c r="C29" s="342"/>
      <c r="D29" s="160">
        <v>25.024000000000001</v>
      </c>
      <c r="E29" s="160"/>
      <c r="F29" s="160">
        <v>0</v>
      </c>
      <c r="G29" s="160">
        <v>0</v>
      </c>
      <c r="H29" s="160">
        <v>25.024000000000001</v>
      </c>
      <c r="I29" s="160"/>
      <c r="J29" s="178">
        <v>100</v>
      </c>
    </row>
    <row r="30" spans="1:10">
      <c r="A30" s="310"/>
      <c r="B30" s="343" t="s">
        <v>196</v>
      </c>
      <c r="C30" s="344"/>
      <c r="D30" s="345">
        <v>-149.58799999999999</v>
      </c>
      <c r="E30" s="343"/>
      <c r="F30" s="345">
        <v>-127</v>
      </c>
      <c r="G30" s="343">
        <v>0</v>
      </c>
      <c r="H30" s="345">
        <v>-22.588000000000001</v>
      </c>
      <c r="I30" s="343"/>
      <c r="J30" s="346">
        <v>-17.685826771653545</v>
      </c>
    </row>
    <row r="31" spans="1:10">
      <c r="A31" s="310"/>
      <c r="B31" s="335"/>
      <c r="C31" s="335"/>
      <c r="D31" s="335"/>
      <c r="E31" s="335"/>
      <c r="F31" s="335"/>
      <c r="G31" s="335"/>
      <c r="H31" s="335"/>
      <c r="I31" s="335"/>
      <c r="J31" s="335"/>
    </row>
    <row r="32" spans="1:10" ht="30" customHeight="1">
      <c r="A32" s="310"/>
      <c r="B32" s="558"/>
      <c r="C32" s="558"/>
      <c r="D32" s="558"/>
      <c r="E32" s="558"/>
      <c r="F32" s="558"/>
      <c r="G32" s="558"/>
      <c r="H32" s="558"/>
      <c r="I32" s="558"/>
      <c r="J32" s="558"/>
    </row>
    <row r="33" spans="1:10">
      <c r="A33" s="310"/>
      <c r="B33" s="335"/>
      <c r="C33" s="335"/>
      <c r="D33" s="335"/>
      <c r="E33" s="335"/>
      <c r="F33" s="335"/>
      <c r="G33" s="335"/>
      <c r="H33" s="335"/>
      <c r="I33" s="335"/>
      <c r="J33" s="335"/>
    </row>
    <row r="34" spans="1:10" ht="12.75" customHeight="1">
      <c r="A34" s="310"/>
      <c r="B34" s="335"/>
      <c r="C34" s="335"/>
      <c r="D34" s="557" t="s">
        <v>434</v>
      </c>
      <c r="E34" s="557"/>
      <c r="F34" s="557"/>
      <c r="G34" s="557"/>
      <c r="H34" s="557"/>
      <c r="I34" s="557"/>
      <c r="J34" s="557"/>
    </row>
    <row r="35" spans="1:10">
      <c r="A35" s="310"/>
      <c r="B35" s="335"/>
      <c r="C35" s="335"/>
      <c r="D35" s="336">
        <v>2019</v>
      </c>
      <c r="E35" s="336"/>
      <c r="F35" s="336">
        <v>2018</v>
      </c>
      <c r="G35" s="336"/>
      <c r="H35" s="336" t="s">
        <v>52</v>
      </c>
      <c r="I35" s="337"/>
      <c r="J35" s="336" t="s">
        <v>52</v>
      </c>
    </row>
    <row r="36" spans="1:10">
      <c r="A36" s="310"/>
      <c r="B36" s="338" t="s">
        <v>213</v>
      </c>
      <c r="C36" s="335"/>
      <c r="D36" s="554" t="s">
        <v>211</v>
      </c>
      <c r="E36" s="554"/>
      <c r="F36" s="554"/>
      <c r="G36" s="554"/>
      <c r="H36" s="554"/>
      <c r="I36" s="337"/>
      <c r="J36" s="337" t="s">
        <v>21</v>
      </c>
    </row>
    <row r="37" spans="1:10">
      <c r="A37" s="310"/>
      <c r="B37" s="335" t="s">
        <v>10</v>
      </c>
      <c r="C37" s="335"/>
      <c r="D37" s="339">
        <v>0</v>
      </c>
      <c r="E37" s="339"/>
      <c r="F37" s="339">
        <v>0</v>
      </c>
      <c r="G37" s="339">
        <v>0</v>
      </c>
      <c r="H37" s="339">
        <v>0</v>
      </c>
      <c r="I37" s="339"/>
      <c r="J37" s="340">
        <v>0</v>
      </c>
    </row>
    <row r="38" spans="1:10">
      <c r="A38" s="310"/>
      <c r="B38" s="335" t="s">
        <v>55</v>
      </c>
      <c r="C38" s="335"/>
      <c r="D38" s="339">
        <v>0</v>
      </c>
      <c r="E38" s="339"/>
      <c r="F38" s="339">
        <v>1</v>
      </c>
      <c r="G38" s="339">
        <v>0</v>
      </c>
      <c r="H38" s="339">
        <v>-1</v>
      </c>
      <c r="I38" s="339"/>
      <c r="J38" s="340">
        <v>-100</v>
      </c>
    </row>
    <row r="39" spans="1:10">
      <c r="A39" s="310"/>
      <c r="B39" s="335" t="s">
        <v>14</v>
      </c>
      <c r="C39" s="335"/>
      <c r="D39" s="339">
        <v>0</v>
      </c>
      <c r="E39" s="339"/>
      <c r="F39" s="339">
        <v>0</v>
      </c>
      <c r="G39" s="339">
        <v>0</v>
      </c>
      <c r="H39" s="339">
        <v>0</v>
      </c>
      <c r="I39" s="339"/>
      <c r="J39" s="340">
        <v>0</v>
      </c>
    </row>
    <row r="40" spans="1:10">
      <c r="A40" s="310"/>
      <c r="B40" s="335" t="s">
        <v>56</v>
      </c>
      <c r="C40" s="335"/>
      <c r="D40" s="339">
        <v>0</v>
      </c>
      <c r="E40" s="339"/>
      <c r="F40" s="339">
        <v>0</v>
      </c>
      <c r="G40" s="339">
        <v>0</v>
      </c>
      <c r="H40" s="339">
        <v>0</v>
      </c>
      <c r="I40" s="339"/>
      <c r="J40" s="340">
        <v>0</v>
      </c>
    </row>
    <row r="41" spans="1:10">
      <c r="A41" s="310"/>
      <c r="B41" s="335" t="s">
        <v>165</v>
      </c>
      <c r="C41" s="335"/>
      <c r="D41" s="339">
        <v>0</v>
      </c>
      <c r="E41" s="339"/>
      <c r="F41" s="339">
        <v>0</v>
      </c>
      <c r="G41" s="339">
        <v>0</v>
      </c>
      <c r="H41" s="339">
        <v>0</v>
      </c>
      <c r="I41" s="339"/>
      <c r="J41" s="340">
        <v>0</v>
      </c>
    </row>
    <row r="42" spans="1:10">
      <c r="A42" s="310"/>
      <c r="B42" s="341" t="s">
        <v>214</v>
      </c>
      <c r="C42" s="342"/>
      <c r="D42" s="160">
        <v>0</v>
      </c>
      <c r="E42" s="160"/>
      <c r="F42" s="160">
        <v>1</v>
      </c>
      <c r="G42" s="160">
        <v>0</v>
      </c>
      <c r="H42" s="160">
        <v>-1</v>
      </c>
      <c r="I42" s="160"/>
      <c r="J42" s="178">
        <v>-100</v>
      </c>
    </row>
    <row r="43" spans="1:10">
      <c r="B43" s="347" t="s">
        <v>268</v>
      </c>
      <c r="C43" s="142"/>
      <c r="D43" s="142"/>
      <c r="E43" s="142"/>
      <c r="F43" s="142"/>
      <c r="G43" s="142">
        <v>0</v>
      </c>
      <c r="H43" s="142"/>
      <c r="I43" s="142"/>
      <c r="J43" s="142"/>
    </row>
    <row r="44" spans="1:10">
      <c r="A44" s="310"/>
      <c r="B44" s="335" t="s">
        <v>10</v>
      </c>
      <c r="C44" s="335"/>
      <c r="D44" s="339">
        <v>0</v>
      </c>
      <c r="E44" s="339"/>
      <c r="F44" s="339">
        <v>0</v>
      </c>
      <c r="G44" s="339">
        <v>0</v>
      </c>
      <c r="H44" s="339">
        <v>0</v>
      </c>
      <c r="I44" s="339"/>
      <c r="J44" s="340">
        <v>0</v>
      </c>
    </row>
    <row r="45" spans="1:10">
      <c r="A45" s="310"/>
      <c r="B45" s="335" t="s">
        <v>55</v>
      </c>
      <c r="C45" s="335"/>
      <c r="D45" s="339">
        <v>0</v>
      </c>
      <c r="E45" s="339"/>
      <c r="F45" s="339">
        <v>0</v>
      </c>
      <c r="G45" s="339">
        <v>0</v>
      </c>
      <c r="H45" s="339">
        <v>0</v>
      </c>
      <c r="I45" s="339"/>
      <c r="J45" s="340">
        <v>0</v>
      </c>
    </row>
    <row r="46" spans="1:10">
      <c r="A46" s="310"/>
      <c r="B46" s="335" t="s">
        <v>14</v>
      </c>
      <c r="C46" s="335"/>
      <c r="D46" s="339">
        <v>0</v>
      </c>
      <c r="E46" s="339"/>
      <c r="F46" s="339">
        <v>0</v>
      </c>
      <c r="G46" s="339">
        <v>0</v>
      </c>
      <c r="H46" s="339">
        <v>0</v>
      </c>
      <c r="I46" s="339"/>
      <c r="J46" s="340">
        <v>0</v>
      </c>
    </row>
    <row r="47" spans="1:10">
      <c r="A47" s="310"/>
      <c r="B47" s="335" t="s">
        <v>56</v>
      </c>
      <c r="C47" s="335"/>
      <c r="D47" s="339">
        <v>0</v>
      </c>
      <c r="E47" s="339"/>
      <c r="F47" s="339">
        <v>0</v>
      </c>
      <c r="G47" s="339">
        <v>0</v>
      </c>
      <c r="H47" s="339">
        <v>0</v>
      </c>
      <c r="I47" s="339"/>
      <c r="J47" s="340">
        <v>0</v>
      </c>
    </row>
    <row r="48" spans="1:10">
      <c r="A48" s="310"/>
      <c r="B48" s="335" t="s">
        <v>169</v>
      </c>
      <c r="C48" s="335"/>
      <c r="D48" s="339">
        <v>0</v>
      </c>
      <c r="E48" s="339"/>
      <c r="F48" s="339">
        <v>0</v>
      </c>
      <c r="G48" s="339">
        <v>0</v>
      </c>
      <c r="H48" s="339">
        <v>0</v>
      </c>
      <c r="I48" s="339"/>
      <c r="J48" s="340">
        <v>0</v>
      </c>
    </row>
    <row r="49" spans="1:10">
      <c r="A49" s="310"/>
      <c r="B49" s="341" t="s">
        <v>197</v>
      </c>
      <c r="C49" s="342"/>
      <c r="D49" s="160">
        <v>0</v>
      </c>
      <c r="E49" s="160"/>
      <c r="F49" s="160">
        <v>0</v>
      </c>
      <c r="G49" s="160">
        <v>0</v>
      </c>
      <c r="H49" s="160">
        <v>0</v>
      </c>
      <c r="I49" s="160"/>
      <c r="J49" s="178">
        <v>0</v>
      </c>
    </row>
    <row r="50" spans="1:10">
      <c r="B50" s="142"/>
      <c r="C50" s="142"/>
      <c r="D50" s="142"/>
      <c r="E50" s="142"/>
      <c r="F50" s="142"/>
      <c r="G50" s="142"/>
      <c r="H50" s="142"/>
      <c r="I50" s="142"/>
      <c r="J50" s="142"/>
    </row>
    <row r="51" spans="1:10">
      <c r="A51" s="310"/>
      <c r="B51" s="343" t="s">
        <v>198</v>
      </c>
      <c r="C51" s="344"/>
      <c r="D51" s="345">
        <v>0</v>
      </c>
      <c r="E51" s="343"/>
      <c r="F51" s="345">
        <v>1</v>
      </c>
      <c r="G51" s="343">
        <v>0</v>
      </c>
      <c r="H51" s="345">
        <v>-1</v>
      </c>
      <c r="I51" s="343"/>
      <c r="J51" s="346">
        <v>-100</v>
      </c>
    </row>
    <row r="52" spans="1:10">
      <c r="B52" s="142"/>
      <c r="C52" s="142"/>
      <c r="D52" s="142"/>
      <c r="E52" s="142"/>
      <c r="F52" s="142"/>
      <c r="G52" s="142"/>
      <c r="H52" s="142"/>
      <c r="I52" s="142"/>
      <c r="J52" s="142"/>
    </row>
    <row r="53" spans="1:10">
      <c r="A53" s="310"/>
      <c r="B53" s="343" t="s">
        <v>123</v>
      </c>
      <c r="C53" s="344"/>
      <c r="D53" s="345">
        <v>471.71199999999999</v>
      </c>
      <c r="E53" s="343"/>
      <c r="F53" s="345">
        <v>504</v>
      </c>
      <c r="G53" s="343">
        <v>0</v>
      </c>
      <c r="H53" s="345">
        <v>-32.288000000000011</v>
      </c>
      <c r="I53" s="343"/>
      <c r="J53" s="346">
        <v>-6.3</v>
      </c>
    </row>
    <row r="54" spans="1:10">
      <c r="B54" s="347" t="s">
        <v>124</v>
      </c>
      <c r="C54" s="142"/>
      <c r="D54" s="142"/>
      <c r="E54" s="142"/>
      <c r="F54" s="142"/>
      <c r="G54" s="142"/>
      <c r="H54" s="142"/>
      <c r="I54" s="142"/>
      <c r="J54" s="142"/>
    </row>
    <row r="55" spans="1:10">
      <c r="A55" s="310"/>
      <c r="B55" s="335" t="s">
        <v>199</v>
      </c>
      <c r="C55" s="335"/>
      <c r="D55" s="339">
        <v>3</v>
      </c>
      <c r="E55" s="339"/>
      <c r="F55" s="339">
        <v>0</v>
      </c>
      <c r="G55" s="339">
        <v>0</v>
      </c>
      <c r="H55" s="339">
        <v>3</v>
      </c>
      <c r="I55" s="339"/>
      <c r="J55" s="340">
        <v>100</v>
      </c>
    </row>
    <row r="56" spans="1:10">
      <c r="A56" s="310"/>
      <c r="B56" s="335" t="s">
        <v>10</v>
      </c>
      <c r="C56" s="335"/>
      <c r="D56" s="339">
        <v>3</v>
      </c>
      <c r="E56" s="339"/>
      <c r="F56" s="339">
        <v>-32</v>
      </c>
      <c r="G56" s="339">
        <v>0</v>
      </c>
      <c r="H56" s="339">
        <v>35</v>
      </c>
      <c r="I56" s="339"/>
      <c r="J56" s="352">
        <v>-109.375</v>
      </c>
    </row>
    <row r="57" spans="1:10">
      <c r="A57" s="310"/>
      <c r="B57" s="335" t="s">
        <v>55</v>
      </c>
      <c r="C57" s="335"/>
      <c r="D57" s="339">
        <v>-60</v>
      </c>
      <c r="E57" s="339"/>
      <c r="F57" s="339">
        <v>-37</v>
      </c>
      <c r="G57" s="339">
        <v>0</v>
      </c>
      <c r="H57" s="339">
        <v>-23</v>
      </c>
      <c r="I57" s="339"/>
      <c r="J57" s="340">
        <v>-62.162162162162168</v>
      </c>
    </row>
    <row r="58" spans="1:10">
      <c r="A58" s="310"/>
      <c r="B58" s="335" t="s">
        <v>14</v>
      </c>
      <c r="C58" s="335"/>
      <c r="D58" s="339">
        <v>-70</v>
      </c>
      <c r="E58" s="339"/>
      <c r="F58" s="339">
        <v>-75</v>
      </c>
      <c r="G58" s="339">
        <v>0</v>
      </c>
      <c r="H58" s="339">
        <v>5</v>
      </c>
      <c r="I58" s="339"/>
      <c r="J58" s="340">
        <v>6.6666666666666652</v>
      </c>
    </row>
    <row r="59" spans="1:10">
      <c r="A59" s="310"/>
      <c r="B59" s="335" t="s">
        <v>56</v>
      </c>
      <c r="C59" s="335"/>
      <c r="D59" s="339">
        <v>-32</v>
      </c>
      <c r="E59" s="339"/>
      <c r="F59" s="339">
        <v>-26.8</v>
      </c>
      <c r="G59" s="339">
        <v>0</v>
      </c>
      <c r="H59" s="339">
        <v>-5.1999999999999993</v>
      </c>
      <c r="I59" s="339"/>
      <c r="J59" s="340">
        <v>-19.402985074626855</v>
      </c>
    </row>
    <row r="60" spans="1:10">
      <c r="A60" s="310"/>
      <c r="B60" s="341" t="s">
        <v>200</v>
      </c>
      <c r="C60" s="342"/>
      <c r="D60" s="160">
        <v>-156</v>
      </c>
      <c r="E60" s="160"/>
      <c r="F60" s="160">
        <v>-170.8</v>
      </c>
      <c r="G60" s="160">
        <v>0</v>
      </c>
      <c r="H60" s="160">
        <v>14.8</v>
      </c>
      <c r="I60" s="160"/>
      <c r="J60" s="178">
        <v>8.965105386416873</v>
      </c>
    </row>
    <row r="61" spans="1:10">
      <c r="A61" s="310"/>
      <c r="B61" s="343" t="s">
        <v>215</v>
      </c>
      <c r="C61" s="344"/>
      <c r="D61" s="345">
        <v>315.71199999999999</v>
      </c>
      <c r="E61" s="343"/>
      <c r="F61" s="345">
        <v>333.2</v>
      </c>
      <c r="G61" s="343">
        <v>0</v>
      </c>
      <c r="H61" s="345">
        <v>-17.48800000000001</v>
      </c>
      <c r="I61" s="343"/>
      <c r="J61" s="346">
        <v>-5.0484993997599092</v>
      </c>
    </row>
    <row r="62" spans="1:10">
      <c r="A62" s="310"/>
      <c r="B62" s="335" t="s">
        <v>216</v>
      </c>
      <c r="C62" s="335"/>
      <c r="D62" s="339">
        <v>0</v>
      </c>
      <c r="E62" s="339"/>
      <c r="F62" s="339">
        <v>0</v>
      </c>
      <c r="G62" s="339">
        <v>0</v>
      </c>
      <c r="H62" s="339">
        <v>0</v>
      </c>
      <c r="I62" s="339"/>
      <c r="J62" s="340">
        <v>0</v>
      </c>
    </row>
    <row r="63" spans="1:10">
      <c r="A63" s="310"/>
      <c r="B63" s="343" t="s">
        <v>125</v>
      </c>
      <c r="C63" s="344"/>
      <c r="D63" s="345">
        <v>315.71199999999999</v>
      </c>
      <c r="E63" s="343"/>
      <c r="F63" s="345">
        <v>333.2</v>
      </c>
      <c r="G63" s="343">
        <v>0</v>
      </c>
      <c r="H63" s="345">
        <v>-17.48800000000001</v>
      </c>
      <c r="I63" s="343"/>
      <c r="J63" s="346">
        <v>-5.0484993997599092</v>
      </c>
    </row>
    <row r="64" spans="1:10">
      <c r="A64" s="310"/>
      <c r="B64" s="348" t="s">
        <v>70</v>
      </c>
      <c r="C64" s="348"/>
      <c r="D64" s="349">
        <v>204.35300000000001</v>
      </c>
      <c r="E64" s="349"/>
      <c r="F64" s="349">
        <v>221.28</v>
      </c>
      <c r="G64" s="349">
        <v>0</v>
      </c>
      <c r="H64" s="349">
        <v>-16.926999999999992</v>
      </c>
      <c r="I64" s="349"/>
      <c r="J64" s="350">
        <v>-7.7495842371655739</v>
      </c>
    </row>
    <row r="65" spans="1:10">
      <c r="A65" s="310"/>
      <c r="B65" s="335" t="s">
        <v>71</v>
      </c>
      <c r="C65" s="335"/>
      <c r="D65" s="339">
        <v>111.64100000000001</v>
      </c>
      <c r="E65" s="339"/>
      <c r="F65" s="339">
        <v>112.15600000000001</v>
      </c>
      <c r="G65" s="339">
        <v>0</v>
      </c>
      <c r="H65" s="339">
        <v>0.48499999999999943</v>
      </c>
      <c r="I65" s="339"/>
      <c r="J65" s="340">
        <v>0</v>
      </c>
    </row>
    <row r="66" spans="1:10">
      <c r="A66" s="310"/>
      <c r="B66" s="335"/>
      <c r="C66" s="335"/>
      <c r="D66" s="335"/>
      <c r="E66" s="335"/>
      <c r="F66" s="335"/>
      <c r="G66" s="335"/>
      <c r="H66" s="335"/>
      <c r="I66" s="335"/>
      <c r="J66" s="335"/>
    </row>
    <row r="67" spans="1:10">
      <c r="A67" s="310"/>
      <c r="B67" s="335"/>
      <c r="C67" s="335"/>
      <c r="D67" s="335"/>
      <c r="E67" s="335"/>
      <c r="F67" s="335"/>
      <c r="G67" s="335"/>
      <c r="H67" s="335"/>
      <c r="I67" s="335"/>
      <c r="J67" s="335"/>
    </row>
  </sheetData>
  <mergeCells count="7">
    <mergeCell ref="D36:H36"/>
    <mergeCell ref="B3:J3"/>
    <mergeCell ref="B4:J4"/>
    <mergeCell ref="D5:J5"/>
    <mergeCell ref="D7:H7"/>
    <mergeCell ref="B32:J32"/>
    <mergeCell ref="D34:J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8</vt:i4>
      </vt:variant>
    </vt:vector>
  </HeadingPairs>
  <TitlesOfParts>
    <vt:vector size="30" baseType="lpstr">
      <vt:lpstr>EBITDA</vt:lpstr>
      <vt:lpstr>Generation Business</vt:lpstr>
      <vt:lpstr>Distribution Business</vt:lpstr>
      <vt:lpstr>Energy sales revenues</vt:lpstr>
      <vt:lpstr>Income Statement</vt:lpstr>
      <vt:lpstr>Hyperinflation effect</vt:lpstr>
      <vt:lpstr>EBITDA by business CO</vt:lpstr>
      <vt:lpstr>EBITDA and others by country</vt:lpstr>
      <vt:lpstr>Non operating CO</vt:lpstr>
      <vt:lpstr>Balance sheet</vt:lpstr>
      <vt:lpstr>Ratios OC</vt:lpstr>
      <vt:lpstr>Property, plant and equipment</vt:lpstr>
      <vt:lpstr>Dx physical data</vt:lpstr>
      <vt:lpstr>Gx physical data</vt:lpstr>
      <vt:lpstr>Subsidiaries</vt:lpstr>
      <vt:lpstr>Segment by country</vt:lpstr>
      <vt:lpstr>Segment by business</vt:lpstr>
      <vt:lpstr>Generation Segment</vt:lpstr>
      <vt:lpstr>Distribution Segment</vt:lpstr>
      <vt:lpstr>Ebitda y activo fijo</vt:lpstr>
      <vt:lpstr>Merc Generacón</vt:lpstr>
      <vt:lpstr>Impuestos Diferidos</vt:lpstr>
      <vt:lpstr>'Distribution Business'!Área_de_impresión</vt:lpstr>
      <vt:lpstr>'Ebitda y activo fijo'!Área_de_impresión</vt:lpstr>
      <vt:lpstr>'Generation Business'!Área_de_impresión</vt:lpstr>
      <vt:lpstr>'Impuestos Diferidos'!Área_de_impresión</vt:lpstr>
      <vt:lpstr>'Income Statement'!Área_de_impresión</vt:lpstr>
      <vt:lpstr>'Merc Generacón'!Área_de_impresión</vt:lpstr>
      <vt:lpstr>'Property, plant and equipment'!Área_de_impresión</vt:lpstr>
      <vt:lpstr>'Ratios OC'!Área_de_impresión</vt:lpstr>
    </vt:vector>
  </TitlesOfParts>
  <Company>Grupo Endesa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cl090508016</dc:creator>
  <cp:lastModifiedBy>Letzkus Saavedra, Itziar</cp:lastModifiedBy>
  <cp:lastPrinted>2013-07-20T18:15:22Z</cp:lastPrinted>
  <dcterms:created xsi:type="dcterms:W3CDTF">2003-10-23T18:16:48Z</dcterms:created>
  <dcterms:modified xsi:type="dcterms:W3CDTF">2019-04-25T14:43:04Z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