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18315141K\Enel Spa\Velis Espinosa, Jorge Gustavo - Enel Américas 1H2019\Enel Américas\Press release\2Q19\"/>
    </mc:Choice>
  </mc:AlternateContent>
  <bookViews>
    <workbookView xWindow="10245" yWindow="-15" windowWidth="8745" windowHeight="6930" tabRatio="744" activeTab="4"/>
  </bookViews>
  <sheets>
    <sheet name="EBITDA" sheetId="37" r:id="rId1"/>
    <sheet name="Generation Business" sheetId="17" r:id="rId2"/>
    <sheet name="Distribution Business" sheetId="5" r:id="rId3"/>
    <sheet name="Energy sales revenues" sheetId="26" r:id="rId4"/>
    <sheet name="Income Statement" sheetId="8" r:id="rId5"/>
    <sheet name="Hyperinflation effect" sheetId="50" r:id="rId6"/>
    <sheet name="EBITDA by business CO" sheetId="38" r:id="rId7"/>
    <sheet name="EBITDA and others by country" sheetId="41" r:id="rId8"/>
    <sheet name="Non operating CO" sheetId="42" r:id="rId9"/>
    <sheet name="Balance sheet" sheetId="43" r:id="rId10"/>
    <sheet name="Ratios OC" sheetId="10" r:id="rId11"/>
    <sheet name="Property, plant and equipment" sheetId="13" r:id="rId12"/>
    <sheet name="Dx physical data" sheetId="34" r:id="rId13"/>
    <sheet name="Gx physical data" sheetId="35" r:id="rId14"/>
    <sheet name="Subsidiaries" sheetId="25" r:id="rId15"/>
    <sheet name="Segment by country" sheetId="49" r:id="rId16"/>
    <sheet name="Segment by business" sheetId="45" r:id="rId17"/>
    <sheet name="Generation Segment" sheetId="46" r:id="rId18"/>
    <sheet name="Distribution Segment" sheetId="47" r:id="rId19"/>
    <sheet name="Ebitda y activo fijo" sheetId="19" state="hidden" r:id="rId20"/>
    <sheet name="Merc Generacón" sheetId="4" state="hidden" r:id="rId21"/>
    <sheet name="Impuestos Diferidos" sheetId="16" state="hidden" r:id="rId22"/>
  </sheets>
  <definedNames>
    <definedName name="_xlnm.Print_Area" localSheetId="2">'Distribution Business'!$B$3:$L$18</definedName>
    <definedName name="_xlnm.Print_Area" localSheetId="19">'Ebitda y activo fijo'!$C$5:$G$30</definedName>
    <definedName name="_xlnm.Print_Area" localSheetId="1">'Generation Business'!$B$3:$K$26</definedName>
    <definedName name="_xlnm.Print_Area" localSheetId="21">'Impuestos Diferidos'!$C$4:$F$11</definedName>
    <definedName name="_xlnm.Print_Area" localSheetId="4">'Income Statement'!$B$3:$F$36</definedName>
    <definedName name="_xlnm.Print_Area" localSheetId="20">'Merc Generacón'!$B$3:$G$18</definedName>
    <definedName name="_xlnm.Print_Area" localSheetId="11">'Property, plant and equipment'!$B$3:$H$41</definedName>
    <definedName name="_xlnm.Print_Area" localSheetId="10">'Ratios OC'!$B$2:$L$18</definedName>
  </definedNames>
  <calcPr calcId="162913"/>
</workbook>
</file>

<file path=xl/calcChain.xml><?xml version="1.0" encoding="utf-8"?>
<calcChain xmlns="http://schemas.openxmlformats.org/spreadsheetml/2006/main">
  <c r="P70" i="49" l="1"/>
  <c r="O70" i="49"/>
  <c r="N70" i="49"/>
  <c r="M70" i="49"/>
  <c r="L70" i="49"/>
  <c r="K70" i="49"/>
  <c r="J70" i="49"/>
  <c r="I70" i="49"/>
  <c r="H70" i="49"/>
  <c r="G70" i="49"/>
  <c r="F70" i="49"/>
  <c r="E70" i="49"/>
  <c r="I2" i="49"/>
  <c r="M2" i="49" s="1"/>
  <c r="G2" i="49"/>
  <c r="E2" i="49"/>
  <c r="K2" i="49" s="1"/>
  <c r="O2" i="49" s="1"/>
  <c r="C28" i="43" l="1"/>
  <c r="E14" i="43"/>
  <c r="C14" i="43"/>
  <c r="P9" i="26" l="1"/>
  <c r="O9" i="26"/>
  <c r="N9" i="26"/>
  <c r="M9" i="26"/>
  <c r="L9" i="26"/>
  <c r="K9" i="26"/>
  <c r="J9" i="26"/>
  <c r="I9" i="26"/>
  <c r="H9" i="26"/>
  <c r="G9" i="26"/>
  <c r="F9" i="26"/>
  <c r="E9" i="26"/>
  <c r="E128" i="47" l="1"/>
  <c r="D128" i="47"/>
  <c r="E33" i="47"/>
  <c r="D33" i="47"/>
  <c r="E132" i="46" l="1"/>
  <c r="D132" i="46"/>
  <c r="Q73" i="46"/>
  <c r="Q132" i="46" s="1"/>
  <c r="P73" i="46"/>
  <c r="P132" i="46" s="1"/>
  <c r="O73" i="46"/>
  <c r="O132" i="46" s="1"/>
  <c r="N73" i="46"/>
  <c r="N132" i="46" s="1"/>
  <c r="M73" i="46"/>
  <c r="M132" i="46" s="1"/>
  <c r="L73" i="46"/>
  <c r="L132" i="46" s="1"/>
  <c r="K73" i="46"/>
  <c r="K132" i="46" s="1"/>
  <c r="J73" i="46"/>
  <c r="J132" i="46" s="1"/>
  <c r="I73" i="46"/>
  <c r="I132" i="46" s="1"/>
  <c r="H73" i="46"/>
  <c r="H132" i="46" s="1"/>
  <c r="G73" i="46"/>
  <c r="G132" i="46" s="1"/>
  <c r="F73" i="46"/>
  <c r="F132" i="46" s="1"/>
  <c r="Q4" i="46"/>
  <c r="M4" i="46"/>
  <c r="L4" i="46"/>
  <c r="K4" i="46"/>
  <c r="J4" i="46"/>
  <c r="I4" i="46"/>
  <c r="H4" i="46"/>
  <c r="G4" i="46"/>
  <c r="O4" i="46" s="1"/>
  <c r="F4" i="46"/>
  <c r="N4" i="46" s="1"/>
  <c r="K74" i="45"/>
  <c r="J74" i="45"/>
  <c r="I74" i="45"/>
  <c r="H74" i="45"/>
  <c r="G74" i="45"/>
  <c r="F74" i="45"/>
  <c r="E136" i="45"/>
  <c r="I4" i="45"/>
  <c r="K4" i="45" s="1"/>
  <c r="G4" i="45"/>
  <c r="F4" i="45"/>
  <c r="H4" i="45" s="1"/>
  <c r="J4" i="45" s="1"/>
  <c r="P134" i="49"/>
  <c r="O134" i="49"/>
  <c r="N134" i="49"/>
  <c r="M134" i="49"/>
  <c r="L134" i="49"/>
  <c r="K134" i="49"/>
  <c r="J134" i="49"/>
  <c r="I134" i="49"/>
  <c r="H134" i="49"/>
  <c r="G134" i="49"/>
  <c r="F134" i="49"/>
  <c r="E134" i="49"/>
  <c r="D134" i="49"/>
  <c r="C134" i="49"/>
  <c r="D33" i="49"/>
  <c r="C33" i="49"/>
  <c r="H33" i="49"/>
  <c r="P4" i="46" l="1"/>
  <c r="K35" i="45"/>
  <c r="J35" i="45"/>
  <c r="I35" i="45"/>
  <c r="H35" i="45"/>
  <c r="G35" i="45"/>
  <c r="F35" i="45"/>
  <c r="E35" i="45"/>
  <c r="D35" i="45"/>
  <c r="D136" i="45" s="1"/>
  <c r="K136" i="45" l="1"/>
  <c r="I136" i="45"/>
  <c r="G136" i="45"/>
  <c r="J136" i="45"/>
  <c r="F136" i="45"/>
  <c r="H136" i="45"/>
  <c r="R22" i="34"/>
  <c r="Q22" i="34"/>
  <c r="P22" i="34"/>
  <c r="O22" i="34"/>
  <c r="N22" i="34"/>
  <c r="M22" i="34"/>
  <c r="L22" i="34"/>
  <c r="K22" i="34"/>
  <c r="J22" i="34"/>
  <c r="I22" i="34"/>
  <c r="H22" i="34"/>
  <c r="G22" i="34"/>
  <c r="D22" i="34"/>
  <c r="C22" i="34"/>
  <c r="H4" i="34"/>
  <c r="G4" i="34"/>
  <c r="F4" i="34"/>
  <c r="F22" i="34" s="1"/>
  <c r="E4" i="34"/>
  <c r="E22" i="34" s="1"/>
  <c r="M71" i="47" l="1"/>
  <c r="L71" i="47"/>
  <c r="K71" i="47"/>
  <c r="K128" i="47" s="1"/>
  <c r="J71" i="47"/>
  <c r="J128" i="47" s="1"/>
  <c r="I71" i="47"/>
  <c r="I128" i="47" s="1"/>
  <c r="H71" i="47"/>
  <c r="H128" i="47" s="1"/>
  <c r="G71" i="47"/>
  <c r="G128" i="47" s="1"/>
  <c r="F71" i="47"/>
  <c r="F128" i="47" s="1"/>
  <c r="M4" i="47"/>
  <c r="L4" i="47"/>
  <c r="K4" i="47"/>
  <c r="K33" i="47" s="1"/>
  <c r="J4" i="47"/>
  <c r="J33" i="47" s="1"/>
  <c r="I4" i="47"/>
  <c r="I33" i="47" s="1"/>
  <c r="H4" i="47"/>
  <c r="H33" i="47" s="1"/>
  <c r="G4" i="47"/>
  <c r="G33" i="47" s="1"/>
  <c r="F4" i="47"/>
  <c r="F33" i="47" s="1"/>
  <c r="E35" i="46"/>
  <c r="K35" i="46" s="1"/>
  <c r="D35" i="46"/>
  <c r="L35" i="46" s="1"/>
  <c r="G33" i="49"/>
  <c r="F33" i="49"/>
  <c r="E33" i="49"/>
  <c r="J33" i="49"/>
  <c r="L33" i="49" s="1"/>
  <c r="N33" i="49" s="1"/>
  <c r="P33" i="49" s="1"/>
  <c r="I33" i="49"/>
  <c r="K33" i="49" s="1"/>
  <c r="M33" i="49" s="1"/>
  <c r="O33" i="49" s="1"/>
  <c r="P4" i="47" l="1"/>
  <c r="P33" i="47" s="1"/>
  <c r="L33" i="47"/>
  <c r="N71" i="47"/>
  <c r="L128" i="47"/>
  <c r="Q4" i="47"/>
  <c r="Q33" i="47" s="1"/>
  <c r="M33" i="47"/>
  <c r="O71" i="47"/>
  <c r="M128" i="47"/>
  <c r="O4" i="47"/>
  <c r="O33" i="47" s="1"/>
  <c r="N4" i="47"/>
  <c r="N33" i="47" s="1"/>
  <c r="H35" i="46"/>
  <c r="I35" i="46"/>
  <c r="M35" i="46"/>
  <c r="F35" i="46"/>
  <c r="J35" i="46"/>
  <c r="G35" i="46"/>
  <c r="F8" i="16"/>
  <c r="F11" i="16" s="1"/>
  <c r="F9" i="16"/>
  <c r="D11" i="16"/>
  <c r="E11" i="16"/>
  <c r="E13" i="16" s="1"/>
  <c r="D10" i="4"/>
  <c r="D13" i="4"/>
  <c r="E10" i="4"/>
  <c r="G10" i="4"/>
  <c r="E11" i="4"/>
  <c r="E13" i="4" s="1"/>
  <c r="D18" i="4" s="1"/>
  <c r="E18" i="4" s="1"/>
  <c r="F12" i="19"/>
  <c r="F13" i="19"/>
  <c r="F14" i="19"/>
  <c r="F15" i="19"/>
  <c r="F16" i="19"/>
  <c r="D17" i="19"/>
  <c r="E17" i="19"/>
  <c r="F20" i="19"/>
  <c r="F21" i="19"/>
  <c r="F22" i="19"/>
  <c r="F23" i="19"/>
  <c r="F24" i="19"/>
  <c r="D25" i="19"/>
  <c r="F25" i="19" s="1"/>
  <c r="E25" i="19"/>
  <c r="E29" i="19"/>
  <c r="F27" i="19"/>
  <c r="D29" i="19"/>
  <c r="F29" i="19" s="1"/>
  <c r="E6" i="16"/>
  <c r="D5" i="4"/>
  <c r="F5" i="4" s="1"/>
  <c r="D6" i="16"/>
  <c r="F17" i="19"/>
  <c r="E5" i="4"/>
  <c r="G5" i="4" s="1"/>
  <c r="D13" i="16"/>
  <c r="Q71" i="47" l="1"/>
  <c r="Q128" i="47" s="1"/>
  <c r="O128" i="47"/>
  <c r="P71" i="47"/>
  <c r="P128" i="47" s="1"/>
  <c r="N128" i="47"/>
  <c r="N35" i="46"/>
  <c r="P35" i="46"/>
  <c r="O35" i="46"/>
  <c r="Q35" i="46"/>
</calcChain>
</file>

<file path=xl/sharedStrings.xml><?xml version="1.0" encoding="utf-8"?>
<sst xmlns="http://schemas.openxmlformats.org/spreadsheetml/2006/main" count="1447" uniqueCount="440">
  <si>
    <t xml:space="preserve">Mercados </t>
  </si>
  <si>
    <t>Ventas de Energía</t>
  </si>
  <si>
    <t>Participación</t>
  </si>
  <si>
    <t>País</t>
  </si>
  <si>
    <t xml:space="preserve">en que </t>
  </si>
  <si>
    <t>(GWh)</t>
  </si>
  <si>
    <t>de mercado</t>
  </si>
  <si>
    <t>participa</t>
  </si>
  <si>
    <t xml:space="preserve">Chile  </t>
  </si>
  <si>
    <t>SIC y SING</t>
  </si>
  <si>
    <t>Argentina</t>
  </si>
  <si>
    <t>SIN</t>
  </si>
  <si>
    <t>Perú</t>
  </si>
  <si>
    <t>SICN</t>
  </si>
  <si>
    <t>Colombia</t>
  </si>
  <si>
    <t xml:space="preserve">Total   </t>
  </si>
  <si>
    <t>(GWh) ( * )</t>
  </si>
  <si>
    <t>Edesur</t>
  </si>
  <si>
    <t>Edelnor</t>
  </si>
  <si>
    <t>Coelce</t>
  </si>
  <si>
    <t>Total</t>
  </si>
  <si>
    <t>%</t>
  </si>
  <si>
    <t>Distribución</t>
  </si>
  <si>
    <t>Chile</t>
  </si>
  <si>
    <t>Variaciones</t>
  </si>
  <si>
    <t>Impuesto Renta</t>
  </si>
  <si>
    <t>Impuesto Diferido</t>
  </si>
  <si>
    <t>Brasil  (1)</t>
  </si>
  <si>
    <t>(1)  En el año 2005  se incluyen las ventas del trimestre octubre-diciembre 2005 de las sociedades Endesa Fortaleza y CIEN.</t>
  </si>
  <si>
    <t xml:space="preserve">(GWh) </t>
  </si>
  <si>
    <t>Concepto  (Millones de $)</t>
  </si>
  <si>
    <t>EBITDA Y ACTIVO FIJO NETO POR PAIS</t>
  </si>
  <si>
    <t>Lineas de Negocio</t>
  </si>
  <si>
    <t>EBITDA</t>
  </si>
  <si>
    <t>Activo Fijo neto</t>
  </si>
  <si>
    <t>Generación y Transmisión</t>
  </si>
  <si>
    <t>Brasil</t>
  </si>
  <si>
    <t>Total Gx y Tx</t>
  </si>
  <si>
    <t>Total Dx</t>
  </si>
  <si>
    <t>Total Grupo Enersis</t>
  </si>
  <si>
    <t>Ch$ Millones</t>
  </si>
  <si>
    <t>Ampla</t>
  </si>
  <si>
    <t>EBITDA (*)</t>
  </si>
  <si>
    <t>EBITDA / Activo Fijo marzo 2007</t>
  </si>
  <si>
    <t>Impuesto a la Renta e Impuestos diferidos</t>
  </si>
  <si>
    <t>Trabajos para el inmovilizado</t>
  </si>
  <si>
    <t>Estructura y ajustes</t>
  </si>
  <si>
    <t>(%)</t>
  </si>
  <si>
    <t>Brasil   (*)</t>
  </si>
  <si>
    <t>(*) Incluye activos intangibles por concesiones en Ampla y Coelce</t>
  </si>
  <si>
    <t>EBITDA / Activo Fijo DIC. 2010</t>
  </si>
  <si>
    <t>Al 31 de marzo de 2011</t>
  </si>
  <si>
    <t>Variation</t>
  </si>
  <si>
    <t>Operating Income</t>
  </si>
  <si>
    <t>Distribution</t>
  </si>
  <si>
    <t>Brazil</t>
  </si>
  <si>
    <t>Peru</t>
  </si>
  <si>
    <t>Company</t>
  </si>
  <si>
    <t xml:space="preserve">Markets </t>
  </si>
  <si>
    <t>in which</t>
  </si>
  <si>
    <t>operates</t>
  </si>
  <si>
    <t>Energy Sales</t>
  </si>
  <si>
    <t>Market</t>
  </si>
  <si>
    <t>Share</t>
  </si>
  <si>
    <t>Current Assets</t>
  </si>
  <si>
    <t>Total Assets</t>
  </si>
  <si>
    <t>Current Liabilities</t>
  </si>
  <si>
    <t>Non Current Liabilities</t>
  </si>
  <si>
    <t>Personnel costs</t>
  </si>
  <si>
    <t>Other Non Operating Income</t>
  </si>
  <si>
    <t>Net Income attributable to owners of parent</t>
  </si>
  <si>
    <t>Net income attributable to non-controlling interest</t>
  </si>
  <si>
    <t>Energy Losses</t>
  </si>
  <si>
    <t>Clients</t>
  </si>
  <si>
    <t>Clients / Employees</t>
  </si>
  <si>
    <t>(*) Includes final customer sales and tolls.</t>
  </si>
  <si>
    <t>(thousand)</t>
  </si>
  <si>
    <t>Liquidity</t>
  </si>
  <si>
    <t>Leverage</t>
  </si>
  <si>
    <t>Profitability</t>
  </si>
  <si>
    <t>(2) Considers EBITDA divided by financial expenses</t>
  </si>
  <si>
    <t>Acid ratio test (1)</t>
  </si>
  <si>
    <t>Current liquidity</t>
  </si>
  <si>
    <t>Working Capítal</t>
  </si>
  <si>
    <t>Long Term Debt</t>
  </si>
  <si>
    <t>Short Term Debt</t>
  </si>
  <si>
    <t>Financial Expenses Coverage (2)</t>
  </si>
  <si>
    <t>Operating Income/Operating Revenues</t>
  </si>
  <si>
    <t>ROE (annualized)</t>
  </si>
  <si>
    <t>ROA (annualized)</t>
  </si>
  <si>
    <t>Indicator</t>
  </si>
  <si>
    <t>Unit</t>
  </si>
  <si>
    <t>PROPERTY, PLANTS AND EQUIPMENT INFORMATION BY COMPANY</t>
  </si>
  <si>
    <t>(*) Includes intangible assets concessions</t>
  </si>
  <si>
    <t>From Financing Activities</t>
  </si>
  <si>
    <t>From Investing Activities</t>
  </si>
  <si>
    <t>From Operating Activities</t>
  </si>
  <si>
    <t>Net Cash Flow</t>
  </si>
  <si>
    <t>Change</t>
  </si>
  <si>
    <t>% Change</t>
  </si>
  <si>
    <t>Times</t>
  </si>
  <si>
    <t>Generation</t>
  </si>
  <si>
    <t>Country</t>
  </si>
  <si>
    <t>Energy Sales Revenues</t>
  </si>
  <si>
    <t>Non regulated customers</t>
  </si>
  <si>
    <t>Regulated customers</t>
  </si>
  <si>
    <t>Other Clients</t>
  </si>
  <si>
    <t>Spot Market</t>
  </si>
  <si>
    <t>Residential</t>
  </si>
  <si>
    <t>Commercial</t>
  </si>
  <si>
    <t>Industrial</t>
  </si>
  <si>
    <t>Other</t>
  </si>
  <si>
    <t>Generation and Distribution</t>
  </si>
  <si>
    <t>Less: Consolidation adjustments</t>
  </si>
  <si>
    <t>Total Segments</t>
  </si>
  <si>
    <t>Structure and adjustments</t>
  </si>
  <si>
    <t>Payments for additions of Property, plant and equipment</t>
  </si>
  <si>
    <t>Net Income from Continuing Operations</t>
  </si>
  <si>
    <t xml:space="preserve">NET INCOME </t>
  </si>
  <si>
    <t>Financial Income</t>
  </si>
  <si>
    <t>Financial Costs</t>
  </si>
  <si>
    <t>Gain (Loss) for indexed assets and liabilities</t>
  </si>
  <si>
    <t>Foreign currency exchange differences, net</t>
  </si>
  <si>
    <t>Net Income Before Taxes</t>
  </si>
  <si>
    <t>Income Tax</t>
  </si>
  <si>
    <t>Net Income</t>
  </si>
  <si>
    <t>Revenues</t>
  </si>
  <si>
    <t>Sales</t>
  </si>
  <si>
    <t>Other operating income</t>
  </si>
  <si>
    <t>Procurements and Services</t>
  </si>
  <si>
    <t>Energy purchases</t>
  </si>
  <si>
    <t>Fuel consumption</t>
  </si>
  <si>
    <t>Transportation expenses</t>
  </si>
  <si>
    <t>Other variable costs</t>
  </si>
  <si>
    <t>Contribution Margin</t>
  </si>
  <si>
    <t>Other fixed operating expenses</t>
  </si>
  <si>
    <t>Gross Operating Income (EBITDA)</t>
  </si>
  <si>
    <t>Depreciation and amortization</t>
  </si>
  <si>
    <t>Reversal of impairment profit (impairment loss) recognized in profit or loss</t>
  </si>
  <si>
    <t>Net  Financial Income</t>
  </si>
  <si>
    <t>Financial income</t>
  </si>
  <si>
    <t>Financial costs</t>
  </si>
  <si>
    <t>COMPANY</t>
  </si>
  <si>
    <t>Gwh</t>
  </si>
  <si>
    <t>N°</t>
  </si>
  <si>
    <t>Codensa</t>
  </si>
  <si>
    <t>TOTAL</t>
  </si>
  <si>
    <t>SALES</t>
  </si>
  <si>
    <t>Total generation</t>
  </si>
  <si>
    <t>Hydroelectric generation</t>
  </si>
  <si>
    <t>Thermal electric generation</t>
  </si>
  <si>
    <t>Other generation</t>
  </si>
  <si>
    <t>Purchases</t>
  </si>
  <si>
    <t xml:space="preserve">    Purchases to related companies -generators</t>
  </si>
  <si>
    <t xml:space="preserve">    Purchases to others generators</t>
  </si>
  <si>
    <t xml:space="preserve">    Purchases at spot</t>
  </si>
  <si>
    <t>Transmission losses, pump and other consumption</t>
  </si>
  <si>
    <t>Total electricity sales</t>
  </si>
  <si>
    <t>Sales at regulated prices</t>
  </si>
  <si>
    <t>Sales at unregulated prices</t>
  </si>
  <si>
    <t>Sales at spot marginal cost</t>
  </si>
  <si>
    <t>Sales to related companies generators</t>
  </si>
  <si>
    <t>TOTAL SALES IN THE SYSTEM</t>
  </si>
  <si>
    <t>Market Share on total sales (%)</t>
  </si>
  <si>
    <t>Others</t>
  </si>
  <si>
    <t>Menos: Ajustes de consolidación y otras actividades de negocio</t>
  </si>
  <si>
    <t>BY BUSINESS SEGMENT</t>
  </si>
  <si>
    <t>Distribution business</t>
  </si>
  <si>
    <t>EBITDA FROM CONTINUING OPERATIONS</t>
  </si>
  <si>
    <t>Less: consolidation adjustments and other activities</t>
  </si>
  <si>
    <t>Total consolidated Revenues Enel Américas</t>
  </si>
  <si>
    <t>Total consolidated Procurement and Services Enel Américas</t>
  </si>
  <si>
    <t>Generation and Transmission businesses</t>
  </si>
  <si>
    <t>Total consolidated Personnel Expenses Enel Américas</t>
  </si>
  <si>
    <t>EBITDA Generation and Transmission businesses</t>
  </si>
  <si>
    <t>EBITDA Distribution business</t>
  </si>
  <si>
    <t>Total consolidated EBITDA Enel Américas</t>
  </si>
  <si>
    <t>Revenues Generation and Transmission businesses</t>
  </si>
  <si>
    <t>Revenues Distribution business</t>
  </si>
  <si>
    <t>Procurement and Services Generation and Transmission businesses</t>
  </si>
  <si>
    <t>Procurement and Services Distribution business</t>
  </si>
  <si>
    <t>Personnel Exepenses Generation and Transmission businesses</t>
  </si>
  <si>
    <t>Personnel Exepenses Distribution business</t>
  </si>
  <si>
    <t xml:space="preserve">EBIT       </t>
  </si>
  <si>
    <t xml:space="preserve">EBIT      </t>
  </si>
  <si>
    <t>Total Consolidated Enel Américas</t>
  </si>
  <si>
    <t>Depreciation, amortization and impairment</t>
  </si>
  <si>
    <t>Segment</t>
  </si>
  <si>
    <t>Generation and Transmission</t>
  </si>
  <si>
    <t>Total Generation and Transmission</t>
  </si>
  <si>
    <t>Total Distribution</t>
  </si>
  <si>
    <t>NON OPERATING INCOME CONTINUING OPERATIONS</t>
  </si>
  <si>
    <t>Consolidation adjustments and other activities</t>
  </si>
  <si>
    <t>Total Financial Income</t>
  </si>
  <si>
    <t>Total Financial Costs</t>
  </si>
  <si>
    <t>Total Foreign currency exchange differences, net</t>
  </si>
  <si>
    <t>Net Financial Income Enel Américas</t>
  </si>
  <si>
    <t>Total Share of profit (loss) of associates accounted for using the equity method</t>
  </si>
  <si>
    <t>Total Non Operating Income</t>
  </si>
  <si>
    <t>Enel Américas (holding)</t>
  </si>
  <si>
    <t>Total Income Tax</t>
  </si>
  <si>
    <t>Non current Assets</t>
  </si>
  <si>
    <t>Total Equity</t>
  </si>
  <si>
    <t>attributable to owners of parent company</t>
  </si>
  <si>
    <t>attributable to non-controlling interest</t>
  </si>
  <si>
    <t>Total Liabilities and Equity</t>
  </si>
  <si>
    <t>Assets</t>
  </si>
  <si>
    <t>Liabilities and Equity</t>
  </si>
  <si>
    <t>Total Net Cash Flow</t>
  </si>
  <si>
    <t xml:space="preserve"> </t>
  </si>
  <si>
    <t>(Figures in million US$)</t>
  </si>
  <si>
    <t>(US$ million)</t>
  </si>
  <si>
    <t>(Million US$)</t>
  </si>
  <si>
    <t>Other Gain (Losses)</t>
  </si>
  <si>
    <t>Total Other Gain (Losses)</t>
  </si>
  <si>
    <t>Net Income after taxes</t>
  </si>
  <si>
    <t>Profit (Loss) from discontinued operations, after taxes</t>
  </si>
  <si>
    <t>CONSOLIDATED INCOME STATEMENT (Continuing Operations) (million US$)</t>
  </si>
  <si>
    <t>(million US$)</t>
  </si>
  <si>
    <t>Variation in million US$ and  %.</t>
  </si>
  <si>
    <t>Earning per share  (US$ /share)</t>
  </si>
  <si>
    <t>MMUSD</t>
  </si>
  <si>
    <t>Enel Distribución Ceará S.A.</t>
  </si>
  <si>
    <t>Energy Sale Revenues</t>
  </si>
  <si>
    <t>Other Expenses  Generation and Transmission businesses</t>
  </si>
  <si>
    <t>Total consolidated Other Expenses  Enel Américas</t>
  </si>
  <si>
    <t>Other Expenses Distribution business</t>
  </si>
  <si>
    <t>Enel Dx Perú</t>
  </si>
  <si>
    <t>Enel Dx Ceará</t>
  </si>
  <si>
    <t>Enel Dx Río</t>
  </si>
  <si>
    <t>Enel Argentina S.A.</t>
  </si>
  <si>
    <t>Enel Generación Costanera S.A.</t>
  </si>
  <si>
    <t>Enel Generación El Chocón S.A.</t>
  </si>
  <si>
    <t>Empresa Distribuidora Sur S.A.</t>
  </si>
  <si>
    <t xml:space="preserve">Enel Trading Argentina S.R.L
</t>
  </si>
  <si>
    <t>Grupo Enel Argentina</t>
  </si>
  <si>
    <t>Enel Brasil S.A.</t>
  </si>
  <si>
    <t>Enel Generación Fortaleza S.A.</t>
  </si>
  <si>
    <t>EGP Cachoeira Dourada S.A.</t>
  </si>
  <si>
    <t>Enel Cien S.A.</t>
  </si>
  <si>
    <t>Compañía de Transmisión del Mercosur S.A.</t>
  </si>
  <si>
    <t>Transportadora de Energía S.A.</t>
  </si>
  <si>
    <t>Enel Distribución Rio S.A.</t>
  </si>
  <si>
    <t>Grupo Enel Brasil</t>
  </si>
  <si>
    <t>Emgesa S.A. E.S.P.</t>
  </si>
  <si>
    <t>Compañía Distribuidora y Comercializadora de Energía S.A.</t>
  </si>
  <si>
    <t>Enel Perú, S.A.C.</t>
  </si>
  <si>
    <t>Enel Generación Perú S.A.</t>
  </si>
  <si>
    <t>Chinango S.A.C.</t>
  </si>
  <si>
    <t>Enel Generación Piura S.A.</t>
  </si>
  <si>
    <t>Enel Distribución Perú S.A.</t>
  </si>
  <si>
    <t>Grupo Enel Perú</t>
  </si>
  <si>
    <t>Non Current Assets</t>
  </si>
  <si>
    <t>Equity</t>
  </si>
  <si>
    <t>Procurement and Services</t>
  </si>
  <si>
    <t>EBIT</t>
  </si>
  <si>
    <t>Financial Result</t>
  </si>
  <si>
    <t>Net Income before taxes</t>
  </si>
  <si>
    <t>ThUS$</t>
  </si>
  <si>
    <t>Enel Dx Goias</t>
  </si>
  <si>
    <t>Enel Gx Perú</t>
  </si>
  <si>
    <t>Enel Gx Piura</t>
  </si>
  <si>
    <t>CGT Fortaleza</t>
  </si>
  <si>
    <t>Enel Gx Costanera</t>
  </si>
  <si>
    <t>Enel Gx El Chocón</t>
  </si>
  <si>
    <t>Central Docksud</t>
  </si>
  <si>
    <t>Enel Distribución Goiás (Celg)</t>
  </si>
  <si>
    <t>-</t>
  </si>
  <si>
    <t>Share of profit (loss) of associates accounted for using the equity method:</t>
  </si>
  <si>
    <t>Grupo Dock Sud S.A.</t>
  </si>
  <si>
    <t>EGP Volta Grande</t>
  </si>
  <si>
    <t>Enel Distribución Goias S.A.</t>
  </si>
  <si>
    <t>Enel X Brasil S.A.</t>
  </si>
  <si>
    <t xml:space="preserve">Gain (Loss) for indexed assets and liabilities </t>
  </si>
  <si>
    <t>Enel Generación Chocon S.A.</t>
  </si>
  <si>
    <t>Emgesa S.A.E.S.P.</t>
  </si>
  <si>
    <t>Edesur S.A.</t>
  </si>
  <si>
    <t>Enel Distribución Rio (Ampla) (*)</t>
  </si>
  <si>
    <t>Enel Distribución Ceara (Coelce) (*)</t>
  </si>
  <si>
    <t>Codensa S.A.</t>
  </si>
  <si>
    <t>Central Dock Sud S.A.</t>
  </si>
  <si>
    <t>Holding Enel Americas y Sociedades de Inversión</t>
  </si>
  <si>
    <t>Empresa Distribuidora Sur S.A. (Edesur)</t>
  </si>
  <si>
    <t>Enel Distribución Perú S.A. (Edelnor)</t>
  </si>
  <si>
    <t>Enel Distribución Río S.A.</t>
  </si>
  <si>
    <t>Enel Distribución Goiás S.A.</t>
  </si>
  <si>
    <t>SIN Argentina</t>
  </si>
  <si>
    <t>Central Dock Sud</t>
  </si>
  <si>
    <t>Enel Generación Perú S.A. (Edegel)</t>
  </si>
  <si>
    <t>SICN Peru</t>
  </si>
  <si>
    <t>Enel Generación Piura S.A. (Piura)</t>
  </si>
  <si>
    <t>Emgesa S.A.</t>
  </si>
  <si>
    <t>SIN Colombia</t>
  </si>
  <si>
    <t>EGP Volta Grande S.A.</t>
  </si>
  <si>
    <t xml:space="preserve">Holding  y eliminaciones </t>
  </si>
  <si>
    <t>Cash and cash equivalents</t>
  </si>
  <si>
    <t>Other current financial assets</t>
  </si>
  <si>
    <t>Other current non-financial assets</t>
  </si>
  <si>
    <t>Trade and other current receivables</t>
  </si>
  <si>
    <t>Current accounts receivable from related companies</t>
  </si>
  <si>
    <t>Inventories</t>
  </si>
  <si>
    <t>Current tax assets</t>
  </si>
  <si>
    <t>Non-current assets or disposal groups held for sale or for distribution to owners</t>
  </si>
  <si>
    <t>Other non-current financial assets</t>
  </si>
  <si>
    <t>Other non-current non-financial assets</t>
  </si>
  <si>
    <t>Trade and other non-current receivables</t>
  </si>
  <si>
    <t>Non-current accounts receivable from related companies</t>
  </si>
  <si>
    <t>Investments accounted for using the equity method</t>
  </si>
  <si>
    <t>Intangible assets other than goodwill</t>
  </si>
  <si>
    <t>Goodwill</t>
  </si>
  <si>
    <t>Property, plant and equipment</t>
  </si>
  <si>
    <t>Investment property</t>
  </si>
  <si>
    <t>Deferred tax assets</t>
  </si>
  <si>
    <t>Other non-current financial liabilities</t>
  </si>
  <si>
    <t>Trade and other non-current payables</t>
  </si>
  <si>
    <t>Accounts payable to related companies</t>
  </si>
  <si>
    <t>Other short-term provisions</t>
  </si>
  <si>
    <t>Current tax liabilities</t>
  </si>
  <si>
    <t>Current provisions for employee benefits</t>
  </si>
  <si>
    <t>Other current  non-financial liabilities</t>
  </si>
  <si>
    <t>Current liabilities other than those associated with groups of assets for disposal classified as held for sale</t>
  </si>
  <si>
    <t>Non-current accounts payable to related companies</t>
  </si>
  <si>
    <t>Other long-term provisions</t>
  </si>
  <si>
    <t>Deferred tax liabilities</t>
  </si>
  <si>
    <t>Non-current provisions for employee benefits</t>
  </si>
  <si>
    <t>Other non-current non-financial liabilities</t>
  </si>
  <si>
    <t>Issued capital</t>
  </si>
  <si>
    <t>Retained earnings (losses)</t>
  </si>
  <si>
    <t>Share premium</t>
  </si>
  <si>
    <t>Treasury shares</t>
  </si>
  <si>
    <t>Other equity changes</t>
  </si>
  <si>
    <t>Reserves</t>
  </si>
  <si>
    <t>Other Sales</t>
  </si>
  <si>
    <t>Other Services</t>
  </si>
  <si>
    <t>Power purchased</t>
  </si>
  <si>
    <t>Cost of fuel consumed</t>
  </si>
  <si>
    <t>Other variable procurements and services</t>
  </si>
  <si>
    <t>Other work perfomed by the entity and capitalized</t>
  </si>
  <si>
    <t>Employee benefits expenses</t>
  </si>
  <si>
    <t>Other expenses</t>
  </si>
  <si>
    <t>Depreciation and amortization expense</t>
  </si>
  <si>
    <t>Impairment loss recognized in the period's profit or loss</t>
  </si>
  <si>
    <t>Others financial income</t>
  </si>
  <si>
    <t>Bank loans</t>
  </si>
  <si>
    <t>Secured and unsecured obligations</t>
  </si>
  <si>
    <t>Income (Loss) for indexed assets and liabilities</t>
  </si>
  <si>
    <t>Foreign currency exchange differences</t>
  </si>
  <si>
    <t>Positives</t>
  </si>
  <si>
    <t>Negatives</t>
  </si>
  <si>
    <t>Share of profit (loss) of associates and joint ventures accounted for using the equity method</t>
  </si>
  <si>
    <t>Other profit (losses)</t>
  </si>
  <si>
    <t>Other investments result</t>
  </si>
  <si>
    <t>Profit (Loss) from sales of assets</t>
  </si>
  <si>
    <t>Income tax expenses</t>
  </si>
  <si>
    <t>Income (loss) from discontinued operations</t>
  </si>
  <si>
    <t>Net Income attributable to:</t>
  </si>
  <si>
    <t>Cash flow from (used in) operating activities</t>
  </si>
  <si>
    <t>Cash flow from (used in) investing activities</t>
  </si>
  <si>
    <t>Cash flows from (used in) financing activities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</si>
  <si>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</si>
  <si>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</si>
  <si>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</si>
  <si>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</si>
  <si>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</si>
  <si>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</si>
  <si>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</si>
  <si>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EQUITY</t>
  </si>
  <si>
    <t>Equity Attributable to Shareholders of the Company</t>
  </si>
  <si>
    <t>Equity Attributable to Minority Interest</t>
  </si>
  <si>
    <t>TOTAL LIABILITIES AND EQUITY</t>
  </si>
  <si>
    <t>CONSOLIDATED FINANCIAL STATEMENTS</t>
  </si>
  <si>
    <t>REVENUES</t>
  </si>
  <si>
    <t>PROCUREMENTS AND SERVICES</t>
  </si>
  <si>
    <t>CONTRIBUTION MARGIN</t>
  </si>
  <si>
    <t>GROSS OPERATING INCOME (EBITDA)</t>
  </si>
  <si>
    <t>OPERATING INCOME</t>
  </si>
  <si>
    <t>NET FINANCIAL INCOME</t>
  </si>
  <si>
    <t>Income (loss) before taxes</t>
  </si>
  <si>
    <t>Income from continuing operations</t>
  </si>
  <si>
    <t>Consolidated Statements of Cash Flow</t>
  </si>
  <si>
    <t>MUS$</t>
  </si>
  <si>
    <t>Energy sales</t>
  </si>
  <si>
    <t>Other sales</t>
  </si>
  <si>
    <t>Other services</t>
  </si>
  <si>
    <t>Income (losses) before taxes</t>
  </si>
  <si>
    <t>Volta Grande</t>
  </si>
  <si>
    <t>million US$</t>
  </si>
  <si>
    <t>Chile ( Holdings y Others)</t>
  </si>
  <si>
    <t>CONSOLIDATED INCOME STATEMENT</t>
  </si>
  <si>
    <t>Adjustments</t>
  </si>
  <si>
    <t>(i)</t>
  </si>
  <si>
    <t>(ii)</t>
  </si>
  <si>
    <t>(iii)</t>
  </si>
  <si>
    <t>(iv)</t>
  </si>
  <si>
    <t>(v)</t>
  </si>
  <si>
    <t xml:space="preserve">(1) Current assets net from inventories </t>
  </si>
  <si>
    <t>Enel Trading Argentina S.R.L.</t>
  </si>
  <si>
    <t>Aplication effect by IAS 29 (in million of US$)</t>
  </si>
  <si>
    <t>Aplication effect by IAS 21 (in million of US$)</t>
  </si>
  <si>
    <t>Other Operating Income</t>
  </si>
  <si>
    <t>Revenues and Other Operating Income</t>
  </si>
  <si>
    <t>Raw materials and consumables used</t>
  </si>
  <si>
    <t xml:space="preserve">Depreciation and amortization expense </t>
  </si>
  <si>
    <t>Othe gains (losses)</t>
  </si>
  <si>
    <t>financial Costs</t>
  </si>
  <si>
    <t>Income tax expenses, continuing operations</t>
  </si>
  <si>
    <t>Net Income attributable to Shareholders of Enel Américas</t>
  </si>
  <si>
    <t>Net income attributable to non-controlling interests</t>
  </si>
  <si>
    <t>Depreciation</t>
  </si>
  <si>
    <t>Enel Dx Goiás</t>
  </si>
  <si>
    <t>December 2018</t>
  </si>
  <si>
    <t>Enel Dx Sao Paulo</t>
  </si>
  <si>
    <t>Enel Codensa</t>
  </si>
  <si>
    <t>Enel Emgesa</t>
  </si>
  <si>
    <t xml:space="preserve">Enel Distribución Sao Paulo S.A. </t>
  </si>
  <si>
    <t>12/31/2018</t>
  </si>
  <si>
    <t>Enel Américas (*)</t>
  </si>
  <si>
    <t>(*) Includes Holding and Adjustments</t>
  </si>
  <si>
    <t>SICN Brasil</t>
  </si>
  <si>
    <t>Enel Distribución Sao Paulo S.A.</t>
  </si>
  <si>
    <t>Grupo Dock Sud, S.A.</t>
  </si>
  <si>
    <t>Enel Green Power Proyectos I (Volta Grande)</t>
  </si>
  <si>
    <t>Holdings, Adjustments and others</t>
  </si>
  <si>
    <t>Others profit (loss)</t>
  </si>
  <si>
    <t>Enel Generación Fortaleza</t>
  </si>
  <si>
    <t>Enel Gx Fortaleza</t>
  </si>
  <si>
    <t xml:space="preserve">Enel Distribución Sao Paulo </t>
  </si>
  <si>
    <t>June 30</t>
  </si>
  <si>
    <t>June 2019</t>
  </si>
  <si>
    <t>June 2018</t>
  </si>
  <si>
    <t>06-30-2019 
Enel Américas proforma without hyperinflation (in million of US$)</t>
  </si>
  <si>
    <t>06-30-2019 
Enel Américas reported (in million of US$)</t>
  </si>
  <si>
    <t>As of June 30</t>
  </si>
  <si>
    <t>As of June 30, 2019</t>
  </si>
  <si>
    <t>As of June 30, 2018</t>
  </si>
  <si>
    <t>06/30/2019</t>
  </si>
  <si>
    <t>06/30/2018</t>
  </si>
  <si>
    <t>1H 2019</t>
  </si>
  <si>
    <t>1H 2018</t>
  </si>
  <si>
    <t>(*) As of June 30, 2019 and 2018 the average number of paid and subscribed shares were 57,452,644,668 and  57,452,641,516,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</si>
</sst>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#,##0.000;[Red]\-#,##0.000"/>
    <numFmt numFmtId="167" formatCode="#,##0_ ;[Red]\-#,##0\ "/>
    <numFmt numFmtId="168" formatCode="0.000%"/>
    <numFmt numFmtId="169" formatCode="#,##0_);[Black]\(#,##0\);&quot;-       &quot;"/>
    <numFmt numFmtId="170" formatCode="0.0%;\(0.0%\)"/>
    <numFmt numFmtId="171" formatCode="0.0%_);\(0.0%\)"/>
    <numFmt numFmtId="172" formatCode="#,##0.000;\-#,##0.000"/>
    <numFmt numFmtId="173" formatCode="0_);\(0\)"/>
    <numFmt numFmtId="174" formatCode="#,##0\ ;\(#,##0\);&quot;-       &quot;"/>
    <numFmt numFmtId="175" formatCode="#,##0\ ;[Black]\(#,##0\);&quot;-       &quot;"/>
    <numFmt numFmtId="176" formatCode="#,##0.0\ ;\(#,##0.0\);&quot;-       &quot;"/>
    <numFmt numFmtId="177" formatCode="#,##0;\(#,##0\)"/>
    <numFmt numFmtId="178" formatCode="#,##0;\(#,##0\);&quot;-&quot;"/>
    <numFmt numFmtId="179" formatCode="0.000000"/>
    <numFmt numFmtId="180" formatCode="0%_);\(0%\)"/>
    <numFmt numFmtId="181" formatCode="#,##0.0"/>
    <numFmt numFmtId="182" formatCode="_-* #,##0_-;\-* #,##0_-;_-* &quot;-&quot;??_-;_-@_-"/>
    <numFmt numFmtId="183" formatCode="#,##0.0_);[Black]\(#,##0.0\);&quot;-       &quot;"/>
    <numFmt numFmtId="184" formatCode="#,##0.0;[Black]\(#,##0.0\);&quot; - &quot;"/>
    <numFmt numFmtId="185" formatCode="#,##0.0;\(#,##0.0\)"/>
    <numFmt numFmtId="186" formatCode="#,##0.00000\ ;\(#,##0.00000\);&quot;-       &quot;"/>
    <numFmt numFmtId="187" formatCode="_-* #,##0.0_-;\-* #,##0.0_-;_-* &quot;-&quot;??_-;_-@_-"/>
    <numFmt numFmtId="188" formatCode="#,##0;[Black]\(#,##0\);&quot;-&quot;"/>
    <numFmt numFmtId="189" formatCode="#,##0.00_);[Black]\(#,##0.00\);&quot;-       &quot;"/>
    <numFmt numFmtId="190" formatCode="#,##0.000000_);[Black]\(#,##0.000000\);&quot;-       &quot;"/>
    <numFmt numFmtId="191" formatCode="_-* #,##0.0000_-;\-* #,##0.0000_-;_-* &quot;-&quot;??_-;_-@_-"/>
    <numFmt numFmtId="192" formatCode="#,##0.00;\(#,##0.00\)"/>
    <numFmt numFmtId="193" formatCode="#,##0_);\(#,##0\);&quot;-       &quot;"/>
  </numFmts>
  <fonts count="52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Comic Sans MS"/>
      <family val="4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indexed="9"/>
      <name val="Czcionka tekstu podstawowego"/>
      <family val="2"/>
      <charset val="238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8"/>
      <color indexed="40"/>
      <name val="Arial Narrow"/>
      <family val="2"/>
    </font>
    <font>
      <sz val="12"/>
      <color indexed="8"/>
      <name val="Calibri"/>
      <family val="2"/>
    </font>
    <font>
      <b/>
      <i/>
      <sz val="16"/>
      <color indexed="12"/>
      <name val="Arial Narrow"/>
      <family val="2"/>
    </font>
    <font>
      <sz val="10"/>
      <color indexed="8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sz val="8"/>
      <name val="ＭＳ Ｐゴシック"/>
      <family val="3"/>
      <charset val="128"/>
    </font>
    <font>
      <b/>
      <sz val="9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8"/>
      <color rgb="FFFF0000"/>
      <name val="Arial"/>
      <family val="2"/>
    </font>
    <font>
      <b/>
      <sz val="12"/>
      <color rgb="FFFF0000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u/>
      <sz val="10"/>
      <color theme="0"/>
      <name val="Arial"/>
      <family val="2"/>
    </font>
    <font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4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0555F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4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/>
      <bottom style="medium">
        <color theme="8" tint="0.59999389629810485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5" fillId="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28" fillId="0" borderId="0" applyNumberFormat="0" applyFill="0" applyBorder="0">
      <alignment vertical="center"/>
    </xf>
    <xf numFmtId="0" fontId="1" fillId="0" borderId="0" applyNumberFormat="0" applyFont="0" applyFill="0" applyBorder="0" applyAlignment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3">
    <xf numFmtId="0" fontId="0" fillId="0" borderId="0" xfId="0"/>
    <xf numFmtId="0" fontId="4" fillId="0" borderId="0" xfId="12" applyFont="1"/>
    <xf numFmtId="0" fontId="6" fillId="0" borderId="0" xfId="0" applyFont="1"/>
    <xf numFmtId="0" fontId="7" fillId="0" borderId="0" xfId="0" applyFont="1"/>
    <xf numFmtId="17" fontId="5" fillId="3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17" fontId="8" fillId="0" borderId="0" xfId="0" applyNumberFormat="1" applyFont="1" applyFill="1" applyBorder="1" applyAlignment="1">
      <alignment horizontal="center"/>
    </xf>
    <xf numFmtId="0" fontId="9" fillId="0" borderId="0" xfId="12" applyFont="1" applyAlignment="1">
      <alignment vertical="center"/>
    </xf>
    <xf numFmtId="0" fontId="6" fillId="0" borderId="1" xfId="0" quotePrefix="1" applyFont="1" applyBorder="1" applyAlignment="1">
      <alignment horizontal="left" vertical="center" indent="1"/>
    </xf>
    <xf numFmtId="37" fontId="6" fillId="5" borderId="1" xfId="0" applyNumberFormat="1" applyFont="1" applyFill="1" applyBorder="1" applyAlignment="1">
      <alignment horizontal="center" vertical="center"/>
    </xf>
    <xf numFmtId="174" fontId="6" fillId="4" borderId="5" xfId="0" applyNumberFormat="1" applyFont="1" applyFill="1" applyBorder="1" applyAlignment="1">
      <alignment vertical="center"/>
    </xf>
    <xf numFmtId="174" fontId="6" fillId="3" borderId="6" xfId="0" applyNumberFormat="1" applyFont="1" applyFill="1" applyBorder="1" applyAlignment="1">
      <alignment vertical="center"/>
    </xf>
    <xf numFmtId="165" fontId="6" fillId="4" borderId="7" xfId="16" applyNumberFormat="1" applyFont="1" applyFill="1" applyBorder="1" applyAlignment="1">
      <alignment vertical="center"/>
    </xf>
    <xf numFmtId="165" fontId="6" fillId="3" borderId="8" xfId="16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9" fillId="0" borderId="0" xfId="7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174" fontId="6" fillId="3" borderId="9" xfId="0" applyNumberFormat="1" applyFont="1" applyFill="1" applyBorder="1" applyAlignment="1">
      <alignment vertical="center"/>
    </xf>
    <xf numFmtId="165" fontId="6" fillId="3" borderId="10" xfId="16" applyNumberFormat="1" applyFont="1" applyFill="1" applyBorder="1" applyAlignment="1">
      <alignment vertical="center"/>
    </xf>
    <xf numFmtId="174" fontId="6" fillId="3" borderId="3" xfId="0" applyNumberFormat="1" applyFont="1" applyFill="1" applyBorder="1" applyAlignment="1">
      <alignment vertical="center"/>
    </xf>
    <xf numFmtId="165" fontId="6" fillId="3" borderId="3" xfId="16" applyNumberFormat="1" applyFont="1" applyFill="1" applyBorder="1" applyAlignment="1">
      <alignment vertical="center"/>
    </xf>
    <xf numFmtId="174" fontId="8" fillId="3" borderId="11" xfId="0" applyNumberFormat="1" applyFont="1" applyFill="1" applyBorder="1" applyAlignment="1">
      <alignment vertical="center"/>
    </xf>
    <xf numFmtId="0" fontId="9" fillId="0" borderId="0" xfId="12" applyFont="1"/>
    <xf numFmtId="0" fontId="6" fillId="0" borderId="0" xfId="12" applyFont="1"/>
    <xf numFmtId="0" fontId="9" fillId="0" borderId="0" xfId="12" quotePrefix="1" applyFont="1" applyAlignment="1">
      <alignment horizontal="left"/>
    </xf>
    <xf numFmtId="167" fontId="9" fillId="0" borderId="0" xfId="12" applyNumberFormat="1" applyFont="1"/>
    <xf numFmtId="10" fontId="9" fillId="0" borderId="0" xfId="16" applyNumberFormat="1" applyFont="1"/>
    <xf numFmtId="173" fontId="9" fillId="0" borderId="0" xfId="12" quotePrefix="1" applyNumberFormat="1" applyFont="1" applyAlignment="1">
      <alignment horizontal="left"/>
    </xf>
    <xf numFmtId="0" fontId="9" fillId="0" borderId="0" xfId="12" applyFont="1" applyBorder="1"/>
    <xf numFmtId="172" fontId="7" fillId="5" borderId="0" xfId="0" applyNumberFormat="1" applyFont="1" applyFill="1" applyBorder="1" applyAlignment="1">
      <alignment vertical="center"/>
    </xf>
    <xf numFmtId="165" fontId="7" fillId="5" borderId="0" xfId="16" applyNumberFormat="1" applyFont="1" applyFill="1" applyBorder="1" applyAlignment="1">
      <alignment vertical="center"/>
    </xf>
    <xf numFmtId="172" fontId="9" fillId="0" borderId="0" xfId="12" applyNumberFormat="1" applyFont="1" applyBorder="1"/>
    <xf numFmtId="0" fontId="6" fillId="0" borderId="0" xfId="0" applyFont="1" applyBorder="1"/>
    <xf numFmtId="0" fontId="6" fillId="0" borderId="0" xfId="12" applyFont="1" applyAlignment="1">
      <alignment vertical="center"/>
    </xf>
    <xf numFmtId="17" fontId="8" fillId="3" borderId="7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indent="1"/>
    </xf>
    <xf numFmtId="0" fontId="1" fillId="0" borderId="0" xfId="0" applyFont="1"/>
    <xf numFmtId="38" fontId="7" fillId="0" borderId="0" xfId="0" applyNumberFormat="1" applyFont="1"/>
    <xf numFmtId="17" fontId="5" fillId="3" borderId="13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  <xf numFmtId="174" fontId="8" fillId="4" borderId="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17" fontId="5" fillId="4" borderId="15" xfId="0" applyNumberFormat="1" applyFont="1" applyFill="1" applyBorder="1" applyAlignment="1">
      <alignment horizontal="center" vertical="center"/>
    </xf>
    <xf numFmtId="17" fontId="5" fillId="3" borderId="16" xfId="0" applyNumberFormat="1" applyFont="1" applyFill="1" applyBorder="1" applyAlignment="1">
      <alignment horizontal="center"/>
    </xf>
    <xf numFmtId="17" fontId="5" fillId="3" borderId="17" xfId="0" applyNumberFormat="1" applyFont="1" applyFill="1" applyBorder="1" applyAlignment="1">
      <alignment horizontal="center"/>
    </xf>
    <xf numFmtId="17" fontId="5" fillId="3" borderId="18" xfId="0" applyNumberFormat="1" applyFont="1" applyFill="1" applyBorder="1" applyAlignment="1">
      <alignment horizontal="center"/>
    </xf>
    <xf numFmtId="17" fontId="5" fillId="3" borderId="19" xfId="0" applyNumberFormat="1" applyFont="1" applyFill="1" applyBorder="1" applyAlignment="1">
      <alignment horizontal="center"/>
    </xf>
    <xf numFmtId="169" fontId="0" fillId="0" borderId="0" xfId="0" applyNumberFormat="1"/>
    <xf numFmtId="1" fontId="7" fillId="0" borderId="0" xfId="0" applyNumberFormat="1" applyFont="1"/>
    <xf numFmtId="167" fontId="4" fillId="0" borderId="0" xfId="12" applyNumberFormat="1" applyFont="1"/>
    <xf numFmtId="168" fontId="4" fillId="0" borderId="0" xfId="16" applyNumberFormat="1" applyFont="1"/>
    <xf numFmtId="17" fontId="8" fillId="4" borderId="20" xfId="0" applyNumberFormat="1" applyFont="1" applyFill="1" applyBorder="1" applyAlignment="1">
      <alignment horizontal="center" vertical="center"/>
    </xf>
    <xf numFmtId="174" fontId="6" fillId="0" borderId="0" xfId="12" applyNumberFormat="1" applyFont="1"/>
    <xf numFmtId="165" fontId="6" fillId="0" borderId="0" xfId="16" applyNumberFormat="1" applyFont="1"/>
    <xf numFmtId="165" fontId="6" fillId="0" borderId="0" xfId="16" applyNumberFormat="1" applyFont="1" applyAlignment="1">
      <alignment vertical="center"/>
    </xf>
    <xf numFmtId="166" fontId="7" fillId="0" borderId="0" xfId="0" applyNumberFormat="1" applyFont="1"/>
    <xf numFmtId="165" fontId="0" fillId="0" borderId="0" xfId="16" applyNumberFormat="1" applyFont="1"/>
    <xf numFmtId="0" fontId="0" fillId="6" borderId="0" xfId="0" applyFill="1"/>
    <xf numFmtId="0" fontId="0" fillId="6" borderId="0" xfId="0" applyFill="1" applyAlignment="1">
      <alignment horizontal="center"/>
    </xf>
    <xf numFmtId="0" fontId="7" fillId="6" borderId="2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indent="1"/>
    </xf>
    <xf numFmtId="0" fontId="6" fillId="6" borderId="21" xfId="0" applyFont="1" applyFill="1" applyBorder="1"/>
    <xf numFmtId="177" fontId="7" fillId="6" borderId="10" xfId="0" applyNumberFormat="1" applyFont="1" applyFill="1" applyBorder="1"/>
    <xf numFmtId="0" fontId="6" fillId="6" borderId="1" xfId="0" applyFont="1" applyFill="1" applyBorder="1" applyAlignment="1">
      <alignment horizontal="left" vertical="center" indent="1"/>
    </xf>
    <xf numFmtId="177" fontId="6" fillId="4" borderId="10" xfId="0" applyNumberFormat="1" applyFont="1" applyFill="1" applyBorder="1"/>
    <xf numFmtId="177" fontId="6" fillId="3" borderId="10" xfId="0" applyNumberFormat="1" applyFont="1" applyFill="1" applyBorder="1"/>
    <xf numFmtId="177" fontId="8" fillId="4" borderId="19" xfId="0" applyNumberFormat="1" applyFont="1" applyFill="1" applyBorder="1"/>
    <xf numFmtId="177" fontId="8" fillId="3" borderId="19" xfId="0" applyNumberFormat="1" applyFont="1" applyFill="1" applyBorder="1"/>
    <xf numFmtId="17" fontId="8" fillId="4" borderId="22" xfId="0" applyNumberFormat="1" applyFont="1" applyFill="1" applyBorder="1" applyAlignment="1">
      <alignment horizontal="center" vertical="center" wrapText="1"/>
    </xf>
    <xf numFmtId="0" fontId="0" fillId="0" borderId="23" xfId="0" applyBorder="1"/>
    <xf numFmtId="3" fontId="0" fillId="0" borderId="23" xfId="0" applyNumberFormat="1" applyBorder="1"/>
    <xf numFmtId="3" fontId="0" fillId="0" borderId="0" xfId="0" applyNumberFormat="1"/>
    <xf numFmtId="0" fontId="10" fillId="0" borderId="23" xfId="0" applyFont="1" applyBorder="1"/>
    <xf numFmtId="0" fontId="10" fillId="0" borderId="22" xfId="0" applyFont="1" applyBorder="1"/>
    <xf numFmtId="3" fontId="10" fillId="0" borderId="22" xfId="0" applyNumberFormat="1" applyFont="1" applyBorder="1"/>
    <xf numFmtId="0" fontId="10" fillId="0" borderId="24" xfId="0" applyFont="1" applyBorder="1"/>
    <xf numFmtId="3" fontId="10" fillId="0" borderId="24" xfId="0" applyNumberFormat="1" applyFont="1" applyBorder="1"/>
    <xf numFmtId="3" fontId="0" fillId="0" borderId="0" xfId="0" applyNumberFormat="1" applyBorder="1"/>
    <xf numFmtId="0" fontId="0" fillId="0" borderId="0" xfId="0" applyBorder="1"/>
    <xf numFmtId="3" fontId="10" fillId="0" borderId="23" xfId="0" applyNumberFormat="1" applyFont="1" applyBorder="1"/>
    <xf numFmtId="3" fontId="10" fillId="4" borderId="22" xfId="0" applyNumberFormat="1" applyFont="1" applyFill="1" applyBorder="1"/>
    <xf numFmtId="3" fontId="0" fillId="0" borderId="23" xfId="0" applyNumberFormat="1" applyBorder="1" applyAlignment="1">
      <alignment horizontal="center"/>
    </xf>
    <xf numFmtId="174" fontId="0" fillId="0" borderId="0" xfId="0" applyNumberFormat="1"/>
    <xf numFmtId="174" fontId="7" fillId="0" borderId="0" xfId="0" applyNumberFormat="1" applyFont="1"/>
    <xf numFmtId="174" fontId="6" fillId="0" borderId="0" xfId="0" applyNumberFormat="1" applyFont="1" applyAlignment="1">
      <alignment vertical="center"/>
    </xf>
    <xf numFmtId="165" fontId="1" fillId="0" borderId="23" xfId="16" applyNumberFormat="1" applyBorder="1" applyAlignment="1">
      <alignment horizontal="center"/>
    </xf>
    <xf numFmtId="165" fontId="10" fillId="0" borderId="22" xfId="16" applyNumberFormat="1" applyFont="1" applyBorder="1" applyAlignment="1">
      <alignment horizontal="center"/>
    </xf>
    <xf numFmtId="165" fontId="10" fillId="0" borderId="24" xfId="16" applyNumberFormat="1" applyFont="1" applyBorder="1" applyAlignment="1">
      <alignment horizontal="center"/>
    </xf>
    <xf numFmtId="165" fontId="10" fillId="0" borderId="23" xfId="16" applyNumberFormat="1" applyFont="1" applyBorder="1" applyAlignment="1">
      <alignment horizontal="center"/>
    </xf>
    <xf numFmtId="165" fontId="10" fillId="4" borderId="22" xfId="16" applyNumberFormat="1" applyFont="1" applyFill="1" applyBorder="1" applyAlignment="1">
      <alignment horizontal="center"/>
    </xf>
    <xf numFmtId="2" fontId="9" fillId="0" borderId="0" xfId="12" applyNumberFormat="1" applyFont="1" applyAlignment="1">
      <alignment vertical="center"/>
    </xf>
    <xf numFmtId="43" fontId="0" fillId="6" borderId="0" xfId="3" applyFont="1" applyFill="1"/>
    <xf numFmtId="0" fontId="7" fillId="0" borderId="0" xfId="0" applyFont="1" applyFill="1"/>
    <xf numFmtId="0" fontId="6" fillId="0" borderId="0" xfId="0" applyFont="1" applyFill="1" applyBorder="1" applyAlignment="1">
      <alignment horizontal="left" vertical="center" wrapText="1" indent="2"/>
    </xf>
    <xf numFmtId="174" fontId="6" fillId="0" borderId="0" xfId="0" applyNumberFormat="1" applyFont="1" applyFill="1" applyBorder="1" applyAlignment="1">
      <alignment vertical="center"/>
    </xf>
    <xf numFmtId="169" fontId="6" fillId="0" borderId="0" xfId="0" applyNumberFormat="1" applyFont="1" applyFill="1" applyBorder="1" applyAlignment="1">
      <alignment vertical="center"/>
    </xf>
    <xf numFmtId="171" fontId="6" fillId="0" borderId="0" xfId="16" applyNumberFormat="1" applyFont="1" applyFill="1" applyBorder="1" applyAlignment="1">
      <alignment vertical="center"/>
    </xf>
    <xf numFmtId="10" fontId="6" fillId="0" borderId="0" xfId="16" applyNumberFormat="1" applyFont="1" applyAlignment="1">
      <alignment vertical="center"/>
    </xf>
    <xf numFmtId="0" fontId="14" fillId="0" borderId="0" xfId="0" applyFont="1"/>
    <xf numFmtId="165" fontId="6" fillId="0" borderId="0" xfId="16" applyNumberFormat="1" applyFont="1" applyFill="1" applyBorder="1" applyAlignment="1">
      <alignment vertical="center"/>
    </xf>
    <xf numFmtId="179" fontId="6" fillId="0" borderId="0" xfId="12" applyNumberFormat="1" applyFont="1"/>
    <xf numFmtId="1" fontId="6" fillId="0" borderId="0" xfId="12" applyNumberFormat="1" applyFont="1"/>
    <xf numFmtId="181" fontId="9" fillId="0" borderId="0" xfId="12" applyNumberFormat="1" applyFont="1" applyAlignment="1">
      <alignment vertical="center"/>
    </xf>
    <xf numFmtId="176" fontId="7" fillId="0" borderId="0" xfId="0" applyNumberFormat="1" applyFont="1"/>
    <xf numFmtId="168" fontId="6" fillId="0" borderId="0" xfId="16" applyNumberFormat="1" applyFont="1" applyAlignment="1">
      <alignment vertical="center"/>
    </xf>
    <xf numFmtId="165" fontId="6" fillId="0" borderId="0" xfId="12" applyNumberFormat="1" applyFont="1"/>
    <xf numFmtId="0" fontId="18" fillId="0" borderId="0" xfId="10" applyFont="1" applyFill="1" applyBorder="1" applyAlignment="1">
      <alignment vertical="center"/>
    </xf>
    <xf numFmtId="182" fontId="18" fillId="0" borderId="0" xfId="3" applyNumberFormat="1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8" fillId="0" borderId="44" xfId="14" applyFont="1" applyFill="1" applyBorder="1" applyAlignment="1">
      <alignment horizontal="left" indent="1"/>
    </xf>
    <xf numFmtId="169" fontId="18" fillId="0" borderId="45" xfId="14" applyNumberFormat="1" applyFont="1" applyFill="1" applyBorder="1"/>
    <xf numFmtId="0" fontId="18" fillId="0" borderId="0" xfId="0" applyFont="1" applyFill="1" applyBorder="1" applyAlignment="1">
      <alignment horizontal="left" vertical="center" wrapText="1" indent="2"/>
    </xf>
    <xf numFmtId="0" fontId="21" fillId="0" borderId="0" xfId="0" applyFont="1" applyFill="1"/>
    <xf numFmtId="0" fontId="17" fillId="0" borderId="44" xfId="14" applyFont="1" applyFill="1" applyBorder="1" applyAlignment="1">
      <alignment horizontal="left" indent="1"/>
    </xf>
    <xf numFmtId="165" fontId="18" fillId="0" borderId="45" xfId="16" applyNumberFormat="1" applyFont="1" applyFill="1" applyBorder="1"/>
    <xf numFmtId="169" fontId="17" fillId="0" borderId="45" xfId="14" applyNumberFormat="1" applyFont="1" applyFill="1" applyBorder="1"/>
    <xf numFmtId="169" fontId="17" fillId="11" borderId="45" xfId="14" applyNumberFormat="1" applyFont="1" applyFill="1" applyBorder="1"/>
    <xf numFmtId="169" fontId="18" fillId="11" borderId="45" xfId="14" applyNumberFormat="1" applyFont="1" applyFill="1" applyBorder="1"/>
    <xf numFmtId="165" fontId="18" fillId="11" borderId="45" xfId="16" applyNumberFormat="1" applyFont="1" applyFill="1" applyBorder="1"/>
    <xf numFmtId="0" fontId="32" fillId="12" borderId="0" xfId="0" applyFont="1" applyFill="1"/>
    <xf numFmtId="174" fontId="17" fillId="13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vertical="center"/>
    </xf>
    <xf numFmtId="3" fontId="1" fillId="13" borderId="0" xfId="0" applyNumberFormat="1" applyFont="1" applyFill="1" applyBorder="1" applyAlignment="1">
      <alignment horizontal="right" vertical="center"/>
    </xf>
    <xf numFmtId="165" fontId="1" fillId="13" borderId="0" xfId="0" applyNumberFormat="1" applyFont="1" applyFill="1" applyBorder="1" applyAlignment="1">
      <alignment horizontal="right" vertical="center"/>
    </xf>
    <xf numFmtId="0" fontId="18" fillId="12" borderId="0" xfId="10" applyFont="1" applyFill="1"/>
    <xf numFmtId="0" fontId="33" fillId="14" borderId="0" xfId="10" applyFont="1" applyFill="1"/>
    <xf numFmtId="174" fontId="18" fillId="12" borderId="0" xfId="10" applyNumberFormat="1" applyFont="1" applyFill="1"/>
    <xf numFmtId="0" fontId="17" fillId="13" borderId="0" xfId="10" applyFont="1" applyFill="1"/>
    <xf numFmtId="0" fontId="17" fillId="12" borderId="0" xfId="10" applyFont="1" applyFill="1"/>
    <xf numFmtId="0" fontId="18" fillId="12" borderId="0" xfId="10" applyFont="1" applyFill="1" applyAlignment="1">
      <alignment horizontal="center"/>
    </xf>
    <xf numFmtId="0" fontId="33" fillId="14" borderId="0" xfId="10" applyFont="1" applyFill="1" applyAlignment="1">
      <alignment horizontal="center" vertical="center"/>
    </xf>
    <xf numFmtId="0" fontId="33" fillId="14" borderId="46" xfId="10" applyFont="1" applyFill="1" applyBorder="1" applyAlignment="1">
      <alignment horizontal="center" vertical="center"/>
    </xf>
    <xf numFmtId="0" fontId="33" fillId="14" borderId="46" xfId="10" applyFont="1" applyFill="1" applyBorder="1" applyAlignment="1">
      <alignment horizontal="center" vertical="center" wrapText="1"/>
    </xf>
    <xf numFmtId="0" fontId="33" fillId="14" borderId="47" xfId="10" applyFont="1" applyFill="1" applyBorder="1" applyAlignment="1">
      <alignment horizontal="center" vertical="center"/>
    </xf>
    <xf numFmtId="0" fontId="33" fillId="14" borderId="47" xfId="10" applyFont="1" applyFill="1" applyBorder="1" applyAlignment="1">
      <alignment horizontal="center" vertical="center" wrapText="1"/>
    </xf>
    <xf numFmtId="177" fontId="22" fillId="12" borderId="0" xfId="0" applyNumberFormat="1" applyFont="1" applyFill="1" applyBorder="1" applyAlignment="1" applyProtection="1">
      <alignment vertical="center"/>
      <protection locked="0"/>
    </xf>
    <xf numFmtId="185" fontId="22" fillId="12" borderId="0" xfId="0" applyNumberFormat="1" applyFont="1" applyFill="1" applyBorder="1" applyAlignment="1" applyProtection="1">
      <alignment vertical="center"/>
      <protection locked="0"/>
    </xf>
    <xf numFmtId="0" fontId="17" fillId="13" borderId="25" xfId="10" applyFont="1" applyFill="1" applyBorder="1" applyAlignment="1">
      <alignment horizontal="center"/>
    </xf>
    <xf numFmtId="0" fontId="17" fillId="13" borderId="0" xfId="10" applyFont="1" applyFill="1" applyAlignment="1">
      <alignment horizontal="center"/>
    </xf>
    <xf numFmtId="0" fontId="18" fillId="0" borderId="0" xfId="0" applyFont="1" applyAlignment="1">
      <alignment vertical="center"/>
    </xf>
    <xf numFmtId="0" fontId="34" fillId="14" borderId="0" xfId="0" applyNumberFormat="1" applyFont="1" applyFill="1" applyBorder="1" applyAlignment="1">
      <alignment horizontal="center" vertical="center"/>
    </xf>
    <xf numFmtId="0" fontId="35" fillId="14" borderId="0" xfId="0" applyNumberFormat="1" applyFont="1" applyFill="1" applyAlignment="1">
      <alignment horizontal="center" vertical="center"/>
    </xf>
    <xf numFmtId="0" fontId="1" fillId="0" borderId="0" xfId="0" applyFont="1" applyBorder="1"/>
    <xf numFmtId="174" fontId="1" fillId="0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horizontal="left" vertical="center" indent="1"/>
    </xf>
    <xf numFmtId="0" fontId="23" fillId="0" borderId="0" xfId="12" applyFont="1"/>
    <xf numFmtId="174" fontId="23" fillId="0" borderId="0" xfId="12" applyNumberFormat="1" applyFont="1"/>
    <xf numFmtId="0" fontId="1" fillId="0" borderId="0" xfId="12" applyFont="1"/>
    <xf numFmtId="0" fontId="23" fillId="0" borderId="0" xfId="0" applyFont="1"/>
    <xf numFmtId="0" fontId="36" fillId="14" borderId="48" xfId="10" applyFont="1" applyFill="1" applyBorder="1" applyAlignment="1">
      <alignment horizontal="left" vertical="center"/>
    </xf>
    <xf numFmtId="0" fontId="36" fillId="14" borderId="48" xfId="10" applyFont="1" applyFill="1" applyBorder="1" applyAlignment="1">
      <alignment horizontal="center" vertical="center"/>
    </xf>
    <xf numFmtId="170" fontId="23" fillId="0" borderId="0" xfId="16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174" fontId="10" fillId="0" borderId="0" xfId="0" applyNumberFormat="1" applyFont="1" applyFill="1" applyBorder="1" applyAlignment="1">
      <alignment vertical="center"/>
    </xf>
    <xf numFmtId="169" fontId="10" fillId="0" borderId="0" xfId="0" applyNumberFormat="1" applyFont="1" applyFill="1" applyBorder="1" applyAlignment="1">
      <alignment vertical="center"/>
    </xf>
    <xf numFmtId="180" fontId="10" fillId="0" borderId="0" xfId="16" applyNumberFormat="1" applyFont="1" applyFill="1" applyBorder="1" applyAlignment="1">
      <alignment vertical="center"/>
    </xf>
    <xf numFmtId="0" fontId="10" fillId="13" borderId="0" xfId="0" applyFont="1" applyFill="1" applyBorder="1" applyAlignment="1">
      <alignment horizontal="left" vertical="center" indent="1"/>
    </xf>
    <xf numFmtId="174" fontId="10" fillId="13" borderId="0" xfId="0" applyNumberFormat="1" applyFont="1" applyFill="1" applyBorder="1" applyAlignment="1">
      <alignment vertical="center"/>
    </xf>
    <xf numFmtId="171" fontId="10" fillId="13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2"/>
    </xf>
    <xf numFmtId="169" fontId="1" fillId="0" borderId="0" xfId="0" applyNumberFormat="1" applyFont="1" applyFill="1" applyBorder="1" applyAlignment="1">
      <alignment vertical="center"/>
    </xf>
    <xf numFmtId="171" fontId="1" fillId="0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/>
    <xf numFmtId="0" fontId="36" fillId="14" borderId="0" xfId="0" applyFont="1" applyFill="1" applyBorder="1" applyAlignment="1">
      <alignment horizontal="left" vertical="center" indent="1"/>
    </xf>
    <xf numFmtId="171" fontId="36" fillId="14" borderId="0" xfId="16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 indent="2"/>
    </xf>
    <xf numFmtId="174" fontId="23" fillId="0" borderId="0" xfId="0" applyNumberFormat="1" applyFont="1" applyFill="1" applyBorder="1" applyAlignment="1">
      <alignment vertical="center"/>
    </xf>
    <xf numFmtId="0" fontId="1" fillId="12" borderId="0" xfId="10" applyFont="1" applyFill="1"/>
    <xf numFmtId="0" fontId="10" fillId="12" borderId="25" xfId="10" applyFont="1" applyFill="1" applyBorder="1" applyAlignment="1">
      <alignment horizontal="center"/>
    </xf>
    <xf numFmtId="0" fontId="10" fillId="12" borderId="0" xfId="10" applyFont="1" applyFill="1" applyAlignment="1">
      <alignment horizontal="center"/>
    </xf>
    <xf numFmtId="0" fontId="10" fillId="12" borderId="0" xfId="10" applyFont="1" applyFill="1"/>
    <xf numFmtId="174" fontId="1" fillId="12" borderId="0" xfId="0" applyNumberFormat="1" applyFont="1" applyFill="1" applyBorder="1" applyAlignment="1">
      <alignment vertical="center"/>
    </xf>
    <xf numFmtId="176" fontId="1" fillId="12" borderId="0" xfId="0" applyNumberFormat="1" applyFont="1" applyFill="1" applyBorder="1" applyAlignment="1">
      <alignment vertical="center"/>
    </xf>
    <xf numFmtId="0" fontId="10" fillId="13" borderId="0" xfId="10" applyFont="1" applyFill="1"/>
    <xf numFmtId="176" fontId="10" fillId="13" borderId="0" xfId="0" applyNumberFormat="1" applyFont="1" applyFill="1" applyBorder="1" applyAlignment="1">
      <alignment vertical="center"/>
    </xf>
    <xf numFmtId="0" fontId="36" fillId="14" borderId="0" xfId="10" applyFont="1" applyFill="1"/>
    <xf numFmtId="0" fontId="37" fillId="14" borderId="0" xfId="10" applyFont="1" applyFill="1"/>
    <xf numFmtId="0" fontId="1" fillId="13" borderId="0" xfId="10" applyFont="1" applyFill="1"/>
    <xf numFmtId="174" fontId="36" fillId="14" borderId="0" xfId="0" applyNumberFormat="1" applyFont="1" applyFill="1" applyBorder="1" applyAlignment="1">
      <alignment vertical="center"/>
    </xf>
    <xf numFmtId="176" fontId="36" fillId="14" borderId="0" xfId="0" applyNumberFormat="1" applyFont="1" applyFill="1" applyBorder="1" applyAlignment="1">
      <alignment vertical="center"/>
    </xf>
    <xf numFmtId="0" fontId="36" fillId="12" borderId="0" xfId="10" applyFont="1" applyFill="1"/>
    <xf numFmtId="0" fontId="37" fillId="12" borderId="0" xfId="10" applyFont="1" applyFill="1"/>
    <xf numFmtId="0" fontId="25" fillId="15" borderId="0" xfId="10" applyFont="1" applyFill="1"/>
    <xf numFmtId="0" fontId="1" fillId="15" borderId="0" xfId="10" applyFont="1" applyFill="1"/>
    <xf numFmtId="0" fontId="10" fillId="15" borderId="0" xfId="10" applyFont="1" applyFill="1"/>
    <xf numFmtId="0" fontId="38" fillId="14" borderId="0" xfId="0" applyFont="1" applyFill="1"/>
    <xf numFmtId="0" fontId="38" fillId="14" borderId="0" xfId="0" applyFont="1" applyFill="1" applyBorder="1"/>
    <xf numFmtId="0" fontId="38" fillId="14" borderId="0" xfId="0" applyFont="1" applyFill="1" applyBorder="1" applyAlignment="1">
      <alignment vertical="center" wrapText="1"/>
    </xf>
    <xf numFmtId="0" fontId="32" fillId="14" borderId="0" xfId="0" applyFont="1" applyFill="1"/>
    <xf numFmtId="0" fontId="39" fillId="14" borderId="0" xfId="0" applyFont="1" applyFill="1" applyBorder="1"/>
    <xf numFmtId="0" fontId="39" fillId="14" borderId="0" xfId="0" applyFont="1" applyFill="1"/>
    <xf numFmtId="169" fontId="1" fillId="0" borderId="0" xfId="9" applyNumberFormat="1" applyFont="1" applyFill="1" applyBorder="1" applyAlignment="1">
      <alignment vertical="center"/>
    </xf>
    <xf numFmtId="169" fontId="36" fillId="14" borderId="0" xfId="9" applyNumberFormat="1" applyFont="1" applyFill="1" applyBorder="1" applyAlignment="1">
      <alignment vertical="center"/>
    </xf>
    <xf numFmtId="186" fontId="36" fillId="14" borderId="0" xfId="0" applyNumberFormat="1" applyFont="1" applyFill="1" applyBorder="1" applyAlignment="1">
      <alignment vertical="center"/>
    </xf>
    <xf numFmtId="175" fontId="33" fillId="14" borderId="25" xfId="14" applyNumberFormat="1" applyFont="1" applyFill="1" applyBorder="1" applyAlignment="1">
      <alignment vertical="center"/>
    </xf>
    <xf numFmtId="9" fontId="33" fillId="14" borderId="25" xfId="16" applyFont="1" applyFill="1" applyBorder="1" applyAlignment="1">
      <alignment vertical="center"/>
    </xf>
    <xf numFmtId="0" fontId="40" fillId="14" borderId="0" xfId="10" applyFont="1" applyFill="1" applyBorder="1" applyAlignment="1">
      <alignment horizontal="center" vertical="center"/>
    </xf>
    <xf numFmtId="0" fontId="33" fillId="14" borderId="0" xfId="10" applyFont="1" applyFill="1" applyBorder="1" applyAlignment="1">
      <alignment horizontal="center" vertical="center"/>
    </xf>
    <xf numFmtId="0" fontId="39" fillId="14" borderId="49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177" fontId="26" fillId="16" borderId="50" xfId="0" applyNumberFormat="1" applyFont="1" applyFill="1" applyBorder="1" applyAlignment="1" applyProtection="1">
      <alignment vertical="center"/>
      <protection locked="0"/>
    </xf>
    <xf numFmtId="185" fontId="26" fillId="17" borderId="0" xfId="0" applyNumberFormat="1" applyFont="1" applyFill="1" applyBorder="1" applyAlignment="1" applyProtection="1">
      <alignment vertical="center"/>
      <protection locked="0"/>
    </xf>
    <xf numFmtId="0" fontId="41" fillId="14" borderId="51" xfId="10" applyFont="1" applyFill="1" applyBorder="1" applyAlignment="1">
      <alignment vertical="center"/>
    </xf>
    <xf numFmtId="182" fontId="41" fillId="14" borderId="51" xfId="3" applyNumberFormat="1" applyFont="1" applyFill="1" applyBorder="1" applyAlignment="1">
      <alignment vertical="center"/>
    </xf>
    <xf numFmtId="165" fontId="36" fillId="14" borderId="0" xfId="16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171" fontId="10" fillId="0" borderId="0" xfId="16" applyNumberFormat="1" applyFont="1" applyFill="1" applyBorder="1" applyAlignment="1">
      <alignment vertical="center"/>
    </xf>
    <xf numFmtId="174" fontId="33" fillId="14" borderId="0" xfId="10" applyNumberFormat="1" applyFont="1" applyFill="1"/>
    <xf numFmtId="177" fontId="33" fillId="14" borderId="0" xfId="0" applyNumberFormat="1" applyFont="1" applyFill="1" applyBorder="1" applyAlignment="1" applyProtection="1">
      <alignment vertical="center"/>
      <protection locked="0"/>
    </xf>
    <xf numFmtId="175" fontId="33" fillId="12" borderId="25" xfId="14" applyNumberFormat="1" applyFont="1" applyFill="1" applyBorder="1" applyAlignment="1">
      <alignment vertical="center"/>
    </xf>
    <xf numFmtId="187" fontId="32" fillId="12" borderId="0" xfId="3" applyNumberFormat="1" applyFont="1" applyFill="1"/>
    <xf numFmtId="182" fontId="32" fillId="12" borderId="0" xfId="3" applyNumberFormat="1" applyFont="1" applyFill="1"/>
    <xf numFmtId="0" fontId="38" fillId="13" borderId="0" xfId="0" applyFont="1" applyFill="1"/>
    <xf numFmtId="43" fontId="38" fillId="13" borderId="0" xfId="3" applyFont="1" applyFill="1"/>
    <xf numFmtId="187" fontId="38" fillId="13" borderId="0" xfId="3" applyNumberFormat="1" applyFont="1" applyFill="1"/>
    <xf numFmtId="182" fontId="38" fillId="13" borderId="0" xfId="3" applyNumberFormat="1" applyFont="1" applyFill="1"/>
    <xf numFmtId="0" fontId="16" fillId="0" borderId="0" xfId="15" applyFont="1" applyBorder="1" applyAlignment="1">
      <alignment vertical="center"/>
    </xf>
    <xf numFmtId="0" fontId="12" fillId="0" borderId="0" xfId="10" applyFont="1"/>
    <xf numFmtId="188" fontId="16" fillId="8" borderId="26" xfId="11" applyNumberFormat="1" applyFont="1" applyFill="1" applyBorder="1" applyAlignment="1" applyProtection="1">
      <alignment horizontal="center" vertical="center"/>
    </xf>
    <xf numFmtId="0" fontId="12" fillId="5" borderId="0" xfId="10" applyFont="1" applyFill="1" applyBorder="1"/>
    <xf numFmtId="188" fontId="16" fillId="5" borderId="0" xfId="11" applyNumberFormat="1" applyFont="1" applyFill="1" applyBorder="1" applyAlignment="1" applyProtection="1">
      <alignment horizontal="center" vertical="center"/>
    </xf>
    <xf numFmtId="188" fontId="12" fillId="7" borderId="27" xfId="11" applyNumberFormat="1" applyFont="1" applyFill="1" applyBorder="1" applyAlignment="1" applyProtection="1">
      <alignment vertical="top"/>
    </xf>
    <xf numFmtId="188" fontId="12" fillId="7" borderId="27" xfId="11" applyNumberFormat="1" applyFont="1" applyFill="1" applyBorder="1" applyAlignment="1" applyProtection="1">
      <alignment vertical="center"/>
    </xf>
    <xf numFmtId="0" fontId="1" fillId="0" borderId="52" xfId="10" applyFont="1" applyBorder="1"/>
    <xf numFmtId="0" fontId="34" fillId="14" borderId="0" xfId="0" applyFont="1" applyFill="1" applyBorder="1" applyAlignment="1">
      <alignment horizontal="center" vertical="center"/>
    </xf>
    <xf numFmtId="38" fontId="18" fillId="0" borderId="0" xfId="0" applyNumberFormat="1" applyFont="1" applyAlignment="1">
      <alignment vertical="center"/>
    </xf>
    <xf numFmtId="0" fontId="16" fillId="16" borderId="0" xfId="10" applyFont="1" applyFill="1" applyAlignment="1">
      <alignment vertical="center"/>
    </xf>
    <xf numFmtId="0" fontId="12" fillId="16" borderId="0" xfId="10" applyFont="1" applyFill="1" applyAlignment="1">
      <alignment vertical="center"/>
    </xf>
    <xf numFmtId="0" fontId="12" fillId="16" borderId="0" xfId="10" applyFont="1" applyFill="1" applyAlignment="1">
      <alignment horizontal="center" vertical="center"/>
    </xf>
    <xf numFmtId="43" fontId="12" fillId="16" borderId="0" xfId="3" applyFont="1" applyFill="1" applyAlignment="1">
      <alignment horizontal="right" vertical="center"/>
    </xf>
    <xf numFmtId="43" fontId="12" fillId="16" borderId="0" xfId="3" applyFont="1" applyFill="1" applyAlignment="1">
      <alignment vertical="center"/>
    </xf>
    <xf numFmtId="0" fontId="12" fillId="16" borderId="50" xfId="10" applyFont="1" applyFill="1" applyBorder="1" applyAlignment="1">
      <alignment vertical="center"/>
    </xf>
    <xf numFmtId="0" fontId="12" fillId="16" borderId="50" xfId="10" applyFont="1" applyFill="1" applyBorder="1" applyAlignment="1">
      <alignment horizontal="center" vertical="center"/>
    </xf>
    <xf numFmtId="0" fontId="16" fillId="17" borderId="0" xfId="10" applyFont="1" applyFill="1" applyAlignment="1">
      <alignment vertical="center"/>
    </xf>
    <xf numFmtId="0" fontId="12" fillId="17" borderId="0" xfId="10" applyFont="1" applyFill="1" applyAlignment="1">
      <alignment vertical="center"/>
    </xf>
    <xf numFmtId="0" fontId="12" fillId="17" borderId="0" xfId="10" applyFont="1" applyFill="1" applyAlignment="1">
      <alignment horizontal="center" vertical="center"/>
    </xf>
    <xf numFmtId="43" fontId="12" fillId="17" borderId="0" xfId="3" applyFont="1" applyFill="1" applyAlignment="1">
      <alignment vertical="center"/>
    </xf>
    <xf numFmtId="165" fontId="12" fillId="17" borderId="0" xfId="16" applyNumberFormat="1" applyFont="1" applyFill="1" applyAlignment="1">
      <alignment vertical="center"/>
    </xf>
    <xf numFmtId="0" fontId="12" fillId="17" borderId="50" xfId="10" applyFont="1" applyFill="1" applyBorder="1" applyAlignment="1">
      <alignment vertical="center"/>
    </xf>
    <xf numFmtId="0" fontId="12" fillId="17" borderId="50" xfId="10" applyFont="1" applyFill="1" applyBorder="1" applyAlignment="1">
      <alignment horizontal="center" vertical="center"/>
    </xf>
    <xf numFmtId="43" fontId="12" fillId="17" borderId="50" xfId="3" applyFont="1" applyFill="1" applyBorder="1" applyAlignment="1">
      <alignment vertical="center"/>
    </xf>
    <xf numFmtId="43" fontId="12" fillId="17" borderId="50" xfId="3" applyFont="1" applyFill="1" applyBorder="1" applyAlignment="1">
      <alignment horizontal="center" vertical="center"/>
    </xf>
    <xf numFmtId="0" fontId="16" fillId="18" borderId="0" xfId="10" applyFont="1" applyFill="1" applyAlignment="1">
      <alignment vertical="center"/>
    </xf>
    <xf numFmtId="0" fontId="12" fillId="18" borderId="0" xfId="10" applyFont="1" applyFill="1" applyAlignment="1">
      <alignment vertical="center"/>
    </xf>
    <xf numFmtId="0" fontId="12" fillId="18" borderId="0" xfId="10" applyFont="1" applyFill="1" applyAlignment="1">
      <alignment horizontal="center" vertical="center"/>
    </xf>
    <xf numFmtId="165" fontId="12" fillId="18" borderId="0" xfId="16" applyNumberFormat="1" applyFont="1" applyFill="1" applyAlignment="1">
      <alignment vertical="center"/>
    </xf>
    <xf numFmtId="165" fontId="12" fillId="18" borderId="0" xfId="16" applyNumberFormat="1" applyFont="1" applyFill="1" applyAlignment="1">
      <alignment horizontal="right" vertical="center"/>
    </xf>
    <xf numFmtId="165" fontId="12" fillId="18" borderId="0" xfId="16" applyNumberFormat="1" applyFont="1" applyFill="1" applyAlignment="1">
      <alignment horizontal="center" vertical="center"/>
    </xf>
    <xf numFmtId="0" fontId="12" fillId="18" borderId="50" xfId="10" applyFont="1" applyFill="1" applyBorder="1" applyAlignment="1">
      <alignment vertical="center"/>
    </xf>
    <xf numFmtId="0" fontId="12" fillId="18" borderId="50" xfId="10" applyFont="1" applyFill="1" applyBorder="1" applyAlignment="1">
      <alignment horizontal="center" vertical="center"/>
    </xf>
    <xf numFmtId="165" fontId="12" fillId="18" borderId="50" xfId="16" applyNumberFormat="1" applyFont="1" applyFill="1" applyBorder="1" applyAlignment="1">
      <alignment vertical="center"/>
    </xf>
    <xf numFmtId="165" fontId="12" fillId="18" borderId="50" xfId="10" applyNumberFormat="1" applyFont="1" applyFill="1" applyBorder="1" applyAlignment="1">
      <alignment horizontal="right" vertical="center"/>
    </xf>
    <xf numFmtId="165" fontId="12" fillId="18" borderId="50" xfId="10" applyNumberFormat="1" applyFont="1" applyFill="1" applyBorder="1" applyAlignment="1">
      <alignment horizontal="center" vertical="center"/>
    </xf>
    <xf numFmtId="165" fontId="12" fillId="12" borderId="0" xfId="16" applyNumberFormat="1" applyFont="1" applyFill="1" applyAlignment="1">
      <alignment horizontal="right" vertical="center"/>
    </xf>
    <xf numFmtId="0" fontId="42" fillId="0" borderId="0" xfId="15" applyFont="1" applyBorder="1" applyAlignment="1">
      <alignment vertical="center"/>
    </xf>
    <xf numFmtId="17" fontId="33" fillId="14" borderId="0" xfId="9" applyNumberFormat="1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165" fontId="1" fillId="0" borderId="0" xfId="16" applyNumberFormat="1" applyFont="1"/>
    <xf numFmtId="0" fontId="1" fillId="0" borderId="0" xfId="9" applyAlignment="1">
      <alignment vertical="center"/>
    </xf>
    <xf numFmtId="0" fontId="12" fillId="0" borderId="0" xfId="9" applyFont="1" applyFill="1" applyBorder="1" applyAlignment="1">
      <alignment vertical="center"/>
    </xf>
    <xf numFmtId="38" fontId="12" fillId="0" borderId="0" xfId="9" applyNumberFormat="1" applyFont="1" applyFill="1" applyBorder="1" applyAlignment="1">
      <alignment vertical="center"/>
    </xf>
    <xf numFmtId="184" fontId="12" fillId="0" borderId="0" xfId="9" applyNumberFormat="1" applyFont="1" applyFill="1" applyBorder="1" applyAlignment="1">
      <alignment vertical="center"/>
    </xf>
    <xf numFmtId="0" fontId="1" fillId="0" borderId="0" xfId="9" applyBorder="1" applyAlignment="1">
      <alignment vertical="center"/>
    </xf>
    <xf numFmtId="0" fontId="18" fillId="0" borderId="45" xfId="14" applyFont="1" applyFill="1" applyBorder="1" applyAlignment="1">
      <alignment horizontal="left" vertical="center"/>
    </xf>
    <xf numFmtId="169" fontId="18" fillId="0" borderId="45" xfId="14" applyNumberFormat="1" applyFont="1" applyFill="1" applyBorder="1" applyAlignment="1">
      <alignment vertical="center"/>
    </xf>
    <xf numFmtId="165" fontId="18" fillId="0" borderId="45" xfId="16" applyNumberFormat="1" applyFont="1" applyFill="1" applyBorder="1" applyAlignment="1">
      <alignment vertical="center"/>
    </xf>
    <xf numFmtId="169" fontId="18" fillId="0" borderId="45" xfId="14" applyNumberFormat="1" applyFont="1" applyFill="1" applyBorder="1" applyAlignment="1">
      <alignment horizontal="center" vertical="center"/>
    </xf>
    <xf numFmtId="169" fontId="18" fillId="0" borderId="45" xfId="14" applyNumberFormat="1" applyFont="1" applyFill="1" applyBorder="1" applyAlignment="1">
      <alignment horizontal="right" vertical="center"/>
    </xf>
    <xf numFmtId="0" fontId="18" fillId="0" borderId="0" xfId="14" applyFont="1" applyFill="1" applyBorder="1" applyAlignment="1">
      <alignment horizontal="left" vertical="center"/>
    </xf>
    <xf numFmtId="169" fontId="18" fillId="0" borderId="0" xfId="14" applyNumberFormat="1" applyFont="1" applyFill="1" applyBorder="1" applyAlignment="1">
      <alignment vertical="center"/>
    </xf>
    <xf numFmtId="183" fontId="18" fillId="0" borderId="0" xfId="14" applyNumberFormat="1" applyFont="1" applyFill="1" applyBorder="1" applyAlignment="1">
      <alignment vertical="center"/>
    </xf>
    <xf numFmtId="0" fontId="18" fillId="12" borderId="45" xfId="14" applyFont="1" applyFill="1" applyBorder="1" applyAlignment="1">
      <alignment horizontal="left" vertical="center"/>
    </xf>
    <xf numFmtId="169" fontId="18" fillId="12" borderId="45" xfId="14" applyNumberFormat="1" applyFont="1" applyFill="1" applyBorder="1" applyAlignment="1">
      <alignment vertical="center"/>
    </xf>
    <xf numFmtId="0" fontId="37" fillId="0" borderId="0" xfId="9" applyFont="1" applyAlignment="1">
      <alignment vertical="center"/>
    </xf>
    <xf numFmtId="0" fontId="19" fillId="12" borderId="0" xfId="9" applyFont="1" applyFill="1" applyAlignment="1">
      <alignment vertical="center"/>
    </xf>
    <xf numFmtId="0" fontId="20" fillId="12" borderId="0" xfId="9" applyFont="1" applyFill="1" applyAlignment="1">
      <alignment vertical="center"/>
    </xf>
    <xf numFmtId="0" fontId="43" fillId="12" borderId="0" xfId="9" applyFont="1" applyFill="1" applyAlignment="1">
      <alignment vertical="center"/>
    </xf>
    <xf numFmtId="9" fontId="18" fillId="12" borderId="45" xfId="16" applyFont="1" applyFill="1" applyBorder="1" applyAlignment="1">
      <alignment vertical="center"/>
    </xf>
    <xf numFmtId="9" fontId="18" fillId="12" borderId="45" xfId="16" applyFont="1" applyFill="1" applyBorder="1" applyAlignment="1">
      <alignment horizontal="center" vertical="center"/>
    </xf>
    <xf numFmtId="9" fontId="33" fillId="14" borderId="25" xfId="16" applyFont="1" applyFill="1" applyBorder="1" applyAlignment="1">
      <alignment horizontal="center" vertical="center"/>
    </xf>
    <xf numFmtId="169" fontId="44" fillId="0" borderId="45" xfId="14" applyNumberFormat="1" applyFont="1" applyFill="1" applyBorder="1"/>
    <xf numFmtId="0" fontId="9" fillId="12" borderId="0" xfId="12" applyFont="1" applyFill="1"/>
    <xf numFmtId="0" fontId="6" fillId="12" borderId="0" xfId="0" applyFont="1" applyFill="1"/>
    <xf numFmtId="0" fontId="1" fillId="12" borderId="0" xfId="0" applyFont="1" applyFill="1" applyBorder="1" applyAlignment="1">
      <alignment vertical="center"/>
    </xf>
    <xf numFmtId="3" fontId="1" fillId="12" borderId="0" xfId="0" applyNumberFormat="1" applyFont="1" applyFill="1" applyBorder="1" applyAlignment="1">
      <alignment horizontal="right" vertical="center"/>
    </xf>
    <xf numFmtId="165" fontId="1" fillId="12" borderId="0" xfId="0" applyNumberFormat="1" applyFont="1" applyFill="1" applyBorder="1" applyAlignment="1">
      <alignment horizontal="right" vertical="center"/>
    </xf>
    <xf numFmtId="0" fontId="18" fillId="12" borderId="0" xfId="0" applyFont="1" applyFill="1" applyBorder="1" applyAlignment="1">
      <alignment vertical="center"/>
    </xf>
    <xf numFmtId="0" fontId="18" fillId="12" borderId="0" xfId="10" applyFont="1" applyFill="1" applyBorder="1" applyAlignment="1">
      <alignment vertical="center"/>
    </xf>
    <xf numFmtId="0" fontId="9" fillId="12" borderId="0" xfId="12" applyFont="1" applyFill="1" applyBorder="1"/>
    <xf numFmtId="172" fontId="7" fillId="12" borderId="0" xfId="0" applyNumberFormat="1" applyFont="1" applyFill="1" applyBorder="1" applyAlignment="1">
      <alignment vertical="center"/>
    </xf>
    <xf numFmtId="0" fontId="9" fillId="12" borderId="0" xfId="12" applyFont="1" applyFill="1" applyBorder="1" applyAlignment="1">
      <alignment vertical="center"/>
    </xf>
    <xf numFmtId="0" fontId="0" fillId="12" borderId="0" xfId="0" applyFill="1" applyBorder="1"/>
    <xf numFmtId="0" fontId="9" fillId="0" borderId="0" xfId="12" applyFont="1" applyBorder="1" applyAlignment="1">
      <alignment vertical="center"/>
    </xf>
    <xf numFmtId="0" fontId="6" fillId="12" borderId="0" xfId="0" applyFont="1" applyFill="1" applyBorder="1"/>
    <xf numFmtId="0" fontId="33" fillId="12" borderId="0" xfId="10" applyFont="1" applyFill="1" applyBorder="1" applyAlignment="1">
      <alignment vertical="center"/>
    </xf>
    <xf numFmtId="182" fontId="33" fillId="12" borderId="0" xfId="3" applyNumberFormat="1" applyFont="1" applyFill="1" applyBorder="1" applyAlignment="1">
      <alignment vertical="center"/>
    </xf>
    <xf numFmtId="0" fontId="18" fillId="12" borderId="0" xfId="14" applyFont="1" applyFill="1" applyBorder="1" applyAlignment="1">
      <alignment vertical="center"/>
    </xf>
    <xf numFmtId="0" fontId="6" fillId="12" borderId="0" xfId="12" applyFont="1" applyFill="1" applyBorder="1"/>
    <xf numFmtId="0" fontId="4" fillId="12" borderId="0" xfId="14" applyFont="1" applyFill="1" applyBorder="1" applyAlignment="1">
      <alignment vertical="center"/>
    </xf>
    <xf numFmtId="174" fontId="6" fillId="12" borderId="0" xfId="12" applyNumberFormat="1" applyFont="1" applyFill="1" applyBorder="1"/>
    <xf numFmtId="165" fontId="6" fillId="12" borderId="0" xfId="16" applyNumberFormat="1" applyFont="1" applyFill="1" applyBorder="1"/>
    <xf numFmtId="0" fontId="4" fillId="0" borderId="0" xfId="12" applyFont="1" applyBorder="1" applyAlignment="1">
      <alignment vertical="center"/>
    </xf>
    <xf numFmtId="0" fontId="9" fillId="0" borderId="0" xfId="12" quotePrefix="1" applyFont="1" applyBorder="1" applyAlignment="1">
      <alignment horizontal="left"/>
    </xf>
    <xf numFmtId="0" fontId="6" fillId="0" borderId="0" xfId="12" applyFont="1" applyBorder="1"/>
    <xf numFmtId="165" fontId="6" fillId="0" borderId="0" xfId="16" applyNumberFormat="1" applyFont="1" applyBorder="1"/>
    <xf numFmtId="10" fontId="6" fillId="0" borderId="0" xfId="16" applyNumberFormat="1" applyFont="1" applyBorder="1"/>
    <xf numFmtId="0" fontId="1" fillId="0" borderId="0" xfId="0" applyFont="1" applyAlignment="1">
      <alignment vertical="center"/>
    </xf>
    <xf numFmtId="0" fontId="24" fillId="0" borderId="0" xfId="14" applyFont="1" applyFill="1" applyAlignment="1">
      <alignment horizontal="centerContinuous" vertical="center"/>
    </xf>
    <xf numFmtId="0" fontId="1" fillId="0" borderId="0" xfId="14" applyFont="1" applyFill="1" applyBorder="1" applyAlignment="1">
      <alignment horizontal="left" vertical="center"/>
    </xf>
    <xf numFmtId="169" fontId="1" fillId="0" borderId="0" xfId="14" applyNumberFormat="1" applyFont="1" applyFill="1" applyBorder="1" applyAlignment="1">
      <alignment vertical="center"/>
    </xf>
    <xf numFmtId="0" fontId="10" fillId="12" borderId="0" xfId="14" applyFont="1" applyFill="1" applyBorder="1" applyAlignment="1">
      <alignment horizontal="left" vertical="center"/>
    </xf>
    <xf numFmtId="169" fontId="10" fillId="12" borderId="0" xfId="14" applyNumberFormat="1" applyFont="1" applyFill="1" applyBorder="1" applyAlignment="1">
      <alignment vertical="center"/>
    </xf>
    <xf numFmtId="0" fontId="1" fillId="0" borderId="0" xfId="14" applyFont="1" applyFill="1" applyBorder="1" applyAlignment="1">
      <alignment vertical="center"/>
    </xf>
    <xf numFmtId="175" fontId="1" fillId="0" borderId="0" xfId="0" applyNumberFormat="1" applyFont="1" applyBorder="1" applyAlignment="1">
      <alignment vertical="center"/>
    </xf>
    <xf numFmtId="0" fontId="1" fillId="0" borderId="0" xfId="14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5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65" fontId="45" fillId="0" borderId="45" xfId="16" applyNumberFormat="1" applyFont="1" applyFill="1" applyBorder="1"/>
    <xf numFmtId="169" fontId="45" fillId="12" borderId="45" xfId="14" applyNumberFormat="1" applyFont="1" applyFill="1" applyBorder="1" applyAlignment="1">
      <alignment vertic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174" fontId="46" fillId="13" borderId="0" xfId="0" applyNumberFormat="1" applyFont="1" applyFill="1" applyBorder="1" applyAlignment="1">
      <alignment vertical="center"/>
    </xf>
    <xf numFmtId="165" fontId="46" fillId="13" borderId="0" xfId="16" applyNumberFormat="1" applyFont="1" applyFill="1" applyBorder="1" applyAlignment="1">
      <alignment vertical="center"/>
    </xf>
    <xf numFmtId="165" fontId="46" fillId="13" borderId="0" xfId="16" applyNumberFormat="1" applyFont="1" applyFill="1" applyBorder="1" applyAlignment="1">
      <alignment horizontal="right" vertical="center"/>
    </xf>
    <xf numFmtId="169" fontId="47" fillId="13" borderId="0" xfId="9" applyNumberFormat="1" applyFont="1" applyFill="1" applyBorder="1" applyAlignment="1">
      <alignment vertical="center"/>
    </xf>
    <xf numFmtId="169" fontId="46" fillId="0" borderId="0" xfId="9" applyNumberFormat="1" applyFont="1" applyFill="1" applyBorder="1" applyAlignment="1">
      <alignment vertical="center"/>
    </xf>
    <xf numFmtId="174" fontId="44" fillId="13" borderId="0" xfId="0" applyNumberFormat="1" applyFont="1" applyFill="1" applyBorder="1" applyAlignment="1">
      <alignment vertical="center"/>
    </xf>
    <xf numFmtId="174" fontId="45" fillId="12" borderId="0" xfId="10" applyNumberFormat="1" applyFont="1" applyFill="1"/>
    <xf numFmtId="0" fontId="36" fillId="14" borderId="0" xfId="14" applyFont="1" applyFill="1" applyBorder="1" applyAlignment="1">
      <alignment horizontal="center" vertical="center"/>
    </xf>
    <xf numFmtId="171" fontId="1" fillId="0" borderId="0" xfId="16" applyNumberFormat="1" applyFont="1" applyFill="1" applyBorder="1" applyAlignment="1">
      <alignment horizontal="right" vertical="center"/>
    </xf>
    <xf numFmtId="0" fontId="1" fillId="12" borderId="0" xfId="10" applyFont="1" applyFill="1" applyAlignment="1">
      <alignment vertical="center"/>
    </xf>
    <xf numFmtId="0" fontId="10" fillId="12" borderId="25" xfId="10" applyFont="1" applyFill="1" applyBorder="1" applyAlignment="1">
      <alignment horizontal="center" vertical="center"/>
    </xf>
    <xf numFmtId="0" fontId="10" fillId="12" borderId="0" xfId="10" applyFont="1" applyFill="1" applyAlignment="1">
      <alignment horizontal="center" vertical="center"/>
    </xf>
    <xf numFmtId="0" fontId="25" fillId="12" borderId="0" xfId="10" applyFont="1" applyFill="1" applyAlignment="1">
      <alignment vertical="center"/>
    </xf>
    <xf numFmtId="174" fontId="1" fillId="12" borderId="0" xfId="10" applyNumberFormat="1" applyFont="1" applyFill="1" applyAlignment="1">
      <alignment vertical="center"/>
    </xf>
    <xf numFmtId="176" fontId="1" fillId="12" borderId="0" xfId="10" applyNumberFormat="1" applyFont="1" applyFill="1" applyAlignment="1">
      <alignment vertical="center"/>
    </xf>
    <xf numFmtId="0" fontId="25" fillId="13" borderId="0" xfId="10" applyFont="1" applyFill="1" applyAlignment="1">
      <alignment vertical="center"/>
    </xf>
    <xf numFmtId="0" fontId="1" fillId="13" borderId="0" xfId="10" applyFont="1" applyFill="1" applyAlignment="1">
      <alignment vertical="center"/>
    </xf>
    <xf numFmtId="0" fontId="36" fillId="14" borderId="0" xfId="10" applyFont="1" applyFill="1" applyAlignment="1">
      <alignment vertical="center"/>
    </xf>
    <xf numFmtId="0" fontId="37" fillId="14" borderId="0" xfId="10" applyFont="1" applyFill="1" applyAlignment="1">
      <alignment vertical="center"/>
    </xf>
    <xf numFmtId="174" fontId="36" fillId="14" borderId="0" xfId="10" applyNumberFormat="1" applyFont="1" applyFill="1" applyAlignment="1">
      <alignment vertical="center"/>
    </xf>
    <xf numFmtId="176" fontId="36" fillId="14" borderId="0" xfId="10" applyNumberFormat="1" applyFont="1" applyFill="1" applyAlignment="1">
      <alignment vertical="center"/>
    </xf>
    <xf numFmtId="0" fontId="25" fillId="0" borderId="0" xfId="10" applyFont="1" applyFill="1" applyAlignment="1">
      <alignment vertical="center"/>
    </xf>
    <xf numFmtId="0" fontId="10" fillId="12" borderId="0" xfId="10" applyFont="1" applyFill="1" applyAlignment="1">
      <alignment vertical="center"/>
    </xf>
    <xf numFmtId="174" fontId="10" fillId="12" borderId="0" xfId="10" applyNumberFormat="1" applyFont="1" applyFill="1" applyAlignment="1">
      <alignment vertical="center"/>
    </xf>
    <xf numFmtId="176" fontId="10" fillId="12" borderId="0" xfId="10" applyNumberFormat="1" applyFont="1" applyFill="1" applyAlignment="1">
      <alignment vertical="center"/>
    </xf>
    <xf numFmtId="0" fontId="18" fillId="12" borderId="0" xfId="10" applyFont="1" applyFill="1" applyAlignment="1">
      <alignment vertical="center"/>
    </xf>
    <xf numFmtId="176" fontId="1" fillId="12" borderId="0" xfId="10" applyNumberFormat="1" applyFont="1" applyFill="1" applyAlignment="1">
      <alignment horizontal="right" vertical="center"/>
    </xf>
    <xf numFmtId="176" fontId="10" fillId="13" borderId="0" xfId="0" applyNumberFormat="1" applyFont="1" applyFill="1" applyBorder="1" applyAlignment="1">
      <alignment horizontal="right" vertical="center"/>
    </xf>
    <xf numFmtId="170" fontId="26" fillId="16" borderId="0" xfId="16" applyNumberFormat="1" applyFont="1" applyFill="1" applyBorder="1" applyAlignment="1" applyProtection="1">
      <alignment vertical="center"/>
      <protection locked="0"/>
    </xf>
    <xf numFmtId="170" fontId="26" fillId="16" borderId="50" xfId="16" applyNumberFormat="1" applyFont="1" applyFill="1" applyBorder="1" applyAlignment="1" applyProtection="1">
      <alignment vertical="center"/>
      <protection locked="0"/>
    </xf>
    <xf numFmtId="170" fontId="26" fillId="17" borderId="0" xfId="16" applyNumberFormat="1" applyFont="1" applyFill="1" applyBorder="1" applyAlignment="1" applyProtection="1">
      <alignment vertical="center"/>
      <protection locked="0"/>
    </xf>
    <xf numFmtId="170" fontId="12" fillId="17" borderId="0" xfId="16" applyNumberFormat="1" applyFont="1" applyFill="1" applyAlignment="1">
      <alignment vertical="center"/>
    </xf>
    <xf numFmtId="170" fontId="12" fillId="17" borderId="50" xfId="16" applyNumberFormat="1" applyFont="1" applyFill="1" applyBorder="1" applyAlignment="1">
      <alignment horizontal="right" vertical="center"/>
    </xf>
    <xf numFmtId="170" fontId="12" fillId="18" borderId="0" xfId="16" applyNumberFormat="1" applyFont="1" applyFill="1" applyAlignment="1">
      <alignment horizontal="right" vertical="center"/>
    </xf>
    <xf numFmtId="170" fontId="12" fillId="18" borderId="50" xfId="10" applyNumberFormat="1" applyFont="1" applyFill="1" applyBorder="1" applyAlignment="1">
      <alignment horizontal="right" vertical="center"/>
    </xf>
    <xf numFmtId="185" fontId="12" fillId="17" borderId="0" xfId="16" applyNumberFormat="1" applyFont="1" applyFill="1" applyAlignment="1">
      <alignment vertical="center"/>
    </xf>
    <xf numFmtId="185" fontId="12" fillId="18" borderId="0" xfId="16" applyNumberFormat="1" applyFont="1" applyFill="1" applyAlignment="1">
      <alignment horizontal="right" vertical="center"/>
    </xf>
    <xf numFmtId="185" fontId="12" fillId="18" borderId="50" xfId="10" applyNumberFormat="1" applyFont="1" applyFill="1" applyBorder="1" applyAlignment="1">
      <alignment horizontal="right" vertical="center"/>
    </xf>
    <xf numFmtId="0" fontId="0" fillId="12" borderId="0" xfId="0" applyFill="1"/>
    <xf numFmtId="0" fontId="14" fillId="5" borderId="28" xfId="0" applyFont="1" applyFill="1" applyBorder="1"/>
    <xf numFmtId="0" fontId="14" fillId="5" borderId="28" xfId="0" applyFont="1" applyFill="1" applyBorder="1" applyAlignment="1">
      <alignment vertical="center"/>
    </xf>
    <xf numFmtId="0" fontId="14" fillId="5" borderId="0" xfId="0" applyFont="1" applyFill="1"/>
    <xf numFmtId="0" fontId="14" fillId="5" borderId="28" xfId="0" applyFont="1" applyFill="1" applyBorder="1" applyAlignment="1">
      <alignment vertical="center" wrapText="1"/>
    </xf>
    <xf numFmtId="169" fontId="14" fillId="5" borderId="28" xfId="0" applyNumberFormat="1" applyFont="1" applyFill="1" applyBorder="1" applyAlignment="1">
      <alignment vertical="center" wrapText="1"/>
    </xf>
    <xf numFmtId="169" fontId="14" fillId="5" borderId="28" xfId="0" applyNumberFormat="1" applyFont="1" applyFill="1" applyBorder="1" applyAlignment="1">
      <alignment horizontal="left" vertical="center" wrapText="1" indent="2"/>
    </xf>
    <xf numFmtId="169" fontId="14" fillId="5" borderId="0" xfId="0" applyNumberFormat="1" applyFont="1" applyFill="1"/>
    <xf numFmtId="169" fontId="29" fillId="5" borderId="28" xfId="0" applyNumberFormat="1" applyFont="1" applyFill="1" applyBorder="1" applyAlignment="1">
      <alignment vertical="center" wrapText="1"/>
    </xf>
    <xf numFmtId="169" fontId="14" fillId="5" borderId="29" xfId="0" applyNumberFormat="1" applyFont="1" applyFill="1" applyBorder="1" applyAlignment="1">
      <alignment vertical="center" wrapText="1"/>
    </xf>
    <xf numFmtId="0" fontId="14" fillId="5" borderId="28" xfId="0" applyFont="1" applyFill="1" applyBorder="1" applyAlignment="1">
      <alignment horizontal="left" vertical="center" wrapText="1" indent="2"/>
    </xf>
    <xf numFmtId="0" fontId="29" fillId="5" borderId="1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/>
    </xf>
    <xf numFmtId="0" fontId="29" fillId="5" borderId="12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 wrapText="1"/>
    </xf>
    <xf numFmtId="0" fontId="14" fillId="5" borderId="30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horizontal="left" vertical="center" wrapText="1"/>
    </xf>
    <xf numFmtId="14" fontId="29" fillId="4" borderId="20" xfId="0" applyNumberFormat="1" applyFont="1" applyFill="1" applyBorder="1" applyAlignment="1">
      <alignment horizontal="center"/>
    </xf>
    <xf numFmtId="14" fontId="29" fillId="9" borderId="20" xfId="0" applyNumberFormat="1" applyFont="1" applyFill="1" applyBorder="1" applyAlignment="1">
      <alignment horizontal="center"/>
    </xf>
    <xf numFmtId="0" fontId="29" fillId="4" borderId="31" xfId="0" applyFont="1" applyFill="1" applyBorder="1" applyAlignment="1">
      <alignment horizontal="center"/>
    </xf>
    <xf numFmtId="0" fontId="30" fillId="8" borderId="31" xfId="0" applyFont="1" applyFill="1" applyBorder="1" applyAlignment="1">
      <alignment horizontal="center"/>
    </xf>
    <xf numFmtId="169" fontId="14" fillId="4" borderId="1" xfId="4" applyNumberFormat="1" applyFont="1" applyFill="1" applyBorder="1" applyAlignment="1">
      <alignment vertical="center"/>
    </xf>
    <xf numFmtId="169" fontId="14" fillId="5" borderId="1" xfId="4" applyNumberFormat="1" applyFont="1" applyFill="1" applyBorder="1" applyAlignment="1">
      <alignment vertical="center"/>
    </xf>
    <xf numFmtId="169" fontId="14" fillId="10" borderId="1" xfId="4" applyNumberFormat="1" applyFont="1" applyFill="1" applyBorder="1" applyAlignment="1">
      <alignment vertical="center"/>
    </xf>
    <xf numFmtId="169" fontId="14" fillId="5" borderId="1" xfId="3" applyNumberFormat="1" applyFont="1" applyFill="1" applyBorder="1" applyAlignment="1">
      <alignment vertical="center"/>
    </xf>
    <xf numFmtId="169" fontId="29" fillId="4" borderId="1" xfId="4" applyNumberFormat="1" applyFont="1" applyFill="1" applyBorder="1" applyAlignment="1">
      <alignment vertical="center"/>
    </xf>
    <xf numFmtId="169" fontId="29" fillId="5" borderId="1" xfId="3" applyNumberFormat="1" applyFont="1" applyFill="1" applyBorder="1" applyAlignment="1">
      <alignment vertical="center"/>
    </xf>
    <xf numFmtId="189" fontId="14" fillId="10" borderId="1" xfId="4" applyNumberFormat="1" applyFont="1" applyFill="1" applyBorder="1" applyAlignment="1">
      <alignment vertical="center"/>
    </xf>
    <xf numFmtId="169" fontId="29" fillId="5" borderId="1" xfId="4" applyNumberFormat="1" applyFont="1" applyFill="1" applyBorder="1" applyAlignment="1">
      <alignment vertical="center"/>
    </xf>
    <xf numFmtId="169" fontId="29" fillId="4" borderId="1" xfId="5" applyNumberFormat="1" applyFont="1" applyFill="1" applyBorder="1" applyAlignment="1">
      <alignment vertical="center"/>
    </xf>
    <xf numFmtId="169" fontId="29" fillId="5" borderId="1" xfId="5" applyNumberFormat="1" applyFont="1" applyFill="1" applyBorder="1" applyAlignment="1">
      <alignment vertical="center"/>
    </xf>
    <xf numFmtId="169" fontId="14" fillId="4" borderId="1" xfId="5" applyNumberFormat="1" applyFont="1" applyFill="1" applyBorder="1" applyAlignment="1">
      <alignment vertical="center"/>
    </xf>
    <xf numFmtId="169" fontId="14" fillId="5" borderId="1" xfId="5" applyNumberFormat="1" applyFont="1" applyFill="1" applyBorder="1" applyAlignment="1">
      <alignment vertical="center"/>
    </xf>
    <xf numFmtId="169" fontId="29" fillId="12" borderId="1" xfId="5" applyNumberFormat="1" applyFont="1" applyFill="1" applyBorder="1" applyAlignment="1">
      <alignment vertical="center"/>
    </xf>
    <xf numFmtId="0" fontId="14" fillId="12" borderId="0" xfId="0" applyFont="1" applyFill="1"/>
    <xf numFmtId="169" fontId="29" fillId="5" borderId="0" xfId="0" applyNumberFormat="1" applyFont="1" applyFill="1"/>
    <xf numFmtId="169" fontId="29" fillId="10" borderId="1" xfId="4" applyNumberFormat="1" applyFont="1" applyFill="1" applyBorder="1" applyAlignment="1">
      <alignment vertical="center"/>
    </xf>
    <xf numFmtId="169" fontId="14" fillId="10" borderId="1" xfId="3" applyNumberFormat="1" applyFont="1" applyFill="1" applyBorder="1" applyAlignment="1">
      <alignment vertical="center"/>
    </xf>
    <xf numFmtId="190" fontId="14" fillId="12" borderId="0" xfId="0" applyNumberFormat="1" applyFont="1" applyFill="1"/>
    <xf numFmtId="0" fontId="29" fillId="5" borderId="32" xfId="0" applyFont="1" applyFill="1" applyBorder="1" applyAlignment="1">
      <alignment vertical="center" wrapText="1"/>
    </xf>
    <xf numFmtId="189" fontId="29" fillId="4" borderId="1" xfId="5" applyNumberFormat="1" applyFont="1" applyFill="1" applyBorder="1" applyAlignment="1">
      <alignment vertical="center"/>
    </xf>
    <xf numFmtId="189" fontId="29" fillId="5" borderId="1" xfId="5" applyNumberFormat="1" applyFont="1" applyFill="1" applyBorder="1" applyAlignment="1">
      <alignment vertical="center"/>
    </xf>
    <xf numFmtId="0" fontId="29" fillId="5" borderId="28" xfId="0" applyFont="1" applyFill="1" applyBorder="1" applyAlignment="1">
      <alignment vertical="center" wrapText="1"/>
    </xf>
    <xf numFmtId="0" fontId="14" fillId="5" borderId="29" xfId="0" applyFont="1" applyFill="1" applyBorder="1" applyAlignment="1">
      <alignment vertical="center" wrapText="1"/>
    </xf>
    <xf numFmtId="41" fontId="14" fillId="5" borderId="0" xfId="4" applyFont="1" applyFill="1"/>
    <xf numFmtId="189" fontId="29" fillId="10" borderId="1" xfId="4" applyNumberFormat="1" applyFont="1" applyFill="1" applyBorder="1" applyAlignment="1">
      <alignment vertical="center"/>
    </xf>
    <xf numFmtId="0" fontId="14" fillId="5" borderId="33" xfId="0" applyFont="1" applyFill="1" applyBorder="1" applyAlignment="1">
      <alignment vertical="center"/>
    </xf>
    <xf numFmtId="0" fontId="14" fillId="5" borderId="34" xfId="0" applyFont="1" applyFill="1" applyBorder="1" applyAlignment="1">
      <alignment vertical="center"/>
    </xf>
    <xf numFmtId="189" fontId="14" fillId="5" borderId="1" xfId="4" applyNumberFormat="1" applyFont="1" applyFill="1" applyBorder="1" applyAlignment="1">
      <alignment vertical="center"/>
    </xf>
    <xf numFmtId="189" fontId="29" fillId="5" borderId="1" xfId="4" applyNumberFormat="1" applyFont="1" applyFill="1" applyBorder="1" applyAlignment="1">
      <alignment vertical="center"/>
    </xf>
    <xf numFmtId="189" fontId="14" fillId="10" borderId="1" xfId="5" applyNumberFormat="1" applyFont="1" applyFill="1" applyBorder="1" applyAlignment="1">
      <alignment vertical="center"/>
    </xf>
    <xf numFmtId="169" fontId="14" fillId="10" borderId="1" xfId="5" applyNumberFormat="1" applyFont="1" applyFill="1" applyBorder="1" applyAlignment="1">
      <alignment vertical="center"/>
    </xf>
    <xf numFmtId="189" fontId="14" fillId="5" borderId="0" xfId="0" applyNumberFormat="1" applyFont="1" applyFill="1"/>
    <xf numFmtId="169" fontId="29" fillId="10" borderId="1" xfId="5" applyNumberFormat="1" applyFont="1" applyFill="1" applyBorder="1" applyAlignment="1">
      <alignment vertical="center"/>
    </xf>
    <xf numFmtId="49" fontId="33" fillId="14" borderId="0" xfId="10" applyNumberFormat="1" applyFont="1" applyFill="1" applyBorder="1" applyAlignment="1">
      <alignment horizontal="center" vertical="center" wrapText="1"/>
    </xf>
    <xf numFmtId="43" fontId="14" fillId="5" borderId="0" xfId="3" applyFont="1" applyFill="1"/>
    <xf numFmtId="169" fontId="14" fillId="5" borderId="0" xfId="3" applyNumberFormat="1" applyFont="1" applyFill="1"/>
    <xf numFmtId="182" fontId="14" fillId="5" borderId="1" xfId="3" applyNumberFormat="1" applyFont="1" applyFill="1" applyBorder="1" applyAlignment="1">
      <alignment vertical="center"/>
    </xf>
    <xf numFmtId="182" fontId="14" fillId="4" borderId="1" xfId="4" applyNumberFormat="1" applyFont="1" applyFill="1" applyBorder="1" applyAlignment="1">
      <alignment vertical="center"/>
    </xf>
    <xf numFmtId="182" fontId="14" fillId="10" borderId="1" xfId="3" applyNumberFormat="1" applyFont="1" applyFill="1" applyBorder="1" applyAlignment="1">
      <alignment vertical="center"/>
    </xf>
    <xf numFmtId="182" fontId="14" fillId="5" borderId="0" xfId="3" applyNumberFormat="1" applyFont="1" applyFill="1"/>
    <xf numFmtId="182" fontId="14" fillId="5" borderId="0" xfId="0" applyNumberFormat="1" applyFont="1" applyFill="1"/>
    <xf numFmtId="191" fontId="14" fillId="5" borderId="12" xfId="0" applyNumberFormat="1" applyFont="1" applyFill="1" applyBorder="1" applyAlignment="1">
      <alignment vertical="center"/>
    </xf>
    <xf numFmtId="191" fontId="14" fillId="5" borderId="28" xfId="0" applyNumberFormat="1" applyFont="1" applyFill="1" applyBorder="1" applyAlignment="1">
      <alignment vertical="center"/>
    </xf>
    <xf numFmtId="182" fontId="29" fillId="4" borderId="1" xfId="4" applyNumberFormat="1" applyFont="1" applyFill="1" applyBorder="1" applyAlignment="1">
      <alignment vertical="center"/>
    </xf>
    <xf numFmtId="41" fontId="14" fillId="5" borderId="12" xfId="4" applyFont="1" applyFill="1" applyBorder="1" applyAlignment="1">
      <alignment vertical="center"/>
    </xf>
    <xf numFmtId="41" fontId="14" fillId="5" borderId="28" xfId="4" applyFont="1" applyFill="1" applyBorder="1" applyAlignment="1">
      <alignment vertical="center"/>
    </xf>
    <xf numFmtId="41" fontId="14" fillId="4" borderId="1" xfId="4" applyFont="1" applyFill="1" applyBorder="1" applyAlignment="1">
      <alignment vertical="center"/>
    </xf>
    <xf numFmtId="182" fontId="14" fillId="10" borderId="1" xfId="4" applyNumberFormat="1" applyFont="1" applyFill="1" applyBorder="1" applyAlignment="1">
      <alignment vertical="center"/>
    </xf>
    <xf numFmtId="41" fontId="29" fillId="4" borderId="1" xfId="4" applyFont="1" applyFill="1" applyBorder="1" applyAlignment="1">
      <alignment vertical="center"/>
    </xf>
    <xf numFmtId="182" fontId="29" fillId="5" borderId="1" xfId="4" applyNumberFormat="1" applyFont="1" applyFill="1" applyBorder="1" applyAlignment="1">
      <alignment vertical="center"/>
    </xf>
    <xf numFmtId="182" fontId="29" fillId="5" borderId="1" xfId="3" applyNumberFormat="1" applyFont="1" applyFill="1" applyBorder="1" applyAlignment="1">
      <alignment vertical="center"/>
    </xf>
    <xf numFmtId="0" fontId="14" fillId="5" borderId="33" xfId="0" applyFont="1" applyFill="1" applyBorder="1" applyAlignment="1">
      <alignment vertical="center" wrapText="1"/>
    </xf>
    <xf numFmtId="0" fontId="14" fillId="5" borderId="35" xfId="0" applyFont="1" applyFill="1" applyBorder="1" applyAlignment="1">
      <alignment vertical="center" wrapText="1"/>
    </xf>
    <xf numFmtId="4" fontId="14" fillId="5" borderId="0" xfId="0" applyNumberFormat="1" applyFont="1" applyFill="1"/>
    <xf numFmtId="169" fontId="14" fillId="19" borderId="1" xfId="5" applyNumberFormat="1" applyFont="1" applyFill="1" applyBorder="1" applyAlignment="1">
      <alignment vertical="center"/>
    </xf>
    <xf numFmtId="169" fontId="14" fillId="12" borderId="0" xfId="0" applyNumberFormat="1" applyFont="1" applyFill="1"/>
    <xf numFmtId="189" fontId="14" fillId="19" borderId="1" xfId="5" applyNumberFormat="1" applyFont="1" applyFill="1" applyBorder="1" applyAlignment="1">
      <alignment vertical="center"/>
    </xf>
    <xf numFmtId="189" fontId="14" fillId="12" borderId="0" xfId="0" applyNumberFormat="1" applyFont="1" applyFill="1"/>
    <xf numFmtId="174" fontId="18" fillId="12" borderId="0" xfId="0" applyNumberFormat="1" applyFont="1" applyFill="1" applyBorder="1" applyAlignment="1">
      <alignment vertical="center"/>
    </xf>
    <xf numFmtId="0" fontId="6" fillId="12" borderId="0" xfId="12" applyFont="1" applyFill="1" applyBorder="1" applyAlignment="1">
      <alignment vertical="center"/>
    </xf>
    <xf numFmtId="0" fontId="10" fillId="12" borderId="0" xfId="9" applyFont="1" applyFill="1" applyBorder="1" applyAlignment="1">
      <alignment vertical="center"/>
    </xf>
    <xf numFmtId="0" fontId="1" fillId="12" borderId="0" xfId="9" applyFill="1" applyBorder="1" applyAlignment="1">
      <alignment vertical="center"/>
    </xf>
    <xf numFmtId="0" fontId="36" fillId="14" borderId="0" xfId="9" applyFont="1" applyFill="1" applyBorder="1" applyAlignment="1">
      <alignment horizontal="center" vertical="center" wrapText="1"/>
    </xf>
    <xf numFmtId="0" fontId="10" fillId="12" borderId="0" xfId="9" applyFont="1" applyFill="1" applyBorder="1" applyAlignment="1">
      <alignment horizontal="center" vertical="center" wrapText="1"/>
    </xf>
    <xf numFmtId="0" fontId="10" fillId="12" borderId="0" xfId="9" applyFont="1" applyFill="1" applyBorder="1" applyAlignment="1">
      <alignment horizontal="center" vertical="center"/>
    </xf>
    <xf numFmtId="0" fontId="36" fillId="12" borderId="0" xfId="9" applyFont="1" applyFill="1" applyBorder="1" applyAlignment="1">
      <alignment horizontal="center" vertical="center" wrapText="1"/>
    </xf>
    <xf numFmtId="0" fontId="10" fillId="12" borderId="0" xfId="9" applyFont="1" applyFill="1" applyAlignment="1">
      <alignment vertical="center"/>
    </xf>
    <xf numFmtId="0" fontId="36" fillId="14" borderId="0" xfId="9" applyFont="1" applyFill="1" applyAlignment="1">
      <alignment horizontal="center" vertical="center"/>
    </xf>
    <xf numFmtId="0" fontId="10" fillId="12" borderId="0" xfId="9" applyFont="1" applyFill="1" applyAlignment="1">
      <alignment horizontal="center" vertical="center"/>
    </xf>
    <xf numFmtId="0" fontId="1" fillId="12" borderId="0" xfId="9" applyFill="1" applyAlignment="1">
      <alignment vertical="center"/>
    </xf>
    <xf numFmtId="0" fontId="1" fillId="12" borderId="0" xfId="9" applyFont="1" applyFill="1" applyAlignment="1">
      <alignment vertical="center"/>
    </xf>
    <xf numFmtId="0" fontId="47" fillId="15" borderId="0" xfId="9" applyFont="1" applyFill="1" applyAlignment="1">
      <alignment vertical="center"/>
    </xf>
    <xf numFmtId="0" fontId="46" fillId="15" borderId="0" xfId="9" applyFont="1" applyFill="1" applyAlignment="1">
      <alignment vertical="center"/>
    </xf>
    <xf numFmtId="0" fontId="10" fillId="15" borderId="0" xfId="9" applyFont="1" applyFill="1" applyAlignment="1">
      <alignment vertical="center"/>
    </xf>
    <xf numFmtId="0" fontId="1" fillId="15" borderId="0" xfId="9" applyFill="1" applyAlignment="1">
      <alignment vertical="center"/>
    </xf>
    <xf numFmtId="176" fontId="1" fillId="12" borderId="0" xfId="0" applyNumberFormat="1" applyFont="1" applyFill="1" applyBorder="1" applyAlignment="1">
      <alignment horizontal="right" vertical="center"/>
    </xf>
    <xf numFmtId="174" fontId="1" fillId="12" borderId="0" xfId="0" applyNumberFormat="1" applyFont="1" applyFill="1" applyBorder="1" applyAlignment="1">
      <alignment horizontal="right" vertical="center"/>
    </xf>
    <xf numFmtId="169" fontId="14" fillId="4" borderId="1" xfId="4" applyNumberFormat="1" applyFont="1" applyFill="1" applyBorder="1" applyAlignment="1">
      <alignment horizontal="center" vertical="center"/>
    </xf>
    <xf numFmtId="169" fontId="14" fillId="10" borderId="1" xfId="5" applyNumberFormat="1" applyFont="1" applyFill="1" applyBorder="1" applyAlignment="1">
      <alignment horizontal="center" vertical="center"/>
    </xf>
    <xf numFmtId="169" fontId="14" fillId="4" borderId="1" xfId="5" applyNumberFormat="1" applyFont="1" applyFill="1" applyBorder="1" applyAlignment="1">
      <alignment horizontal="center" vertical="center"/>
    </xf>
    <xf numFmtId="169" fontId="14" fillId="5" borderId="1" xfId="5" applyNumberFormat="1" applyFont="1" applyFill="1" applyBorder="1" applyAlignment="1">
      <alignment horizontal="center" vertical="center"/>
    </xf>
    <xf numFmtId="192" fontId="26" fillId="16" borderId="0" xfId="0" applyNumberFormat="1" applyFont="1" applyFill="1" applyBorder="1" applyAlignment="1" applyProtection="1">
      <alignment vertical="center"/>
      <protection locked="0"/>
    </xf>
    <xf numFmtId="192" fontId="12" fillId="17" borderId="50" xfId="3" applyNumberFormat="1" applyFont="1" applyFill="1" applyBorder="1" applyAlignment="1">
      <alignment horizontal="right" vertical="center"/>
    </xf>
    <xf numFmtId="193" fontId="36" fillId="14" borderId="0" xfId="9" applyNumberFormat="1" applyFont="1" applyFill="1" applyBorder="1" applyAlignment="1">
      <alignment vertical="center"/>
    </xf>
    <xf numFmtId="0" fontId="13" fillId="0" borderId="0" xfId="9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4" fillId="0" borderId="0" xfId="9" applyFont="1" applyAlignment="1">
      <alignment horizontal="center" vertical="center"/>
    </xf>
    <xf numFmtId="0" fontId="1" fillId="0" borderId="0" xfId="9" applyFont="1" applyFill="1" applyBorder="1" applyAlignment="1">
      <alignment horizontal="left" vertical="center"/>
    </xf>
    <xf numFmtId="0" fontId="47" fillId="13" borderId="0" xfId="9" applyFont="1" applyFill="1" applyBorder="1" applyAlignment="1">
      <alignment horizontal="left" vertical="center"/>
    </xf>
    <xf numFmtId="0" fontId="46" fillId="0" borderId="0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vertical="center"/>
    </xf>
    <xf numFmtId="0" fontId="36" fillId="14" borderId="0" xfId="9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6" fillId="14" borderId="48" xfId="9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37" fillId="14" borderId="0" xfId="0" applyNumberFormat="1" applyFont="1" applyFill="1" applyAlignment="1">
      <alignment vertical="center"/>
    </xf>
    <xf numFmtId="3" fontId="0" fillId="12" borderId="0" xfId="0" applyNumberFormat="1" applyFill="1" applyAlignment="1">
      <alignment vertical="center"/>
    </xf>
    <xf numFmtId="174" fontId="37" fillId="14" borderId="0" xfId="0" applyNumberFormat="1" applyFont="1" applyFill="1" applyBorder="1" applyAlignment="1">
      <alignment vertical="center"/>
    </xf>
    <xf numFmtId="1" fontId="1" fillId="12" borderId="0" xfId="0" applyNumberFormat="1" applyFont="1" applyFill="1" applyAlignment="1">
      <alignment horizontal="right" vertical="center"/>
    </xf>
    <xf numFmtId="3" fontId="47" fillId="15" borderId="0" xfId="0" applyNumberFormat="1" applyFont="1" applyFill="1" applyAlignment="1">
      <alignment vertical="center"/>
    </xf>
    <xf numFmtId="174" fontId="47" fillId="15" borderId="0" xfId="0" applyNumberFormat="1" applyFont="1" applyFill="1" applyBorder="1" applyAlignment="1">
      <alignment vertical="center"/>
    </xf>
    <xf numFmtId="0" fontId="37" fillId="14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174" fontId="10" fillId="15" borderId="0" xfId="0" applyNumberFormat="1" applyFont="1" applyFill="1" applyBorder="1" applyAlignment="1">
      <alignment vertical="center"/>
    </xf>
    <xf numFmtId="174" fontId="10" fillId="12" borderId="0" xfId="0" applyNumberFormat="1" applyFont="1" applyFill="1" applyBorder="1" applyAlignment="1">
      <alignment vertical="center"/>
    </xf>
    <xf numFmtId="3" fontId="37" fillId="14" borderId="0" xfId="0" applyNumberFormat="1" applyFont="1" applyFill="1" applyAlignment="1">
      <alignment horizontal="right" vertical="center"/>
    </xf>
    <xf numFmtId="1" fontId="0" fillId="12" borderId="0" xfId="0" applyNumberFormat="1" applyFill="1" applyAlignment="1">
      <alignment vertical="center"/>
    </xf>
    <xf numFmtId="3" fontId="47" fillId="15" borderId="0" xfId="0" applyNumberFormat="1" applyFont="1" applyFill="1" applyAlignment="1">
      <alignment horizontal="right" vertical="center"/>
    </xf>
    <xf numFmtId="9" fontId="18" fillId="12" borderId="0" xfId="16" applyFont="1" applyFill="1"/>
    <xf numFmtId="3" fontId="37" fillId="12" borderId="0" xfId="0" applyNumberFormat="1" applyFont="1" applyFill="1" applyAlignment="1">
      <alignment vertical="center"/>
    </xf>
    <xf numFmtId="0" fontId="37" fillId="12" borderId="0" xfId="0" applyFont="1" applyFill="1" applyAlignment="1">
      <alignment vertical="center"/>
    </xf>
    <xf numFmtId="170" fontId="45" fillId="0" borderId="0" xfId="18" applyNumberFormat="1" applyFont="1" applyFill="1" applyBorder="1" applyAlignment="1">
      <alignment horizontal="center" vertical="center"/>
    </xf>
    <xf numFmtId="185" fontId="45" fillId="0" borderId="0" xfId="0" applyNumberFormat="1" applyFont="1" applyFill="1" applyBorder="1" applyAlignment="1" applyProtection="1">
      <alignment vertical="center"/>
      <protection locked="0"/>
    </xf>
    <xf numFmtId="170" fontId="33" fillId="14" borderId="0" xfId="18" applyNumberFormat="1" applyFont="1" applyFill="1" applyBorder="1" applyAlignment="1">
      <alignment horizontal="center" vertical="center"/>
    </xf>
    <xf numFmtId="174" fontId="1" fillId="0" borderId="0" xfId="0" applyNumberFormat="1" applyFont="1" applyFill="1" applyBorder="1" applyAlignment="1">
      <alignment horizontal="right" vertical="center"/>
    </xf>
    <xf numFmtId="169" fontId="1" fillId="0" borderId="0" xfId="0" applyNumberFormat="1" applyFont="1" applyFill="1" applyBorder="1" applyAlignment="1">
      <alignment horizontal="right" vertical="center"/>
    </xf>
    <xf numFmtId="169" fontId="36" fillId="14" borderId="0" xfId="14" applyNumberFormat="1" applyFont="1" applyFill="1" applyBorder="1" applyAlignment="1">
      <alignment horizontal="right" vertical="center"/>
    </xf>
    <xf numFmtId="0" fontId="16" fillId="8" borderId="53" xfId="10" applyFont="1" applyFill="1" applyBorder="1" applyAlignment="1" applyProtection="1">
      <alignment horizontal="center" vertical="center" wrapText="1"/>
    </xf>
    <xf numFmtId="178" fontId="16" fillId="8" borderId="53" xfId="13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169" fontId="1" fillId="0" borderId="0" xfId="14" applyNumberFormat="1" applyFont="1" applyFill="1" applyBorder="1" applyAlignment="1">
      <alignment horizontal="right" vertical="center"/>
    </xf>
    <xf numFmtId="169" fontId="14" fillId="0" borderId="1" xfId="4" applyNumberFormat="1" applyFont="1" applyFill="1" applyBorder="1" applyAlignment="1">
      <alignment vertical="center"/>
    </xf>
    <xf numFmtId="169" fontId="14" fillId="4" borderId="31" xfId="4" applyNumberFormat="1" applyFont="1" applyFill="1" applyBorder="1" applyAlignment="1">
      <alignment vertical="center"/>
    </xf>
    <xf numFmtId="169" fontId="14" fillId="10" borderId="31" xfId="3" applyNumberFormat="1" applyFont="1" applyFill="1" applyBorder="1" applyAlignment="1">
      <alignment vertical="center"/>
    </xf>
    <xf numFmtId="169" fontId="29" fillId="4" borderId="31" xfId="4" applyNumberFormat="1" applyFont="1" applyFill="1" applyBorder="1" applyAlignment="1">
      <alignment vertical="center"/>
    </xf>
    <xf numFmtId="169" fontId="29" fillId="5" borderId="31" xfId="4" applyNumberFormat="1" applyFont="1" applyFill="1" applyBorder="1" applyAlignment="1">
      <alignment vertic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left" vertical="center" wrapText="1" indent="2"/>
    </xf>
    <xf numFmtId="169" fontId="14" fillId="0" borderId="0" xfId="5" applyNumberFormat="1" applyFont="1" applyFill="1" applyBorder="1" applyAlignment="1">
      <alignment vertical="center"/>
    </xf>
    <xf numFmtId="189" fontId="14" fillId="0" borderId="0" xfId="5" applyNumberFormat="1" applyFont="1" applyFill="1" applyBorder="1" applyAlignment="1">
      <alignment vertical="center"/>
    </xf>
    <xf numFmtId="0" fontId="46" fillId="0" borderId="52" xfId="0" applyFont="1" applyFill="1" applyBorder="1"/>
    <xf numFmtId="0" fontId="46" fillId="0" borderId="52" xfId="10" applyFont="1" applyFill="1" applyBorder="1"/>
    <xf numFmtId="0" fontId="1" fillId="0" borderId="52" xfId="0" applyFont="1" applyFill="1" applyBorder="1"/>
    <xf numFmtId="0" fontId="1" fillId="0" borderId="52" xfId="10" applyFont="1" applyFill="1" applyBorder="1"/>
    <xf numFmtId="176" fontId="51" fillId="12" borderId="0" xfId="0" applyNumberFormat="1" applyFont="1" applyFill="1" applyBorder="1" applyAlignment="1">
      <alignment vertical="center"/>
    </xf>
    <xf numFmtId="17" fontId="35" fillId="14" borderId="0" xfId="0" applyNumberFormat="1" applyFont="1" applyFill="1" applyAlignment="1">
      <alignment horizontal="center" vertical="center"/>
    </xf>
    <xf numFmtId="174" fontId="1" fillId="12" borderId="0" xfId="0" applyNumberFormat="1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37" fillId="14" borderId="0" xfId="0" applyFont="1" applyFill="1" applyAlignment="1">
      <alignment horizontal="center" vertical="center"/>
    </xf>
    <xf numFmtId="0" fontId="10" fillId="12" borderId="0" xfId="0" applyFont="1" applyFill="1"/>
    <xf numFmtId="174" fontId="37" fillId="14" borderId="0" xfId="0" applyNumberFormat="1" applyFont="1" applyFill="1" applyBorder="1" applyAlignment="1">
      <alignment horizontal="center" vertical="center"/>
    </xf>
    <xf numFmtId="165" fontId="1" fillId="0" borderId="0" xfId="16" applyNumberFormat="1" applyFont="1" applyFill="1" applyBorder="1" applyAlignment="1">
      <alignment horizontal="right" vertical="center"/>
    </xf>
    <xf numFmtId="0" fontId="39" fillId="14" borderId="0" xfId="0" applyFont="1" applyFill="1" applyBorder="1" applyAlignment="1">
      <alignment vertical="center" wrapText="1"/>
    </xf>
    <xf numFmtId="0" fontId="39" fillId="14" borderId="49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0" fontId="39" fillId="14" borderId="0" xfId="0" applyFont="1" applyFill="1" applyAlignment="1">
      <alignment horizont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17" fontId="36" fillId="14" borderId="0" xfId="9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36" fillId="14" borderId="0" xfId="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6" fillId="14" borderId="0" xfId="9" applyFont="1" applyFill="1" applyBorder="1" applyAlignment="1">
      <alignment horizontal="center" vertical="center"/>
    </xf>
    <xf numFmtId="0" fontId="1" fillId="12" borderId="0" xfId="9" applyFill="1" applyAlignment="1">
      <alignment horizontal="left" vertical="center" wrapText="1"/>
    </xf>
    <xf numFmtId="0" fontId="10" fillId="12" borderId="0" xfId="10" applyFont="1" applyFill="1" applyAlignment="1">
      <alignment horizontal="center"/>
    </xf>
    <xf numFmtId="0" fontId="36" fillId="14" borderId="0" xfId="10" applyFont="1" applyFill="1" applyAlignment="1">
      <alignment horizontal="center"/>
    </xf>
    <xf numFmtId="0" fontId="1" fillId="12" borderId="0" xfId="10" applyFont="1" applyFill="1" applyAlignment="1">
      <alignment horizontal="center"/>
    </xf>
    <xf numFmtId="0" fontId="10" fillId="12" borderId="36" xfId="10" applyFont="1" applyFill="1" applyBorder="1" applyAlignment="1">
      <alignment horizontal="center" wrapText="1"/>
    </xf>
    <xf numFmtId="0" fontId="33" fillId="14" borderId="0" xfId="10" applyFont="1" applyFill="1" applyBorder="1" applyAlignment="1">
      <alignment horizontal="center"/>
    </xf>
    <xf numFmtId="0" fontId="33" fillId="14" borderId="46" xfId="10" applyFont="1" applyFill="1" applyBorder="1" applyAlignment="1">
      <alignment horizontal="center"/>
    </xf>
    <xf numFmtId="0" fontId="10" fillId="12" borderId="37" xfId="10" applyFont="1" applyFill="1" applyBorder="1" applyAlignment="1">
      <alignment horizontal="center" vertical="center"/>
    </xf>
    <xf numFmtId="0" fontId="10" fillId="15" borderId="0" xfId="10" applyFont="1" applyFill="1" applyAlignment="1">
      <alignment horizontal="center" vertical="center"/>
    </xf>
    <xf numFmtId="0" fontId="1" fillId="12" borderId="0" xfId="10" applyFont="1" applyFill="1" applyAlignment="1">
      <alignment horizontal="center" vertical="center"/>
    </xf>
    <xf numFmtId="0" fontId="10" fillId="12" borderId="36" xfId="10" applyFont="1" applyFill="1" applyBorder="1" applyAlignment="1">
      <alignment horizontal="center" vertical="center" wrapText="1"/>
    </xf>
    <xf numFmtId="0" fontId="48" fillId="12" borderId="0" xfId="10" quotePrefix="1" applyFont="1" applyFill="1" applyAlignment="1">
      <alignment horizontal="left" vertical="center" wrapText="1"/>
    </xf>
    <xf numFmtId="0" fontId="17" fillId="13" borderId="0" xfId="10" applyFont="1" applyFill="1" applyAlignment="1">
      <alignment horizontal="center" vertical="center"/>
    </xf>
    <xf numFmtId="0" fontId="17" fillId="13" borderId="37" xfId="10" applyFont="1" applyFill="1" applyBorder="1" applyAlignment="1">
      <alignment horizontal="center"/>
    </xf>
    <xf numFmtId="0" fontId="17" fillId="13" borderId="36" xfId="10" applyFont="1" applyFill="1" applyBorder="1" applyAlignment="1">
      <alignment horizontal="center" wrapText="1"/>
    </xf>
    <xf numFmtId="0" fontId="34" fillId="14" borderId="0" xfId="0" applyFont="1" applyFill="1" applyBorder="1" applyAlignment="1">
      <alignment horizontal="center" vertical="center"/>
    </xf>
    <xf numFmtId="0" fontId="24" fillId="0" borderId="0" xfId="14" applyFont="1" applyFill="1" applyAlignment="1">
      <alignment horizontal="center" vertical="center"/>
    </xf>
    <xf numFmtId="0" fontId="50" fillId="14" borderId="0" xfId="14" applyFont="1" applyFill="1" applyBorder="1" applyAlignment="1">
      <alignment horizontal="center" vertical="center" wrapText="1"/>
    </xf>
    <xf numFmtId="0" fontId="36" fillId="14" borderId="0" xfId="14" applyFont="1" applyFill="1" applyBorder="1" applyAlignment="1">
      <alignment horizontal="center" vertical="center"/>
    </xf>
    <xf numFmtId="17" fontId="33" fillId="14" borderId="0" xfId="9" applyNumberFormat="1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0" fontId="33" fillId="12" borderId="0" xfId="14" applyFont="1" applyFill="1" applyBorder="1" applyAlignment="1">
      <alignment horizontal="center" vertical="center"/>
    </xf>
    <xf numFmtId="0" fontId="33" fillId="14" borderId="0" xfId="14" applyFont="1" applyFill="1" applyBorder="1" applyAlignment="1">
      <alignment horizontal="center" vertical="center"/>
    </xf>
    <xf numFmtId="0" fontId="49" fillId="14" borderId="0" xfId="9" applyFont="1" applyFill="1" applyAlignment="1">
      <alignment horizontal="center" vertical="center"/>
    </xf>
    <xf numFmtId="0" fontId="16" fillId="0" borderId="0" xfId="15" applyFont="1" applyBorder="1" applyAlignment="1">
      <alignment horizontal="center" vertical="center"/>
    </xf>
    <xf numFmtId="0" fontId="16" fillId="8" borderId="54" xfId="10" applyFont="1" applyFill="1" applyBorder="1" applyAlignment="1" applyProtection="1">
      <alignment horizontal="center" vertical="center" wrapText="1"/>
    </xf>
    <xf numFmtId="0" fontId="16" fillId="8" borderId="25" xfId="10" applyFont="1" applyFill="1" applyBorder="1" applyAlignment="1" applyProtection="1">
      <alignment horizontal="center" vertical="center" wrapText="1"/>
    </xf>
    <xf numFmtId="0" fontId="16" fillId="8" borderId="55" xfId="1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left" vertical="center" wrapText="1" indent="4"/>
    </xf>
    <xf numFmtId="0" fontId="14" fillId="0" borderId="38" xfId="0" applyFont="1" applyBorder="1" applyAlignment="1">
      <alignment horizontal="left" vertical="center" wrapText="1" indent="4"/>
    </xf>
    <xf numFmtId="0" fontId="14" fillId="0" borderId="33" xfId="0" applyFont="1" applyBorder="1" applyAlignment="1">
      <alignment horizontal="left" vertical="center" wrapText="1" indent="4"/>
    </xf>
    <xf numFmtId="0" fontId="14" fillId="0" borderId="34" xfId="0" applyFont="1" applyBorder="1" applyAlignment="1">
      <alignment horizontal="left" vertical="center" wrapText="1" indent="4"/>
    </xf>
    <xf numFmtId="0" fontId="29" fillId="12" borderId="12" xfId="0" applyFont="1" applyFill="1" applyBorder="1" applyAlignment="1">
      <alignment horizontal="center" vertical="center" wrapText="1"/>
    </xf>
    <xf numFmtId="0" fontId="29" fillId="12" borderId="28" xfId="0" applyFont="1" applyFill="1" applyBorder="1" applyAlignment="1">
      <alignment horizontal="center" vertical="center" wrapText="1"/>
    </xf>
    <xf numFmtId="0" fontId="29" fillId="12" borderId="30" xfId="0" applyFont="1" applyFill="1" applyBorder="1" applyAlignment="1">
      <alignment horizontal="left" vertical="center" indent="4"/>
    </xf>
    <xf numFmtId="0" fontId="14" fillId="0" borderId="38" xfId="0" applyFont="1" applyBorder="1" applyAlignment="1">
      <alignment horizontal="left" vertical="center" indent="4"/>
    </xf>
    <xf numFmtId="0" fontId="14" fillId="0" borderId="33" xfId="0" applyFont="1" applyBorder="1" applyAlignment="1">
      <alignment horizontal="left" vertical="center" indent="4"/>
    </xf>
    <xf numFmtId="0" fontId="14" fillId="0" borderId="34" xfId="0" applyFont="1" applyBorder="1" applyAlignment="1">
      <alignment horizontal="left" vertical="center" indent="4"/>
    </xf>
    <xf numFmtId="0" fontId="29" fillId="4" borderId="12" xfId="0" applyFont="1" applyFill="1" applyBorder="1" applyAlignment="1">
      <alignment horizontal="center" wrapText="1"/>
    </xf>
    <xf numFmtId="0" fontId="29" fillId="4" borderId="28" xfId="0" applyFont="1" applyFill="1" applyBorder="1" applyAlignment="1">
      <alignment horizontal="center" wrapText="1"/>
    </xf>
    <xf numFmtId="0" fontId="14" fillId="12" borderId="38" xfId="0" applyFont="1" applyFill="1" applyBorder="1" applyAlignment="1">
      <alignment horizontal="left" vertical="center" indent="4"/>
    </xf>
    <xf numFmtId="0" fontId="14" fillId="12" borderId="33" xfId="0" applyFont="1" applyFill="1" applyBorder="1" applyAlignment="1">
      <alignment horizontal="left" vertical="center" indent="4"/>
    </xf>
    <xf numFmtId="0" fontId="14" fillId="12" borderId="34" xfId="0" applyFont="1" applyFill="1" applyBorder="1" applyAlignment="1">
      <alignment horizontal="left" vertical="center" indent="4"/>
    </xf>
    <xf numFmtId="0" fontId="29" fillId="5" borderId="38" xfId="0" applyFont="1" applyFill="1" applyBorder="1" applyAlignment="1">
      <alignment horizontal="left" vertical="center" indent="4"/>
    </xf>
    <xf numFmtId="0" fontId="29" fillId="5" borderId="33" xfId="0" applyFont="1" applyFill="1" applyBorder="1" applyAlignment="1">
      <alignment horizontal="left" vertical="center" indent="4"/>
    </xf>
    <xf numFmtId="0" fontId="29" fillId="5" borderId="34" xfId="0" applyFont="1" applyFill="1" applyBorder="1" applyAlignment="1">
      <alignment horizontal="left" vertical="center" indent="4"/>
    </xf>
    <xf numFmtId="0" fontId="29" fillId="5" borderId="38" xfId="0" applyFont="1" applyFill="1" applyBorder="1" applyAlignment="1">
      <alignment horizontal="left" vertical="center" wrapText="1" indent="4"/>
    </xf>
    <xf numFmtId="0" fontId="29" fillId="5" borderId="33" xfId="0" applyFont="1" applyFill="1" applyBorder="1" applyAlignment="1">
      <alignment horizontal="left" vertical="center" wrapText="1" indent="4"/>
    </xf>
    <xf numFmtId="0" fontId="29" fillId="5" borderId="34" xfId="0" applyFont="1" applyFill="1" applyBorder="1" applyAlignment="1">
      <alignment horizontal="left" vertical="center" wrapText="1" indent="4"/>
    </xf>
    <xf numFmtId="0" fontId="29" fillId="5" borderId="12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wrapText="1"/>
    </xf>
    <xf numFmtId="0" fontId="31" fillId="4" borderId="32" xfId="0" applyFont="1" applyFill="1" applyBorder="1" applyAlignment="1">
      <alignment horizontal="center" wrapText="1"/>
    </xf>
    <xf numFmtId="0" fontId="31" fillId="4" borderId="28" xfId="0" applyFont="1" applyFill="1" applyBorder="1" applyAlignment="1">
      <alignment horizontal="center" wrapText="1"/>
    </xf>
    <xf numFmtId="0" fontId="29" fillId="4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2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39" xfId="0" applyNumberFormat="1" applyFont="1" applyFill="1" applyBorder="1" applyAlignment="1">
      <alignment horizontal="center"/>
    </xf>
    <xf numFmtId="17" fontId="5" fillId="3" borderId="40" xfId="0" applyNumberFormat="1" applyFont="1" applyFill="1" applyBorder="1" applyAlignment="1">
      <alignment horizontal="center"/>
    </xf>
    <xf numFmtId="17" fontId="5" fillId="3" borderId="41" xfId="0" applyNumberFormat="1" applyFont="1" applyFill="1" applyBorder="1" applyAlignment="1">
      <alignment horizontal="center"/>
    </xf>
    <xf numFmtId="17" fontId="5" fillId="3" borderId="42" xfId="0" applyNumberFormat="1" applyFont="1" applyFill="1" applyBorder="1" applyAlignment="1">
      <alignment horizontal="center"/>
    </xf>
    <xf numFmtId="17" fontId="5" fillId="3" borderId="43" xfId="0" applyNumberFormat="1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</cellXfs>
  <cellStyles count="19">
    <cellStyle name="60% - akcent 1" xfId="1"/>
    <cellStyle name="Diseño" xfId="2"/>
    <cellStyle name="Millares" xfId="3" builtinId="3"/>
    <cellStyle name="Millares [0] 10" xfId="4"/>
    <cellStyle name="Millares [0] 2" xfId="5"/>
    <cellStyle name="Millares [0] 2 19" xfId="6"/>
    <cellStyle name="Millares [0]_razind092003" xfId="7"/>
    <cellStyle name="No-definido" xfId="8"/>
    <cellStyle name="Normal" xfId="0" builtinId="0"/>
    <cellStyle name="Normal 10" xfId="9"/>
    <cellStyle name="Normal 2" xfId="10"/>
    <cellStyle name="Normal 3" xfId="11"/>
    <cellStyle name="Normal_graficos" xfId="12"/>
    <cellStyle name="Normal_Modelo Paquete Ifrs Chile (2008)" xfId="13"/>
    <cellStyle name="Normal_operacional" xfId="14"/>
    <cellStyle name="Normal_Paquete Nic 2005" xfId="15"/>
    <cellStyle name="Porcentaje" xfId="16" builtinId="5"/>
    <cellStyle name="Porcentaje 2" xfId="18"/>
    <cellStyle name="Porcentual 2 10" xfId="17"/>
  </cellStyles>
  <dxfs count="0"/>
  <tableStyles count="0" defaultTableStyle="TableStyleMedium9" defaultPivotStyle="PivotStyleLight16"/>
  <colors>
    <mruColors>
      <color rgb="FF0555F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45</xdr:row>
      <xdr:rowOff>0</xdr:rowOff>
    </xdr:from>
    <xdr:to>
      <xdr:col>2</xdr:col>
      <xdr:colOff>600075</xdr:colOff>
      <xdr:row>46</xdr:row>
      <xdr:rowOff>123825</xdr:rowOff>
    </xdr:to>
    <xdr:sp macro="" textlink="">
      <xdr:nvSpPr>
        <xdr:cNvPr id="47465" name="Text Box 1"/>
        <xdr:cNvSpPr txBox="1">
          <a:spLocks noChangeArrowheads="1"/>
        </xdr:cNvSpPr>
      </xdr:nvSpPr>
      <xdr:spPr bwMode="auto">
        <a:xfrm>
          <a:off x="5657850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523875</xdr:colOff>
      <xdr:row>45</xdr:row>
      <xdr:rowOff>0</xdr:rowOff>
    </xdr:from>
    <xdr:to>
      <xdr:col>3</xdr:col>
      <xdr:colOff>600075</xdr:colOff>
      <xdr:row>46</xdr:row>
      <xdr:rowOff>123825</xdr:rowOff>
    </xdr:to>
    <xdr:sp macro="" textlink="">
      <xdr:nvSpPr>
        <xdr:cNvPr id="47466" name="Text Box 1"/>
        <xdr:cNvSpPr txBox="1">
          <a:spLocks noChangeArrowheads="1"/>
        </xdr:cNvSpPr>
      </xdr:nvSpPr>
      <xdr:spPr bwMode="auto">
        <a:xfrm>
          <a:off x="6772275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5"/>
  <sheetViews>
    <sheetView showGridLines="0" workbookViewId="0">
      <selection activeCell="G21" sqref="G21"/>
    </sheetView>
  </sheetViews>
  <sheetFormatPr baseColWidth="10" defaultRowHeight="12.75"/>
  <cols>
    <col min="3" max="3" width="26.140625" bestFit="1" customWidth="1"/>
    <col min="4" max="4" width="2.5703125" customWidth="1"/>
    <col min="6" max="6" width="3.28515625" customWidth="1"/>
    <col min="8" max="8" width="1.85546875" customWidth="1"/>
  </cols>
  <sheetData>
    <row r="4" spans="3:11" ht="15.75">
      <c r="C4" s="189"/>
      <c r="D4" s="189"/>
      <c r="E4" s="532" t="s">
        <v>33</v>
      </c>
      <c r="F4" s="532"/>
      <c r="G4" s="532"/>
      <c r="H4" s="189"/>
      <c r="I4" s="190"/>
    </row>
    <row r="5" spans="3:11" ht="16.5" customHeight="1">
      <c r="C5" s="531" t="s">
        <v>102</v>
      </c>
      <c r="D5" s="191"/>
      <c r="E5" s="533" t="s">
        <v>427</v>
      </c>
      <c r="F5" s="533"/>
      <c r="G5" s="533"/>
      <c r="H5" s="190"/>
      <c r="I5" s="192"/>
    </row>
    <row r="6" spans="3:11" ht="12.75" customHeight="1">
      <c r="C6" s="531"/>
      <c r="D6" s="191"/>
      <c r="E6" s="202">
        <v>2019</v>
      </c>
      <c r="F6" s="193"/>
      <c r="G6" s="202">
        <v>2018</v>
      </c>
      <c r="H6" s="190"/>
      <c r="I6" s="203" t="s">
        <v>52</v>
      </c>
    </row>
    <row r="7" spans="3:11" ht="15.75">
      <c r="C7" s="194"/>
      <c r="D7" s="194"/>
      <c r="E7" s="534" t="s">
        <v>386</v>
      </c>
      <c r="F7" s="534"/>
      <c r="G7" s="534"/>
      <c r="H7" s="194"/>
      <c r="I7" s="203" t="s">
        <v>21</v>
      </c>
    </row>
    <row r="8" spans="3:11" ht="15">
      <c r="C8" s="122" t="s">
        <v>10</v>
      </c>
      <c r="D8" s="122"/>
      <c r="E8" s="215">
        <v>401.68799999999999</v>
      </c>
      <c r="F8" s="215">
        <v>0</v>
      </c>
      <c r="G8" s="215">
        <v>253.20099999999999</v>
      </c>
      <c r="H8" s="215">
        <v>0</v>
      </c>
      <c r="I8" s="523">
        <v>58.643923207254311</v>
      </c>
      <c r="K8" s="57"/>
    </row>
    <row r="9" spans="3:11" ht="15">
      <c r="C9" s="122" t="s">
        <v>55</v>
      </c>
      <c r="D9" s="122"/>
      <c r="E9" s="215">
        <v>764.73199999999997</v>
      </c>
      <c r="F9" s="215">
        <v>0</v>
      </c>
      <c r="G9" s="215">
        <v>510.84300000000002</v>
      </c>
      <c r="H9" s="215">
        <v>0</v>
      </c>
      <c r="I9" s="214">
        <v>49.700005676890925</v>
      </c>
      <c r="K9" s="57"/>
    </row>
    <row r="10" spans="3:11" ht="15">
      <c r="C10" s="122" t="s">
        <v>14</v>
      </c>
      <c r="D10" s="122"/>
      <c r="E10" s="215">
        <v>635.57600000000002</v>
      </c>
      <c r="F10" s="215">
        <v>0</v>
      </c>
      <c r="G10" s="215">
        <v>621.89099999999996</v>
      </c>
      <c r="H10" s="215">
        <v>0</v>
      </c>
      <c r="I10" s="214">
        <v>2.2005463980022233</v>
      </c>
      <c r="K10" s="57"/>
    </row>
    <row r="11" spans="3:11" ht="15">
      <c r="C11" s="122" t="s">
        <v>56</v>
      </c>
      <c r="D11" s="122"/>
      <c r="E11" s="215">
        <v>280.89499999999998</v>
      </c>
      <c r="F11" s="215">
        <v>0</v>
      </c>
      <c r="G11" s="215">
        <v>277.76</v>
      </c>
      <c r="H11" s="215">
        <v>0</v>
      </c>
      <c r="I11" s="214">
        <v>1.1286722350230427</v>
      </c>
      <c r="K11" s="57"/>
    </row>
    <row r="12" spans="3:11" ht="15" hidden="1">
      <c r="C12" s="122" t="s">
        <v>294</v>
      </c>
      <c r="D12" s="122"/>
      <c r="E12" s="215">
        <v>-12.6</v>
      </c>
      <c r="F12" s="215">
        <v>0</v>
      </c>
      <c r="G12" s="215">
        <v>-11.388999999999999</v>
      </c>
      <c r="H12" s="215">
        <v>0</v>
      </c>
      <c r="I12" s="214">
        <v>10.633066994468354</v>
      </c>
    </row>
    <row r="13" spans="3:11" ht="15.75">
      <c r="C13" s="216" t="s">
        <v>416</v>
      </c>
      <c r="D13" s="216"/>
      <c r="E13" s="219">
        <v>2070.2910000000002</v>
      </c>
      <c r="F13" s="219">
        <v>0</v>
      </c>
      <c r="G13" s="219">
        <v>1652.306</v>
      </c>
      <c r="H13" s="217">
        <v>0</v>
      </c>
      <c r="I13" s="218">
        <v>25.297069671114201</v>
      </c>
      <c r="K13" s="57"/>
    </row>
    <row r="15" spans="3:11" ht="15">
      <c r="C15" s="122" t="s">
        <v>417</v>
      </c>
    </row>
    <row r="25" spans="12:12">
      <c r="L25" s="57"/>
    </row>
  </sheetData>
  <mergeCells count="4">
    <mergeCell ref="C5:C6"/>
    <mergeCell ref="E4:G4"/>
    <mergeCell ref="E5:G5"/>
    <mergeCell ref="E7:G7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showGridLines="0" topLeftCell="A16" workbookViewId="0">
      <selection activeCell="M20" sqref="M20"/>
    </sheetView>
  </sheetViews>
  <sheetFormatPr baseColWidth="10" defaultRowHeight="12.75"/>
  <cols>
    <col min="1" max="1" width="11.42578125" style="111"/>
    <col min="2" max="2" width="54.85546875" style="127" customWidth="1"/>
    <col min="3" max="3" width="13.5703125" style="127" customWidth="1"/>
    <col min="4" max="4" width="2.85546875" style="127" customWidth="1"/>
    <col min="5" max="5" width="12.42578125" style="127" bestFit="1" customWidth="1"/>
    <col min="6" max="6" width="2.42578125" style="127" customWidth="1"/>
    <col min="7" max="7" width="10.28515625" style="127" bestFit="1" customWidth="1"/>
    <col min="8" max="8" width="3.28515625" style="127" customWidth="1"/>
    <col min="9" max="9" width="11.42578125" style="127"/>
    <col min="10" max="16384" width="11.42578125" style="111"/>
  </cols>
  <sheetData>
    <row r="3" spans="2:9">
      <c r="B3" s="556" t="s">
        <v>206</v>
      </c>
      <c r="C3" s="558"/>
      <c r="D3" s="558"/>
      <c r="E3" s="558"/>
      <c r="F3" s="558"/>
      <c r="G3" s="558"/>
      <c r="H3" s="558"/>
      <c r="I3" s="558"/>
    </row>
    <row r="4" spans="2:9">
      <c r="B4" s="556"/>
      <c r="C4" s="140" t="s">
        <v>428</v>
      </c>
      <c r="D4" s="140"/>
      <c r="E4" s="140" t="s">
        <v>410</v>
      </c>
      <c r="F4" s="140"/>
      <c r="G4" s="140" t="s">
        <v>52</v>
      </c>
      <c r="H4" s="141"/>
      <c r="I4" s="140" t="s">
        <v>52</v>
      </c>
    </row>
    <row r="5" spans="2:9">
      <c r="B5" s="556"/>
      <c r="C5" s="557" t="s">
        <v>211</v>
      </c>
      <c r="D5" s="557"/>
      <c r="E5" s="557"/>
      <c r="F5" s="557"/>
      <c r="G5" s="557"/>
      <c r="H5" s="141"/>
      <c r="I5" s="141" t="s">
        <v>21</v>
      </c>
    </row>
    <row r="6" spans="2:9">
      <c r="C6" s="132"/>
      <c r="D6" s="132"/>
      <c r="E6" s="132"/>
      <c r="F6" s="132"/>
      <c r="G6" s="132"/>
    </row>
    <row r="7" spans="2:9">
      <c r="B7" s="131" t="s">
        <v>64</v>
      </c>
      <c r="C7" s="138">
        <v>6367</v>
      </c>
      <c r="D7" s="138"/>
      <c r="E7" s="138">
        <v>6384</v>
      </c>
      <c r="F7" s="138"/>
      <c r="G7" s="138">
        <v>-17</v>
      </c>
      <c r="H7" s="138"/>
      <c r="I7" s="164">
        <v>-2.6629072681704224E-3</v>
      </c>
    </row>
    <row r="8" spans="2:9">
      <c r="B8" s="131" t="s">
        <v>201</v>
      </c>
      <c r="C8" s="138">
        <v>23345</v>
      </c>
      <c r="D8" s="138"/>
      <c r="E8" s="138">
        <v>21012</v>
      </c>
      <c r="F8" s="138"/>
      <c r="G8" s="138">
        <v>2333</v>
      </c>
      <c r="H8" s="138"/>
      <c r="I8" s="164">
        <v>0.11103179135731955</v>
      </c>
    </row>
    <row r="9" spans="2:9">
      <c r="C9" s="138"/>
      <c r="D9" s="138"/>
      <c r="E9" s="138"/>
      <c r="F9" s="138"/>
      <c r="G9" s="138"/>
      <c r="H9" s="138"/>
      <c r="I9" s="138"/>
    </row>
    <row r="10" spans="2:9">
      <c r="B10" s="128" t="s">
        <v>65</v>
      </c>
      <c r="C10" s="212">
        <v>29712</v>
      </c>
      <c r="D10" s="212"/>
      <c r="E10" s="212">
        <v>27396</v>
      </c>
      <c r="F10" s="212"/>
      <c r="G10" s="212">
        <v>2316</v>
      </c>
      <c r="H10" s="128"/>
      <c r="I10" s="168">
        <v>8.4537888742882261E-2</v>
      </c>
    </row>
    <row r="13" spans="2:9">
      <c r="B13" s="556" t="s">
        <v>207</v>
      </c>
      <c r="C13" s="558"/>
      <c r="D13" s="558"/>
      <c r="E13" s="558"/>
      <c r="F13" s="558"/>
      <c r="G13" s="558"/>
      <c r="H13" s="558"/>
      <c r="I13" s="558"/>
    </row>
    <row r="14" spans="2:9">
      <c r="B14" s="556"/>
      <c r="C14" s="140" t="str">
        <f>C4</f>
        <v>June 2019</v>
      </c>
      <c r="D14" s="140"/>
      <c r="E14" s="140" t="str">
        <f>E4</f>
        <v>December 2018</v>
      </c>
      <c r="F14" s="140"/>
      <c r="G14" s="140" t="s">
        <v>52</v>
      </c>
      <c r="H14" s="141"/>
      <c r="I14" s="140" t="s">
        <v>52</v>
      </c>
    </row>
    <row r="15" spans="2:9">
      <c r="B15" s="556"/>
      <c r="C15" s="557" t="s">
        <v>211</v>
      </c>
      <c r="D15" s="557"/>
      <c r="E15" s="557"/>
      <c r="F15" s="557"/>
      <c r="G15" s="557"/>
      <c r="H15" s="141"/>
      <c r="I15" s="141" t="s">
        <v>21</v>
      </c>
    </row>
    <row r="16" spans="2:9">
      <c r="C16" s="132"/>
      <c r="D16" s="132"/>
      <c r="E16" s="132"/>
      <c r="F16" s="132"/>
      <c r="G16" s="132"/>
    </row>
    <row r="17" spans="2:9">
      <c r="B17" s="131" t="s">
        <v>66</v>
      </c>
      <c r="C17" s="138">
        <v>9003</v>
      </c>
      <c r="D17" s="138"/>
      <c r="E17" s="138">
        <v>9650</v>
      </c>
      <c r="F17" s="138"/>
      <c r="G17" s="138">
        <v>-647</v>
      </c>
      <c r="H17" s="138"/>
      <c r="I17" s="164">
        <v>-6.7046632124352357E-2</v>
      </c>
    </row>
    <row r="18" spans="2:9">
      <c r="B18" s="131" t="s">
        <v>67</v>
      </c>
      <c r="C18" s="138">
        <v>11232</v>
      </c>
      <c r="D18" s="138"/>
      <c r="E18" s="138">
        <v>8914</v>
      </c>
      <c r="F18" s="138"/>
      <c r="G18" s="138">
        <v>2318</v>
      </c>
      <c r="H18" s="138"/>
      <c r="I18" s="164">
        <v>0.26004038590980483</v>
      </c>
    </row>
    <row r="19" spans="2:9">
      <c r="B19" s="131"/>
      <c r="C19" s="138"/>
      <c r="D19" s="138"/>
      <c r="E19" s="138"/>
      <c r="F19" s="138"/>
      <c r="G19" s="138"/>
      <c r="H19" s="138"/>
      <c r="I19" s="164"/>
    </row>
    <row r="20" spans="2:9">
      <c r="B20" s="131" t="s">
        <v>202</v>
      </c>
      <c r="C20" s="138">
        <v>9477</v>
      </c>
      <c r="D20" s="138"/>
      <c r="E20" s="138">
        <v>8832</v>
      </c>
      <c r="F20" s="138"/>
      <c r="G20" s="138">
        <v>645</v>
      </c>
      <c r="H20" s="138"/>
      <c r="I20" s="164">
        <v>7.3029891304347894E-2</v>
      </c>
    </row>
    <row r="21" spans="2:9">
      <c r="B21" s="114" t="s">
        <v>203</v>
      </c>
      <c r="C21" s="138">
        <v>7265</v>
      </c>
      <c r="D21" s="138"/>
      <c r="E21" s="138">
        <v>6724</v>
      </c>
      <c r="F21" s="138"/>
      <c r="G21" s="138">
        <v>541</v>
      </c>
      <c r="H21" s="138"/>
      <c r="I21" s="164">
        <v>8.0458060678167742E-2</v>
      </c>
    </row>
    <row r="22" spans="2:9">
      <c r="B22" s="114" t="s">
        <v>204</v>
      </c>
      <c r="C22" s="138">
        <v>2212</v>
      </c>
      <c r="D22" s="138"/>
      <c r="E22" s="138">
        <v>2108</v>
      </c>
      <c r="F22" s="138"/>
      <c r="G22" s="138">
        <v>104</v>
      </c>
      <c r="H22" s="138"/>
      <c r="I22" s="164">
        <v>4.933586337760909E-2</v>
      </c>
    </row>
    <row r="23" spans="2:9">
      <c r="C23" s="138"/>
      <c r="D23" s="138"/>
      <c r="E23" s="138"/>
      <c r="F23" s="138"/>
      <c r="G23" s="138"/>
      <c r="H23" s="138"/>
      <c r="I23" s="139"/>
    </row>
    <row r="24" spans="2:9">
      <c r="B24" s="128" t="s">
        <v>205</v>
      </c>
      <c r="C24" s="212">
        <v>29712</v>
      </c>
      <c r="D24" s="212"/>
      <c r="E24" s="212">
        <v>27396</v>
      </c>
      <c r="F24" s="212"/>
      <c r="G24" s="212">
        <v>2316</v>
      </c>
      <c r="H24" s="128"/>
      <c r="I24" s="168">
        <v>8.4537888742882261E-2</v>
      </c>
    </row>
    <row r="27" spans="2:9">
      <c r="B27" s="556" t="s">
        <v>97</v>
      </c>
      <c r="C27" s="558"/>
      <c r="D27" s="558"/>
      <c r="E27" s="558"/>
      <c r="F27" s="558"/>
      <c r="G27" s="558"/>
      <c r="H27" s="558"/>
      <c r="I27" s="558"/>
    </row>
    <row r="28" spans="2:9">
      <c r="B28" s="556"/>
      <c r="C28" s="140" t="str">
        <f>C4</f>
        <v>June 2019</v>
      </c>
      <c r="D28" s="140"/>
      <c r="E28" s="140" t="s">
        <v>429</v>
      </c>
      <c r="F28" s="140"/>
      <c r="G28" s="140" t="s">
        <v>52</v>
      </c>
      <c r="H28" s="141"/>
      <c r="I28" s="140" t="s">
        <v>52</v>
      </c>
    </row>
    <row r="29" spans="2:9">
      <c r="B29" s="556"/>
      <c r="C29" s="557" t="s">
        <v>211</v>
      </c>
      <c r="D29" s="557"/>
      <c r="E29" s="557"/>
      <c r="F29" s="557"/>
      <c r="G29" s="557"/>
      <c r="H29" s="141"/>
      <c r="I29" s="141" t="s">
        <v>21</v>
      </c>
    </row>
    <row r="30" spans="2:9">
      <c r="C30" s="132"/>
      <c r="D30" s="132"/>
      <c r="E30" s="132"/>
      <c r="F30" s="132"/>
      <c r="G30" s="132"/>
      <c r="I30" s="497"/>
    </row>
    <row r="31" spans="2:9">
      <c r="B31" s="131" t="s">
        <v>96</v>
      </c>
      <c r="C31" s="138">
        <v>609</v>
      </c>
      <c r="D31" s="138"/>
      <c r="E31" s="138">
        <v>528</v>
      </c>
      <c r="F31" s="138"/>
      <c r="G31" s="138">
        <v>81</v>
      </c>
      <c r="H31" s="138"/>
      <c r="I31" s="500">
        <v>0.15340909090909083</v>
      </c>
    </row>
    <row r="32" spans="2:9">
      <c r="B32" s="131"/>
      <c r="C32" s="138"/>
      <c r="D32" s="138"/>
      <c r="E32" s="138"/>
      <c r="F32" s="138"/>
      <c r="G32" s="138"/>
      <c r="H32" s="138"/>
      <c r="I32" s="501"/>
    </row>
    <row r="33" spans="2:9">
      <c r="B33" s="131" t="s">
        <v>95</v>
      </c>
      <c r="C33" s="138">
        <v>-776</v>
      </c>
      <c r="D33" s="138"/>
      <c r="E33" s="138">
        <v>-1897</v>
      </c>
      <c r="F33" s="138"/>
      <c r="G33" s="138">
        <v>1121</v>
      </c>
      <c r="H33" s="138"/>
      <c r="I33" s="500">
        <v>-0.59093305218766479</v>
      </c>
    </row>
    <row r="34" spans="2:9">
      <c r="B34" s="131"/>
      <c r="C34" s="138"/>
      <c r="D34" s="138"/>
      <c r="E34" s="138"/>
      <c r="F34" s="138"/>
      <c r="G34" s="138"/>
      <c r="H34" s="138"/>
      <c r="I34" s="501"/>
    </row>
    <row r="35" spans="2:9">
      <c r="B35" s="131" t="s">
        <v>94</v>
      </c>
      <c r="C35" s="138">
        <v>-328</v>
      </c>
      <c r="D35" s="138"/>
      <c r="E35" s="138">
        <v>2417</v>
      </c>
      <c r="F35" s="138"/>
      <c r="G35" s="138">
        <v>-2745</v>
      </c>
      <c r="H35" s="138"/>
      <c r="I35" s="500">
        <v>-1.1357054199420769</v>
      </c>
    </row>
    <row r="36" spans="2:9">
      <c r="C36" s="138"/>
      <c r="D36" s="138"/>
      <c r="E36" s="138"/>
      <c r="F36" s="138"/>
      <c r="G36" s="138"/>
      <c r="H36" s="138"/>
      <c r="I36" s="139"/>
    </row>
    <row r="37" spans="2:9">
      <c r="B37" s="128" t="s">
        <v>208</v>
      </c>
      <c r="C37" s="212">
        <v>-494</v>
      </c>
      <c r="D37" s="212"/>
      <c r="E37" s="212">
        <v>1048</v>
      </c>
      <c r="F37" s="212"/>
      <c r="G37" s="212">
        <v>-1542</v>
      </c>
      <c r="H37" s="128"/>
      <c r="I37" s="502">
        <v>-1.4713740458015268</v>
      </c>
    </row>
  </sheetData>
  <mergeCells count="9">
    <mergeCell ref="B27:B29"/>
    <mergeCell ref="C29:G29"/>
    <mergeCell ref="C3:I3"/>
    <mergeCell ref="C13:I13"/>
    <mergeCell ref="C27:I27"/>
    <mergeCell ref="B3:B5"/>
    <mergeCell ref="C5:G5"/>
    <mergeCell ref="B13:B15"/>
    <mergeCell ref="C15:G15"/>
  </mergeCells>
  <pageMargins left="0.7" right="0.7" top="0.75" bottom="0.75" header="0.3" footer="0.3"/>
  <pageSetup paperSize="9" orientation="portrait" horizontalDpi="4294967295" verticalDpi="4294967295" r:id="rId1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18"/>
  <sheetViews>
    <sheetView showGridLines="0" zoomScaleNormal="100" workbookViewId="0">
      <selection activeCell="P16" sqref="P16"/>
    </sheetView>
  </sheetViews>
  <sheetFormatPr baseColWidth="10" defaultColWidth="7.28515625" defaultRowHeight="12.75"/>
  <cols>
    <col min="1" max="1" width="3.140625" style="142" customWidth="1"/>
    <col min="2" max="2" width="10.5703125" style="142" customWidth="1"/>
    <col min="3" max="3" width="27.140625" style="142" customWidth="1"/>
    <col min="4" max="4" width="12" style="142" customWidth="1"/>
    <col min="5" max="6" width="13" style="229" customWidth="1"/>
    <col min="7" max="7" width="13" style="229" hidden="1" customWidth="1"/>
    <col min="8" max="8" width="13" style="229" customWidth="1"/>
    <col min="9" max="9" width="13.42578125" style="142" customWidth="1"/>
    <col min="10" max="10" width="10.42578125" style="142" customWidth="1"/>
    <col min="11" max="11" width="1.140625" style="142" customWidth="1"/>
    <col min="12" max="12" width="7.28515625" style="142" customWidth="1"/>
    <col min="13" max="16384" width="7.28515625" style="142"/>
  </cols>
  <sheetData>
    <row r="3" spans="2:10" ht="15.75" customHeight="1">
      <c r="B3" s="559" t="s">
        <v>90</v>
      </c>
      <c r="C3" s="559"/>
      <c r="D3" s="228" t="s">
        <v>91</v>
      </c>
      <c r="E3" s="143" t="s">
        <v>435</v>
      </c>
      <c r="F3" s="143" t="s">
        <v>415</v>
      </c>
      <c r="G3" s="143">
        <v>2017</v>
      </c>
      <c r="H3" s="143" t="s">
        <v>436</v>
      </c>
      <c r="I3" s="228" t="s">
        <v>98</v>
      </c>
      <c r="J3" s="228" t="s">
        <v>99</v>
      </c>
    </row>
    <row r="4" spans="2:10" ht="6" customHeight="1">
      <c r="E4" s="142"/>
      <c r="F4" s="142"/>
      <c r="G4" s="142"/>
      <c r="H4" s="142"/>
    </row>
    <row r="5" spans="2:10" ht="18" customHeight="1">
      <c r="B5" s="230" t="s">
        <v>77</v>
      </c>
      <c r="C5" s="231" t="s">
        <v>82</v>
      </c>
      <c r="D5" s="232" t="s">
        <v>100</v>
      </c>
      <c r="E5" s="233">
        <v>0.707208708208375</v>
      </c>
      <c r="F5" s="234">
        <v>0.66155440414507771</v>
      </c>
      <c r="G5" s="234"/>
      <c r="H5" s="234"/>
      <c r="I5" s="467">
        <v>4.5654304063297291E-2</v>
      </c>
      <c r="J5" s="354">
        <v>6.9010656987910313E-2</v>
      </c>
    </row>
    <row r="6" spans="2:10" ht="18" customHeight="1">
      <c r="B6" s="231"/>
      <c r="C6" s="231" t="s">
        <v>81</v>
      </c>
      <c r="D6" s="232" t="s">
        <v>100</v>
      </c>
      <c r="E6" s="233">
        <v>0.66462512495834725</v>
      </c>
      <c r="F6" s="234">
        <v>0.6263836269430052</v>
      </c>
      <c r="G6" s="234"/>
      <c r="H6" s="234"/>
      <c r="I6" s="467">
        <v>3.8241498015342046E-2</v>
      </c>
      <c r="J6" s="354">
        <v>6.105124139654694E-2</v>
      </c>
    </row>
    <row r="7" spans="2:10" ht="18" customHeight="1" thickBot="1">
      <c r="B7" s="235"/>
      <c r="C7" s="235" t="s">
        <v>83</v>
      </c>
      <c r="D7" s="236" t="s">
        <v>221</v>
      </c>
      <c r="E7" s="204">
        <v>-2636</v>
      </c>
      <c r="F7" s="204">
        <v>-3267</v>
      </c>
      <c r="G7" s="204"/>
      <c r="H7" s="204"/>
      <c r="I7" s="204">
        <v>631</v>
      </c>
      <c r="J7" s="355">
        <v>-0.19314355677992046</v>
      </c>
    </row>
    <row r="8" spans="2:10" ht="18" customHeight="1" thickTop="1">
      <c r="B8" s="237" t="s">
        <v>78</v>
      </c>
      <c r="C8" s="238" t="s">
        <v>78</v>
      </c>
      <c r="D8" s="239" t="s">
        <v>100</v>
      </c>
      <c r="E8" s="240">
        <v>2.1351693573915798</v>
      </c>
      <c r="F8" s="240">
        <v>2.1019021739130435</v>
      </c>
      <c r="G8" s="240"/>
      <c r="H8" s="240"/>
      <c r="I8" s="205">
        <v>3.32671834785363E-2</v>
      </c>
      <c r="J8" s="356">
        <v>1.5827179728637786E-2</v>
      </c>
    </row>
    <row r="9" spans="2:10" ht="18" customHeight="1">
      <c r="B9" s="238"/>
      <c r="C9" s="238" t="s">
        <v>85</v>
      </c>
      <c r="D9" s="239" t="s">
        <v>21</v>
      </c>
      <c r="E9" s="241">
        <v>0.44492216456634542</v>
      </c>
      <c r="F9" s="241">
        <v>0.51982331394096104</v>
      </c>
      <c r="G9" s="241"/>
      <c r="H9" s="241"/>
      <c r="I9" s="361">
        <v>-7.4901149374615619</v>
      </c>
      <c r="J9" s="357">
        <v>-0.14408963077620351</v>
      </c>
    </row>
    <row r="10" spans="2:10" ht="18" customHeight="1">
      <c r="B10" s="238"/>
      <c r="C10" s="238" t="s">
        <v>84</v>
      </c>
      <c r="D10" s="239" t="s">
        <v>21</v>
      </c>
      <c r="E10" s="241">
        <v>0.55507783543365452</v>
      </c>
      <c r="F10" s="241">
        <v>0.48017668605903902</v>
      </c>
      <c r="G10" s="241"/>
      <c r="H10" s="241"/>
      <c r="I10" s="361">
        <v>7.4901149374615503</v>
      </c>
      <c r="J10" s="357">
        <v>0.15598664314453248</v>
      </c>
    </row>
    <row r="11" spans="2:10" ht="18" customHeight="1" thickBot="1">
      <c r="B11" s="242"/>
      <c r="C11" s="242" t="s">
        <v>86</v>
      </c>
      <c r="D11" s="243" t="s">
        <v>100</v>
      </c>
      <c r="E11" s="244">
        <v>4.0582700502997229</v>
      </c>
      <c r="F11" s="245"/>
      <c r="G11" s="245"/>
      <c r="H11" s="245">
        <v>4.3499999999999996</v>
      </c>
      <c r="I11" s="468">
        <v>-0.29172994970027677</v>
      </c>
      <c r="J11" s="358">
        <v>-6.7064356252937163E-2</v>
      </c>
    </row>
    <row r="12" spans="2:10" ht="18" customHeight="1" thickTop="1">
      <c r="B12" s="246" t="s">
        <v>79</v>
      </c>
      <c r="C12" s="247" t="s">
        <v>87</v>
      </c>
      <c r="D12" s="248" t="s">
        <v>21</v>
      </c>
      <c r="E12" s="249">
        <v>0.20284141115128893</v>
      </c>
      <c r="F12" s="250"/>
      <c r="G12" s="251"/>
      <c r="H12" s="250">
        <v>0.21</v>
      </c>
      <c r="I12" s="362">
        <v>-0.71585888487110672</v>
      </c>
      <c r="J12" s="359">
        <v>-3.4088518327195505E-2</v>
      </c>
    </row>
    <row r="13" spans="2:10" ht="18" customHeight="1">
      <c r="B13" s="247"/>
      <c r="C13" s="247" t="s">
        <v>88</v>
      </c>
      <c r="D13" s="248" t="s">
        <v>21</v>
      </c>
      <c r="E13" s="249">
        <v>0.1918</v>
      </c>
      <c r="F13" s="250"/>
      <c r="G13" s="251"/>
      <c r="H13" s="250">
        <v>0.14499999999999999</v>
      </c>
      <c r="I13" s="362">
        <v>4.6800000000000006</v>
      </c>
      <c r="J13" s="359">
        <v>0.32275862068965533</v>
      </c>
    </row>
    <row r="14" spans="2:10" ht="18" customHeight="1" thickBot="1">
      <c r="B14" s="252"/>
      <c r="C14" s="252" t="s">
        <v>89</v>
      </c>
      <c r="D14" s="253" t="s">
        <v>21</v>
      </c>
      <c r="E14" s="254">
        <v>6.8199999999999997E-2</v>
      </c>
      <c r="F14" s="255"/>
      <c r="G14" s="256"/>
      <c r="H14" s="255">
        <v>5.1999999999999998E-2</v>
      </c>
      <c r="I14" s="363">
        <v>1.6199999999999999</v>
      </c>
      <c r="J14" s="360">
        <v>0.31153846153846154</v>
      </c>
    </row>
    <row r="15" spans="2:10" ht="13.5" thickTop="1">
      <c r="I15" s="257"/>
    </row>
    <row r="16" spans="2:10">
      <c r="B16" s="142" t="s">
        <v>395</v>
      </c>
    </row>
    <row r="17" spans="2:8">
      <c r="B17" s="142" t="s">
        <v>80</v>
      </c>
      <c r="E17" s="142"/>
      <c r="F17" s="142"/>
      <c r="G17" s="142"/>
      <c r="H17" s="142"/>
    </row>
    <row r="18" spans="2:8">
      <c r="E18" s="142"/>
      <c r="F18" s="142"/>
      <c r="G18" s="142"/>
      <c r="H18" s="142"/>
    </row>
  </sheetData>
  <mergeCells count="1">
    <mergeCell ref="B3:C3"/>
  </mergeCells>
  <phoneticPr fontId="12" type="noConversion"/>
  <printOptions horizontalCentered="1" verticalCentered="1"/>
  <pageMargins left="0.21" right="0.21" top="0.98425196850393704" bottom="0.98425196850393704" header="0.51181102362204722" footer="0.51181102362204722"/>
  <pageSetup paperSize="9" orientation="landscape" r:id="rId1"/>
  <headerFooter alignWithMargins="0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opLeftCell="A7" zoomScaleNormal="100" workbookViewId="0">
      <selection activeCell="J34" sqref="J34"/>
    </sheetView>
  </sheetViews>
  <sheetFormatPr baseColWidth="10" defaultRowHeight="12.75"/>
  <cols>
    <col min="1" max="1" width="11.42578125" style="310"/>
    <col min="2" max="2" width="42.42578125" style="310" customWidth="1"/>
    <col min="3" max="3" width="16.85546875" style="310" customWidth="1"/>
    <col min="4" max="4" width="17.7109375" style="310" customWidth="1"/>
    <col min="5" max="6" width="12.28515625" style="310" customWidth="1"/>
    <col min="7" max="7" width="2" style="310" customWidth="1"/>
    <col min="8" max="8" width="5" style="310" customWidth="1"/>
    <col min="9" max="16384" width="11.42578125" style="310"/>
  </cols>
  <sheetData>
    <row r="1" spans="1:10">
      <c r="A1" s="508"/>
    </row>
    <row r="3" spans="1:10" ht="15">
      <c r="B3" s="560" t="s">
        <v>92</v>
      </c>
      <c r="C3" s="560"/>
      <c r="D3" s="560"/>
      <c r="E3" s="560"/>
      <c r="F3" s="560"/>
    </row>
    <row r="4" spans="1:10" ht="17.25" customHeight="1">
      <c r="B4" s="560" t="s">
        <v>218</v>
      </c>
      <c r="C4" s="560"/>
      <c r="D4" s="560"/>
      <c r="E4" s="560"/>
      <c r="F4" s="560"/>
    </row>
    <row r="5" spans="1:10" ht="15.75" customHeight="1">
      <c r="C5" s="311"/>
      <c r="D5" s="311"/>
      <c r="E5" s="311"/>
      <c r="F5" s="311"/>
    </row>
    <row r="6" spans="1:10" ht="48" customHeight="1">
      <c r="B6" s="562" t="s">
        <v>57</v>
      </c>
      <c r="C6" s="561" t="s">
        <v>116</v>
      </c>
      <c r="D6" s="561"/>
      <c r="E6" s="561" t="s">
        <v>408</v>
      </c>
      <c r="F6" s="561"/>
    </row>
    <row r="7" spans="1:10" ht="21.75" customHeight="1">
      <c r="B7" s="562"/>
      <c r="C7" s="144">
        <v>2019</v>
      </c>
      <c r="D7" s="144">
        <v>2018</v>
      </c>
      <c r="E7" s="144">
        <v>2019</v>
      </c>
      <c r="F7" s="144">
        <v>2018</v>
      </c>
    </row>
    <row r="8" spans="1:10" ht="6" customHeight="1"/>
    <row r="9" spans="1:10" ht="13.5" customHeight="1">
      <c r="B9" s="312" t="s">
        <v>274</v>
      </c>
      <c r="C9" s="313">
        <v>0.27032547501043502</v>
      </c>
      <c r="D9" s="313">
        <v>1</v>
      </c>
      <c r="E9" s="313">
        <v>8</v>
      </c>
      <c r="F9" s="313">
        <v>2</v>
      </c>
      <c r="J9" s="310" t="s">
        <v>209</v>
      </c>
    </row>
    <row r="10" spans="1:10" ht="13.5" customHeight="1">
      <c r="B10" s="312" t="s">
        <v>231</v>
      </c>
      <c r="C10" s="313">
        <v>2</v>
      </c>
      <c r="D10" s="313">
        <v>20</v>
      </c>
      <c r="E10" s="313">
        <v>20</v>
      </c>
      <c r="F10" s="313">
        <v>14</v>
      </c>
    </row>
    <row r="11" spans="1:10" ht="13.5" customHeight="1">
      <c r="B11" s="312" t="s">
        <v>275</v>
      </c>
      <c r="C11" s="313">
        <v>51</v>
      </c>
      <c r="D11" s="313">
        <v>51</v>
      </c>
      <c r="E11" s="313">
        <v>37</v>
      </c>
      <c r="F11" s="313">
        <v>37</v>
      </c>
    </row>
    <row r="12" spans="1:10" ht="13.5" customHeight="1">
      <c r="B12" s="312" t="s">
        <v>247</v>
      </c>
      <c r="C12" s="313">
        <v>25</v>
      </c>
      <c r="D12" s="313">
        <v>24</v>
      </c>
      <c r="E12" s="313">
        <v>27</v>
      </c>
      <c r="F12" s="313">
        <v>26</v>
      </c>
    </row>
    <row r="13" spans="1:10" ht="13.5" customHeight="1">
      <c r="B13" s="312" t="s">
        <v>266</v>
      </c>
      <c r="C13" s="313">
        <v>70</v>
      </c>
      <c r="D13" s="313">
        <v>101</v>
      </c>
      <c r="E13" s="313">
        <v>41</v>
      </c>
      <c r="F13" s="313">
        <v>45</v>
      </c>
    </row>
    <row r="14" spans="1:10" ht="13.5" customHeight="1">
      <c r="B14" s="312" t="s">
        <v>238</v>
      </c>
      <c r="C14" s="313">
        <v>2</v>
      </c>
      <c r="D14" s="313">
        <v>0.12104624434495928</v>
      </c>
      <c r="E14" s="313">
        <v>3</v>
      </c>
      <c r="F14" s="313">
        <v>4</v>
      </c>
    </row>
    <row r="15" spans="1:10" ht="13.5" customHeight="1">
      <c r="B15" s="312" t="s">
        <v>424</v>
      </c>
      <c r="C15" s="313">
        <v>2</v>
      </c>
      <c r="D15" s="313">
        <v>4</v>
      </c>
      <c r="E15" s="313">
        <v>7</v>
      </c>
      <c r="F15" s="313">
        <v>6</v>
      </c>
    </row>
    <row r="16" spans="1:10" ht="13.5" customHeight="1">
      <c r="B16" s="312" t="s">
        <v>239</v>
      </c>
      <c r="C16" s="313">
        <v>0</v>
      </c>
      <c r="D16" s="313">
        <v>5.9612084470537521E-2</v>
      </c>
      <c r="E16" s="313">
        <v>7</v>
      </c>
      <c r="F16" s="313">
        <v>9</v>
      </c>
    </row>
    <row r="17" spans="2:6" ht="13.5" customHeight="1">
      <c r="B17" s="312" t="s">
        <v>426</v>
      </c>
      <c r="C17" s="313">
        <v>108</v>
      </c>
      <c r="D17" s="509">
        <v>28</v>
      </c>
      <c r="E17" s="313">
        <v>101</v>
      </c>
      <c r="F17" s="509">
        <v>13</v>
      </c>
    </row>
    <row r="18" spans="2:6" ht="13.5" customHeight="1">
      <c r="B18" s="312" t="s">
        <v>276</v>
      </c>
      <c r="C18" s="313">
        <v>114</v>
      </c>
      <c r="D18" s="313">
        <v>62</v>
      </c>
      <c r="E18" s="313">
        <v>28</v>
      </c>
      <c r="F18" s="313">
        <v>10</v>
      </c>
    </row>
    <row r="19" spans="2:6" ht="13.5" customHeight="1">
      <c r="B19" s="312" t="s">
        <v>250</v>
      </c>
      <c r="C19" s="313">
        <v>85</v>
      </c>
      <c r="D19" s="313">
        <v>39</v>
      </c>
      <c r="E19" s="313">
        <v>27</v>
      </c>
      <c r="F19" s="313">
        <v>26</v>
      </c>
    </row>
    <row r="20" spans="2:6" ht="13.5" customHeight="1">
      <c r="B20" s="312" t="s">
        <v>277</v>
      </c>
      <c r="C20" s="313">
        <v>77</v>
      </c>
      <c r="D20" s="313">
        <v>74</v>
      </c>
      <c r="E20" s="313">
        <v>57</v>
      </c>
      <c r="F20" s="313">
        <v>44</v>
      </c>
    </row>
    <row r="21" spans="2:6" ht="13.5" customHeight="1">
      <c r="B21" s="312" t="s">
        <v>278</v>
      </c>
      <c r="C21" s="313">
        <v>82</v>
      </c>
      <c r="D21" s="313">
        <v>86</v>
      </c>
      <c r="E21" s="313">
        <v>32</v>
      </c>
      <c r="F21" s="313">
        <v>30</v>
      </c>
    </row>
    <row r="22" spans="2:6" ht="13.5" customHeight="1">
      <c r="B22" s="312" t="s">
        <v>279</v>
      </c>
      <c r="C22" s="313">
        <v>160</v>
      </c>
      <c r="D22" s="313">
        <v>162</v>
      </c>
      <c r="E22" s="313">
        <v>60</v>
      </c>
      <c r="F22" s="313">
        <v>60</v>
      </c>
    </row>
    <row r="23" spans="2:6" ht="13.5" customHeight="1">
      <c r="B23" s="312" t="s">
        <v>396</v>
      </c>
      <c r="C23" s="509">
        <v>0</v>
      </c>
      <c r="D23" s="509">
        <v>0</v>
      </c>
      <c r="E23" s="313">
        <v>4.03171246767349E-2</v>
      </c>
      <c r="F23" s="313">
        <v>1.5650364099109301E-2</v>
      </c>
    </row>
    <row r="24" spans="2:6" ht="13.5" customHeight="1">
      <c r="B24" s="312" t="s">
        <v>280</v>
      </c>
      <c r="C24" s="313">
        <v>21</v>
      </c>
      <c r="D24" s="313">
        <v>14</v>
      </c>
      <c r="E24" s="313">
        <v>16</v>
      </c>
      <c r="F24" s="313">
        <v>6</v>
      </c>
    </row>
    <row r="25" spans="2:6" ht="13.5" customHeight="1">
      <c r="B25" s="312" t="s">
        <v>249</v>
      </c>
      <c r="C25" s="313">
        <v>1.13171</v>
      </c>
      <c r="D25" s="313">
        <v>3</v>
      </c>
      <c r="E25" s="313">
        <v>7</v>
      </c>
      <c r="F25" s="313">
        <v>6</v>
      </c>
    </row>
    <row r="26" spans="2:6" ht="13.5" customHeight="1">
      <c r="B26" s="312" t="s">
        <v>281</v>
      </c>
      <c r="C26" s="313">
        <v>2</v>
      </c>
      <c r="D26" s="313">
        <v>1.5744446270747174</v>
      </c>
      <c r="E26" s="313">
        <v>1.8615068704128654</v>
      </c>
      <c r="F26" s="313">
        <v>2</v>
      </c>
    </row>
    <row r="27" spans="2:6" ht="13.5" customHeight="1">
      <c r="B27" s="312"/>
      <c r="C27" s="313"/>
      <c r="D27" s="313"/>
      <c r="E27" s="313"/>
      <c r="F27" s="313"/>
    </row>
    <row r="28" spans="2:6">
      <c r="B28" s="333" t="s">
        <v>20</v>
      </c>
      <c r="C28" s="505">
        <v>802.40203547501039</v>
      </c>
      <c r="D28" s="505">
        <v>670.75510295589027</v>
      </c>
      <c r="E28" s="505">
        <v>479.90182399508961</v>
      </c>
      <c r="F28" s="505">
        <v>340.01565036409909</v>
      </c>
    </row>
    <row r="29" spans="2:6" ht="13.5" customHeight="1">
      <c r="B29" s="312"/>
      <c r="C29" s="313"/>
      <c r="D29" s="313"/>
      <c r="E29" s="313"/>
      <c r="F29" s="313"/>
    </row>
    <row r="30" spans="2:6" ht="13.5" customHeight="1">
      <c r="B30" s="312" t="s">
        <v>93</v>
      </c>
      <c r="C30" s="313"/>
      <c r="D30" s="313"/>
      <c r="E30" s="313"/>
      <c r="F30" s="313"/>
    </row>
    <row r="31" spans="2:6" ht="13.5" customHeight="1">
      <c r="B31" s="314"/>
      <c r="C31" s="315"/>
      <c r="D31" s="315"/>
      <c r="E31" s="315"/>
      <c r="F31" s="315"/>
    </row>
    <row r="32" spans="2:6" ht="10.5" customHeight="1">
      <c r="B32" s="316"/>
      <c r="C32" s="317"/>
      <c r="D32" s="317"/>
      <c r="E32" s="317"/>
      <c r="F32" s="317"/>
    </row>
    <row r="33" spans="2:6">
      <c r="B33" s="318"/>
      <c r="C33" s="317"/>
      <c r="D33" s="319"/>
      <c r="E33" s="319"/>
      <c r="F33" s="317"/>
    </row>
    <row r="34" spans="2:6">
      <c r="C34" s="320"/>
      <c r="D34" s="320"/>
      <c r="E34" s="320"/>
      <c r="F34" s="320"/>
    </row>
    <row r="35" spans="2:6">
      <c r="C35" s="320"/>
    </row>
    <row r="37" spans="2:6">
      <c r="C37" s="320"/>
      <c r="E37" s="320"/>
    </row>
    <row r="39" spans="2:6">
      <c r="C39" s="321"/>
    </row>
  </sheetData>
  <mergeCells count="5">
    <mergeCell ref="B3:F3"/>
    <mergeCell ref="B4:F4"/>
    <mergeCell ref="C6:D6"/>
    <mergeCell ref="E6:F6"/>
    <mergeCell ref="B6:B7"/>
  </mergeCells>
  <phoneticPr fontId="12" type="noConversion"/>
  <printOptions horizontalCentered="1" verticalCentered="1"/>
  <pageMargins left="0.23" right="0.21" top="0.81" bottom="1" header="0" footer="0"/>
  <pageSetup paperSize="9" orientation="landscape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topLeftCell="A16" workbookViewId="0">
      <selection activeCell="B16" sqref="B16"/>
    </sheetView>
  </sheetViews>
  <sheetFormatPr baseColWidth="10" defaultRowHeight="12.75"/>
  <cols>
    <col min="1" max="1" width="4.7109375" style="262" customWidth="1"/>
    <col min="2" max="2" width="15" style="262" customWidth="1"/>
    <col min="3" max="3" width="8.85546875" style="262" customWidth="1"/>
    <col min="4" max="4" width="9.42578125" style="262" customWidth="1"/>
    <col min="5" max="16384" width="11.42578125" style="262"/>
  </cols>
  <sheetData>
    <row r="2" spans="2:14">
      <c r="B2" s="566" t="s">
        <v>142</v>
      </c>
      <c r="C2" s="563" t="s">
        <v>127</v>
      </c>
      <c r="D2" s="563"/>
      <c r="E2" s="563" t="s">
        <v>72</v>
      </c>
      <c r="F2" s="563"/>
      <c r="G2" s="563" t="s">
        <v>73</v>
      </c>
      <c r="H2" s="563"/>
    </row>
    <row r="3" spans="2:14">
      <c r="B3" s="566"/>
      <c r="C3" s="563" t="s">
        <v>143</v>
      </c>
      <c r="D3" s="563"/>
      <c r="E3" s="563" t="s">
        <v>21</v>
      </c>
      <c r="F3" s="563"/>
      <c r="G3" s="563" t="s">
        <v>144</v>
      </c>
      <c r="H3" s="563"/>
    </row>
    <row r="4" spans="2:14">
      <c r="B4" s="566"/>
      <c r="C4" s="259">
        <v>43646</v>
      </c>
      <c r="D4" s="259">
        <v>43281</v>
      </c>
      <c r="E4" s="259">
        <f>C4</f>
        <v>43646</v>
      </c>
      <c r="F4" s="259">
        <f>D4</f>
        <v>43281</v>
      </c>
      <c r="G4" s="259">
        <f>C4</f>
        <v>43646</v>
      </c>
      <c r="H4" s="259">
        <f>D4</f>
        <v>43281</v>
      </c>
    </row>
    <row r="5" spans="2:14" s="266" customFormat="1">
      <c r="B5" s="263"/>
      <c r="C5" s="264"/>
      <c r="D5" s="264"/>
      <c r="E5" s="265"/>
      <c r="F5" s="265"/>
      <c r="G5" s="264"/>
      <c r="H5" s="264"/>
    </row>
    <row r="6" spans="2:14" ht="13.5" thickBot="1">
      <c r="B6" s="267" t="s">
        <v>17</v>
      </c>
      <c r="C6" s="268">
        <v>8258.4690834516296</v>
      </c>
      <c r="D6" s="268">
        <v>9042.27032990718</v>
      </c>
      <c r="E6" s="269">
        <v>0.148184111286109</v>
      </c>
      <c r="F6" s="269">
        <v>0.12922823070835801</v>
      </c>
      <c r="G6" s="268">
        <v>2479371</v>
      </c>
      <c r="H6" s="268">
        <v>2542702</v>
      </c>
    </row>
    <row r="7" spans="2:14" ht="13.5" thickBot="1">
      <c r="B7" s="267" t="s">
        <v>227</v>
      </c>
      <c r="C7" s="268">
        <v>4178</v>
      </c>
      <c r="D7" s="268">
        <v>4040</v>
      </c>
      <c r="E7" s="269">
        <v>8.09E-2</v>
      </c>
      <c r="F7" s="269">
        <v>8.1900000000000001E-2</v>
      </c>
      <c r="G7" s="268">
        <v>1431454</v>
      </c>
      <c r="H7" s="268">
        <v>1409107</v>
      </c>
    </row>
    <row r="8" spans="2:14" ht="13.5" thickBot="1">
      <c r="B8" s="267" t="s">
        <v>229</v>
      </c>
      <c r="C8" s="268">
        <v>5771.9125188929502</v>
      </c>
      <c r="D8" s="268">
        <v>5635.17699775445</v>
      </c>
      <c r="E8" s="269">
        <v>0.21778587809546501</v>
      </c>
      <c r="F8" s="269">
        <v>0.207539525248367</v>
      </c>
      <c r="G8" s="268">
        <v>2943233.5</v>
      </c>
      <c r="H8" s="268">
        <v>2983182.5</v>
      </c>
    </row>
    <row r="9" spans="2:14" ht="13.5" thickBot="1">
      <c r="B9" s="267" t="s">
        <v>228</v>
      </c>
      <c r="C9" s="268">
        <v>5897.6424228059896</v>
      </c>
      <c r="D9" s="268">
        <v>5707.5772230339498</v>
      </c>
      <c r="E9" s="269">
        <v>0.13683202218278098</v>
      </c>
      <c r="F9" s="269">
        <v>0.14005527971725398</v>
      </c>
      <c r="G9" s="268">
        <v>3892649.4666666701</v>
      </c>
      <c r="H9" s="268">
        <v>3976495.1</v>
      </c>
    </row>
    <row r="10" spans="2:14" ht="13.5" thickBot="1">
      <c r="B10" s="267" t="s">
        <v>259</v>
      </c>
      <c r="C10" s="268">
        <v>6919.6550683441201</v>
      </c>
      <c r="D10" s="268">
        <v>6581.8213834673097</v>
      </c>
      <c r="E10" s="269">
        <v>0.11186251457674899</v>
      </c>
      <c r="F10" s="269">
        <v>0.12515921036093799</v>
      </c>
      <c r="G10" s="268">
        <v>3065331</v>
      </c>
      <c r="H10" s="268">
        <v>2972377</v>
      </c>
    </row>
    <row r="11" spans="2:14" ht="13.5" thickBot="1">
      <c r="B11" s="267" t="s">
        <v>411</v>
      </c>
      <c r="C11" s="268">
        <v>21797.652159088098</v>
      </c>
      <c r="D11" s="268">
        <v>3418.1933652399998</v>
      </c>
      <c r="E11" s="269">
        <v>9.5299999999999996E-2</v>
      </c>
      <c r="F11" s="270" t="s">
        <v>267</v>
      </c>
      <c r="G11" s="268">
        <v>7247472</v>
      </c>
      <c r="H11" s="271">
        <v>7165542</v>
      </c>
    </row>
    <row r="12" spans="2:14" ht="13.5" thickBot="1">
      <c r="B12" s="267" t="s">
        <v>412</v>
      </c>
      <c r="C12" s="268">
        <v>7039.2</v>
      </c>
      <c r="D12" s="268">
        <v>6880.3727036730797</v>
      </c>
      <c r="E12" s="269">
        <v>7.8E-2</v>
      </c>
      <c r="F12" s="269">
        <v>7.8799999999999995E-2</v>
      </c>
      <c r="G12" s="268">
        <v>3480571</v>
      </c>
      <c r="H12" s="268">
        <v>3388428</v>
      </c>
    </row>
    <row r="13" spans="2:14">
      <c r="B13" s="272"/>
      <c r="C13" s="273"/>
      <c r="D13" s="273"/>
      <c r="E13" s="274"/>
      <c r="F13" s="274"/>
      <c r="G13" s="273"/>
      <c r="H13" s="273"/>
      <c r="I13" s="273"/>
      <c r="J13" s="273"/>
      <c r="K13" s="273"/>
      <c r="L13" s="273"/>
      <c r="M13" s="273"/>
      <c r="N13" s="273"/>
    </row>
    <row r="14" spans="2:14">
      <c r="B14" s="272"/>
      <c r="C14" s="273"/>
      <c r="D14" s="273"/>
      <c r="E14" s="274"/>
      <c r="F14" s="274"/>
      <c r="G14" s="273"/>
      <c r="H14" s="273"/>
      <c r="I14" s="273"/>
      <c r="J14" s="273"/>
      <c r="K14" s="273"/>
      <c r="L14" s="273"/>
      <c r="M14" s="273"/>
      <c r="N14" s="273"/>
    </row>
    <row r="15" spans="2:14">
      <c r="B15" s="272"/>
      <c r="C15" s="273"/>
      <c r="D15" s="273"/>
      <c r="E15" s="274"/>
      <c r="F15" s="274"/>
      <c r="G15" s="273"/>
      <c r="H15" s="273"/>
      <c r="I15" s="273"/>
      <c r="J15" s="273"/>
      <c r="K15" s="273"/>
      <c r="L15" s="273"/>
      <c r="M15" s="273"/>
      <c r="N15" s="273"/>
    </row>
    <row r="18" spans="2:18" ht="15">
      <c r="B18" s="567" t="s">
        <v>147</v>
      </c>
      <c r="C18" s="567"/>
      <c r="D18" s="567"/>
      <c r="E18" s="567"/>
      <c r="F18" s="567"/>
      <c r="G18" s="567"/>
      <c r="H18" s="567"/>
      <c r="I18" s="567"/>
      <c r="J18" s="567"/>
      <c r="K18" s="567"/>
      <c r="L18" s="567"/>
      <c r="M18" s="567"/>
      <c r="N18" s="567"/>
      <c r="O18" s="567"/>
      <c r="P18" s="567"/>
      <c r="Q18" s="567"/>
      <c r="R18" s="567"/>
    </row>
    <row r="20" spans="2:18">
      <c r="B20" s="566"/>
      <c r="C20" s="563" t="s">
        <v>10</v>
      </c>
      <c r="D20" s="563"/>
      <c r="E20" s="563" t="s">
        <v>56</v>
      </c>
      <c r="F20" s="563"/>
      <c r="G20" s="563" t="s">
        <v>55</v>
      </c>
      <c r="H20" s="563"/>
      <c r="I20" s="563"/>
      <c r="J20" s="563"/>
      <c r="K20" s="563"/>
      <c r="L20" s="563"/>
      <c r="M20" s="563"/>
      <c r="N20" s="563"/>
      <c r="O20" s="563" t="s">
        <v>14</v>
      </c>
      <c r="P20" s="563"/>
      <c r="Q20" s="563" t="s">
        <v>146</v>
      </c>
      <c r="R20" s="563"/>
    </row>
    <row r="21" spans="2:18">
      <c r="B21" s="566"/>
      <c r="C21" s="563" t="s">
        <v>17</v>
      </c>
      <c r="D21" s="563"/>
      <c r="E21" s="563" t="s">
        <v>227</v>
      </c>
      <c r="F21" s="563"/>
      <c r="G21" s="563" t="s">
        <v>229</v>
      </c>
      <c r="H21" s="563"/>
      <c r="I21" s="563" t="s">
        <v>228</v>
      </c>
      <c r="J21" s="563"/>
      <c r="K21" s="563" t="s">
        <v>409</v>
      </c>
      <c r="L21" s="563"/>
      <c r="M21" s="563" t="s">
        <v>411</v>
      </c>
      <c r="N21" s="563"/>
      <c r="O21" s="563" t="s">
        <v>412</v>
      </c>
      <c r="P21" s="563"/>
      <c r="Q21" s="563"/>
      <c r="R21" s="563"/>
    </row>
    <row r="22" spans="2:18">
      <c r="B22" s="566"/>
      <c r="C22" s="259">
        <f>C4</f>
        <v>43646</v>
      </c>
      <c r="D22" s="259">
        <f>D4</f>
        <v>43281</v>
      </c>
      <c r="E22" s="259">
        <f>E4</f>
        <v>43646</v>
      </c>
      <c r="F22" s="259">
        <f>F4</f>
        <v>43281</v>
      </c>
      <c r="G22" s="259">
        <f>C4</f>
        <v>43646</v>
      </c>
      <c r="H22" s="259">
        <f>D4</f>
        <v>43281</v>
      </c>
      <c r="I22" s="259">
        <f>C4</f>
        <v>43646</v>
      </c>
      <c r="J22" s="259">
        <f>D4</f>
        <v>43281</v>
      </c>
      <c r="K22" s="259">
        <f>C4</f>
        <v>43646</v>
      </c>
      <c r="L22" s="259">
        <f>D4</f>
        <v>43281</v>
      </c>
      <c r="M22" s="259">
        <f>C4</f>
        <v>43646</v>
      </c>
      <c r="N22" s="259">
        <f>D4</f>
        <v>43281</v>
      </c>
      <c r="O22" s="259">
        <f>C4</f>
        <v>43646</v>
      </c>
      <c r="P22" s="259">
        <f>D4</f>
        <v>43281</v>
      </c>
      <c r="Q22" s="259">
        <f>C4</f>
        <v>43646</v>
      </c>
      <c r="R22" s="259">
        <f>D4</f>
        <v>43281</v>
      </c>
    </row>
    <row r="23" spans="2:18" ht="13.5" thickBot="1">
      <c r="B23" s="275" t="s">
        <v>108</v>
      </c>
      <c r="C23" s="276">
        <v>3454.9166633359323</v>
      </c>
      <c r="D23" s="323">
        <v>3977.434842649614</v>
      </c>
      <c r="E23" s="323">
        <v>1579.4839999999999</v>
      </c>
      <c r="F23" s="323">
        <v>1511.3038490899999</v>
      </c>
      <c r="G23" s="323">
        <v>2648.036572</v>
      </c>
      <c r="H23" s="323">
        <v>2575.8921310000001</v>
      </c>
      <c r="I23" s="323">
        <v>2296.3828917764504</v>
      </c>
      <c r="J23" s="323">
        <v>2138.0086680000004</v>
      </c>
      <c r="K23" s="323">
        <v>2506.7606929078388</v>
      </c>
      <c r="L23" s="323">
        <v>2245.4843899323391</v>
      </c>
      <c r="M23" s="323">
        <v>8198.8885384694186</v>
      </c>
      <c r="N23" s="323">
        <v>1361.1224283000356</v>
      </c>
      <c r="O23" s="323">
        <v>2530.1333591999996</v>
      </c>
      <c r="P23" s="323">
        <v>2509</v>
      </c>
      <c r="Q23" s="323">
        <v>23214.602717689639</v>
      </c>
      <c r="R23" s="323">
        <v>16318.246308971989</v>
      </c>
    </row>
    <row r="24" spans="2:18" ht="13.5" thickBot="1">
      <c r="B24" s="275" t="s">
        <v>109</v>
      </c>
      <c r="C24" s="276">
        <v>2282.3556879530697</v>
      </c>
      <c r="D24" s="323">
        <v>2283.6398374730179</v>
      </c>
      <c r="E24" s="323">
        <v>427.15000000000003</v>
      </c>
      <c r="F24" s="323">
        <v>465.67924175000007</v>
      </c>
      <c r="G24" s="323">
        <v>1043.5806870000001</v>
      </c>
      <c r="H24" s="323">
        <v>995.64205199999992</v>
      </c>
      <c r="I24" s="323">
        <v>952.87253839661321</v>
      </c>
      <c r="J24" s="323">
        <v>948.46036600000002</v>
      </c>
      <c r="K24" s="323">
        <v>1155.4680392409418</v>
      </c>
      <c r="L24" s="323">
        <v>1134.0116696488667</v>
      </c>
      <c r="M24" s="323">
        <v>5437.5494471333459</v>
      </c>
      <c r="N24" s="323">
        <v>799.91931937828895</v>
      </c>
      <c r="O24" s="323">
        <v>1245.1275456999999</v>
      </c>
      <c r="P24" s="323">
        <v>1230</v>
      </c>
      <c r="Q24" s="323">
        <v>12544.103945423971</v>
      </c>
      <c r="R24" s="323">
        <v>7857.3524862501745</v>
      </c>
    </row>
    <row r="25" spans="2:18" ht="13.5" thickBot="1">
      <c r="B25" s="275" t="s">
        <v>110</v>
      </c>
      <c r="C25" s="276">
        <v>634.19621045693327</v>
      </c>
      <c r="D25" s="323">
        <v>655.27833958314602</v>
      </c>
      <c r="E25" s="323">
        <v>987.95087802</v>
      </c>
      <c r="F25" s="323">
        <v>932.82947719000003</v>
      </c>
      <c r="G25" s="323">
        <v>119.29982000000001</v>
      </c>
      <c r="H25" s="323">
        <v>147.94467999999998</v>
      </c>
      <c r="I25" s="323">
        <v>282.0111856085208</v>
      </c>
      <c r="J25" s="323">
        <v>343.86626699999999</v>
      </c>
      <c r="K25" s="323">
        <v>650.18644498294759</v>
      </c>
      <c r="L25" s="323">
        <v>639.18821275580001</v>
      </c>
      <c r="M25" s="323">
        <v>1394.3625485076507</v>
      </c>
      <c r="N25" s="323">
        <v>255.95454170607655</v>
      </c>
      <c r="O25" s="323">
        <v>507.27542550000004</v>
      </c>
      <c r="P25" s="323">
        <v>518</v>
      </c>
      <c r="Q25" s="323">
        <v>4575.2825130760521</v>
      </c>
      <c r="R25" s="323">
        <v>3493.061518235023</v>
      </c>
    </row>
    <row r="26" spans="2:18" ht="13.5" thickBot="1">
      <c r="B26" s="275" t="s">
        <v>164</v>
      </c>
      <c r="C26" s="276">
        <v>1887.0272026211353</v>
      </c>
      <c r="D26" s="323">
        <v>2125.9556832014018</v>
      </c>
      <c r="E26" s="323">
        <v>1183.4151219800003</v>
      </c>
      <c r="F26" s="323">
        <v>1130.1733655062822</v>
      </c>
      <c r="G26" s="323">
        <v>1960.9954398929453</v>
      </c>
      <c r="H26" s="323">
        <v>1915.6981347544483</v>
      </c>
      <c r="I26" s="323">
        <v>2366.3758070244098</v>
      </c>
      <c r="J26" s="323">
        <v>2277.2419220339484</v>
      </c>
      <c r="K26" s="323">
        <v>2607.2787321031064</v>
      </c>
      <c r="L26" s="323">
        <v>2563.1736034572023</v>
      </c>
      <c r="M26" s="323">
        <v>6766.8967546641188</v>
      </c>
      <c r="N26" s="323">
        <v>1001.1970758555988</v>
      </c>
      <c r="O26" s="323">
        <v>2756.6633203241386</v>
      </c>
      <c r="P26" s="323">
        <v>2623.4</v>
      </c>
      <c r="Q26" s="323">
        <v>19528.652378609855</v>
      </c>
      <c r="R26" s="323">
        <v>13636.839784808881</v>
      </c>
    </row>
    <row r="27" spans="2:18" s="277" customFormat="1">
      <c r="B27" s="213" t="s">
        <v>146</v>
      </c>
      <c r="C27" s="213">
        <v>9042.3087029071794</v>
      </c>
      <c r="D27" s="213">
        <v>9090.1192750018527</v>
      </c>
      <c r="E27" s="213">
        <v>4040.085933536282</v>
      </c>
      <c r="F27" s="213">
        <v>4058.0663409624512</v>
      </c>
      <c r="G27" s="213">
        <v>5635.1769977544482</v>
      </c>
      <c r="H27" s="213">
        <v>5718.7305106273661</v>
      </c>
      <c r="I27" s="213">
        <v>5707.5772230339489</v>
      </c>
      <c r="J27" s="213">
        <v>5621.0454080000009</v>
      </c>
      <c r="K27" s="213">
        <v>6581.957875794209</v>
      </c>
      <c r="L27" s="213">
        <v>5510.6182380335031</v>
      </c>
      <c r="M27" s="213">
        <v>3418.1933652400003</v>
      </c>
      <c r="N27" s="213">
        <v>0</v>
      </c>
      <c r="O27" s="213">
        <v>6880.4</v>
      </c>
      <c r="P27" s="213">
        <v>6782.8</v>
      </c>
      <c r="Q27" s="213">
        <v>41305.700098266068</v>
      </c>
      <c r="R27" s="213">
        <v>36781.379772625172</v>
      </c>
    </row>
    <row r="28" spans="2:18" ht="23.25">
      <c r="B28" s="278"/>
      <c r="C28" s="279"/>
      <c r="D28" s="280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</row>
    <row r="29" spans="2:18">
      <c r="B29" s="565"/>
      <c r="C29" s="564" t="s">
        <v>10</v>
      </c>
      <c r="D29" s="564"/>
      <c r="E29" s="564" t="s">
        <v>56</v>
      </c>
      <c r="F29" s="564"/>
      <c r="G29" s="564" t="s">
        <v>55</v>
      </c>
      <c r="H29" s="564"/>
      <c r="I29" s="564"/>
      <c r="J29" s="564"/>
      <c r="K29" s="260"/>
      <c r="L29" s="260"/>
      <c r="M29" s="564" t="s">
        <v>14</v>
      </c>
      <c r="N29" s="564"/>
      <c r="O29" s="564" t="s">
        <v>146</v>
      </c>
      <c r="P29" s="564"/>
    </row>
    <row r="30" spans="2:18">
      <c r="B30" s="565"/>
      <c r="C30" s="564" t="s">
        <v>17</v>
      </c>
      <c r="D30" s="564"/>
      <c r="E30" s="564" t="s">
        <v>18</v>
      </c>
      <c r="F30" s="564"/>
      <c r="G30" s="564" t="s">
        <v>41</v>
      </c>
      <c r="H30" s="564"/>
      <c r="I30" s="564" t="s">
        <v>19</v>
      </c>
      <c r="J30" s="564"/>
      <c r="K30" s="260"/>
      <c r="L30" s="260"/>
      <c r="M30" s="564" t="s">
        <v>145</v>
      </c>
      <c r="N30" s="564"/>
      <c r="O30" s="564"/>
      <c r="P30" s="564"/>
    </row>
    <row r="31" spans="2:18">
      <c r="B31" s="565"/>
      <c r="C31" s="260">
        <v>43252</v>
      </c>
      <c r="D31" s="260">
        <v>42887</v>
      </c>
      <c r="E31" s="260">
        <v>43252</v>
      </c>
      <c r="F31" s="260">
        <v>42887</v>
      </c>
      <c r="G31" s="260">
        <v>43252</v>
      </c>
      <c r="H31" s="260">
        <v>42887</v>
      </c>
      <c r="I31" s="260">
        <v>43252</v>
      </c>
      <c r="J31" s="260">
        <v>42887</v>
      </c>
      <c r="K31" s="260"/>
      <c r="L31" s="260"/>
      <c r="M31" s="260">
        <v>43252</v>
      </c>
      <c r="N31" s="260">
        <v>42887</v>
      </c>
      <c r="O31" s="260">
        <v>43252</v>
      </c>
      <c r="P31" s="260">
        <v>42887</v>
      </c>
    </row>
    <row r="32" spans="2:18" ht="13.5" thickBot="1">
      <c r="B32" s="275" t="s">
        <v>108</v>
      </c>
      <c r="C32" s="281">
        <v>0.4183469680087335</v>
      </c>
      <c r="D32" s="281">
        <v>0.43986939324144447</v>
      </c>
      <c r="E32" s="281">
        <v>0.37804786979415989</v>
      </c>
      <c r="F32" s="281">
        <v>0.3740864136541992</v>
      </c>
      <c r="G32" s="281">
        <v>0.45877974819131423</v>
      </c>
      <c r="H32" s="281">
        <v>0.45710935646324202</v>
      </c>
      <c r="I32" s="281">
        <v>0.38937302860146478</v>
      </c>
      <c r="J32" s="281">
        <v>0.37459128180897561</v>
      </c>
      <c r="K32" s="281">
        <v>0.36226467901454201</v>
      </c>
      <c r="L32" s="281">
        <v>0.34116269787447889</v>
      </c>
      <c r="M32" s="281">
        <v>0.37613553532059169</v>
      </c>
      <c r="N32" s="282" t="s">
        <v>267</v>
      </c>
      <c r="O32" s="281">
        <v>0.35943480576512971</v>
      </c>
      <c r="P32" s="281">
        <v>0.36465903145165979</v>
      </c>
      <c r="Q32" s="281">
        <v>0.38779783375310134</v>
      </c>
      <c r="R32" s="281">
        <v>0.3950623105918285</v>
      </c>
    </row>
    <row r="33" spans="2:18" ht="13.5" thickBot="1">
      <c r="B33" s="275" t="s">
        <v>110</v>
      </c>
      <c r="C33" s="281">
        <v>0.27636457692461974</v>
      </c>
      <c r="D33" s="281">
        <v>0.2525505280237566</v>
      </c>
      <c r="E33" s="281">
        <v>0.10223791287697463</v>
      </c>
      <c r="F33" s="281">
        <v>0.11526754038531553</v>
      </c>
      <c r="G33" s="281">
        <v>0.18080327509886779</v>
      </c>
      <c r="H33" s="281">
        <v>0.17668336813497634</v>
      </c>
      <c r="I33" s="281">
        <v>0.16156838107239016</v>
      </c>
      <c r="J33" s="281">
        <v>0.16617565193376946</v>
      </c>
      <c r="K33" s="281">
        <v>0.16698253627937007</v>
      </c>
      <c r="L33" s="281">
        <v>0.17229355161547447</v>
      </c>
      <c r="M33" s="281">
        <v>0.2494552234163559</v>
      </c>
      <c r="N33" s="282" t="s">
        <v>267</v>
      </c>
      <c r="O33" s="281">
        <v>0.17688481751926313</v>
      </c>
      <c r="P33" s="281">
        <v>0.17876867623975351</v>
      </c>
      <c r="Q33" s="281">
        <v>0.20954811915442847</v>
      </c>
      <c r="R33" s="281">
        <v>0.19022533240264564</v>
      </c>
    </row>
    <row r="34" spans="2:18" ht="13.5" thickBot="1">
      <c r="B34" s="275" t="s">
        <v>109</v>
      </c>
      <c r="C34" s="281">
        <v>7.6793187107184746E-2</v>
      </c>
      <c r="D34" s="281">
        <v>7.2468034559853997E-2</v>
      </c>
      <c r="E34" s="281">
        <v>0.23646502585447582</v>
      </c>
      <c r="F34" s="281">
        <v>0.23089918938739357</v>
      </c>
      <c r="G34" s="281">
        <v>2.0669027745916314E-2</v>
      </c>
      <c r="H34" s="281">
        <v>2.625377695482399E-2</v>
      </c>
      <c r="I34" s="281">
        <v>4.781761344465249E-2</v>
      </c>
      <c r="J34" s="281">
        <v>6.0247326240679876E-2</v>
      </c>
      <c r="K34" s="281">
        <v>9.3961734942527797E-2</v>
      </c>
      <c r="L34" s="281">
        <v>9.7113645541711355E-2</v>
      </c>
      <c r="M34" s="281">
        <v>6.3968341703035086E-2</v>
      </c>
      <c r="N34" s="282" t="s">
        <v>267</v>
      </c>
      <c r="O34" s="281">
        <v>7.2064361102162439E-2</v>
      </c>
      <c r="P34" s="281">
        <v>7.5286320562757983E-2</v>
      </c>
      <c r="Q34" s="281">
        <v>7.6429679583847665E-2</v>
      </c>
      <c r="R34" s="281">
        <v>8.4566498648485214E-2</v>
      </c>
    </row>
    <row r="35" spans="2:18" ht="13.5" thickBot="1">
      <c r="B35" s="275" t="s">
        <v>164</v>
      </c>
      <c r="C35" s="281">
        <v>0.22849526795946193</v>
      </c>
      <c r="D35" s="281">
        <v>0.23511204417494494</v>
      </c>
      <c r="E35" s="281">
        <v>0.28324919147438976</v>
      </c>
      <c r="F35" s="281">
        <v>0.27974685657309167</v>
      </c>
      <c r="G35" s="281">
        <v>0.33974794896390165</v>
      </c>
      <c r="H35" s="281">
        <v>0.33995349844695766</v>
      </c>
      <c r="I35" s="281">
        <v>0.40124097688149257</v>
      </c>
      <c r="J35" s="281">
        <v>0.39898574001657505</v>
      </c>
      <c r="K35" s="281">
        <v>0.37679104976356009</v>
      </c>
      <c r="L35" s="281">
        <v>0.38943010496833519</v>
      </c>
      <c r="M35" s="281">
        <v>0.31044089956001741</v>
      </c>
      <c r="N35" s="282" t="s">
        <v>267</v>
      </c>
      <c r="O35" s="281">
        <v>0.39161601561344467</v>
      </c>
      <c r="P35" s="281">
        <v>0.38128597174582879</v>
      </c>
      <c r="Q35" s="281">
        <v>0.32622436750862249</v>
      </c>
      <c r="R35" s="281">
        <v>0.33014585835704074</v>
      </c>
    </row>
    <row r="36" spans="2:18">
      <c r="B36" s="198" t="s">
        <v>146</v>
      </c>
      <c r="C36" s="199">
        <v>0.99999999999999989</v>
      </c>
      <c r="D36" s="199">
        <v>1</v>
      </c>
      <c r="E36" s="199">
        <v>1</v>
      </c>
      <c r="F36" s="199">
        <v>1</v>
      </c>
      <c r="G36" s="199">
        <v>1</v>
      </c>
      <c r="H36" s="199">
        <v>1</v>
      </c>
      <c r="I36" s="199">
        <v>1</v>
      </c>
      <c r="J36" s="199">
        <v>1</v>
      </c>
      <c r="K36" s="199">
        <v>1</v>
      </c>
      <c r="L36" s="199">
        <v>0.99999999999999989</v>
      </c>
      <c r="M36" s="199">
        <v>1</v>
      </c>
      <c r="N36" s="283" t="s">
        <v>267</v>
      </c>
      <c r="O36" s="199">
        <v>1</v>
      </c>
      <c r="P36" s="199">
        <v>1</v>
      </c>
      <c r="Q36" s="199">
        <v>1</v>
      </c>
      <c r="R36" s="199">
        <v>1</v>
      </c>
    </row>
  </sheetData>
  <mergeCells count="34">
    <mergeCell ref="Q20:R20"/>
    <mergeCell ref="E3:F3"/>
    <mergeCell ref="G3:H3"/>
    <mergeCell ref="B2:B4"/>
    <mergeCell ref="C2:D2"/>
    <mergeCell ref="E2:F2"/>
    <mergeCell ref="G2:H2"/>
    <mergeCell ref="C3:D3"/>
    <mergeCell ref="B18:R18"/>
    <mergeCell ref="B20:B22"/>
    <mergeCell ref="C20:D20"/>
    <mergeCell ref="E20:F20"/>
    <mergeCell ref="G20:N20"/>
    <mergeCell ref="Q21:R21"/>
    <mergeCell ref="K21:L21"/>
    <mergeCell ref="M21:N21"/>
    <mergeCell ref="B29:B31"/>
    <mergeCell ref="C29:D29"/>
    <mergeCell ref="E29:F29"/>
    <mergeCell ref="I30:J30"/>
    <mergeCell ref="M30:N30"/>
    <mergeCell ref="C30:D30"/>
    <mergeCell ref="E30:F30"/>
    <mergeCell ref="G30:H30"/>
    <mergeCell ref="O20:P20"/>
    <mergeCell ref="O21:P21"/>
    <mergeCell ref="C21:D21"/>
    <mergeCell ref="E21:F21"/>
    <mergeCell ref="O30:P30"/>
    <mergeCell ref="O29:P29"/>
    <mergeCell ref="M29:N29"/>
    <mergeCell ref="G29:J29"/>
    <mergeCell ref="G21:H21"/>
    <mergeCell ref="I21:J21"/>
  </mergeCells>
  <pageMargins left="0.7" right="0.7" top="0.75" bottom="0.75" header="0.3" footer="0.3"/>
  <pageSetup orientation="portrait" horizontalDpi="4294967293" r:id="rId1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8"/>
  <sheetViews>
    <sheetView showGridLines="0" zoomScale="80" zoomScaleNormal="80" workbookViewId="0">
      <selection activeCell="P10" sqref="P10:P12"/>
    </sheetView>
  </sheetViews>
  <sheetFormatPr baseColWidth="10" defaultColWidth="23.28515625" defaultRowHeight="12.75"/>
  <cols>
    <col min="1" max="1" width="5.85546875" style="111" customWidth="1"/>
    <col min="2" max="2" width="41.85546875" style="111" customWidth="1"/>
    <col min="3" max="11" width="13.140625" style="111" customWidth="1"/>
    <col min="12" max="13" width="9.28515625" style="111" bestFit="1" customWidth="1"/>
    <col min="14" max="14" width="6.7109375" style="111" bestFit="1" customWidth="1"/>
    <col min="15" max="15" width="7.7109375" style="111" bestFit="1" customWidth="1"/>
    <col min="16" max="16" width="9.5703125" style="111" bestFit="1" customWidth="1"/>
    <col min="17" max="16384" width="23.28515625" style="111"/>
  </cols>
  <sheetData>
    <row r="4" spans="2:16" ht="30.75" customHeight="1">
      <c r="B4" s="200" t="s">
        <v>437</v>
      </c>
      <c r="C4" s="419" t="s">
        <v>263</v>
      </c>
      <c r="D4" s="419" t="s">
        <v>264</v>
      </c>
      <c r="E4" s="419" t="s">
        <v>265</v>
      </c>
      <c r="F4" s="419" t="s">
        <v>413</v>
      </c>
      <c r="G4" s="419" t="s">
        <v>260</v>
      </c>
      <c r="H4" s="419" t="s">
        <v>261</v>
      </c>
      <c r="I4" s="419" t="s">
        <v>238</v>
      </c>
      <c r="J4" s="419" t="s">
        <v>425</v>
      </c>
      <c r="K4" s="419" t="s">
        <v>385</v>
      </c>
      <c r="L4" s="201" t="s">
        <v>10</v>
      </c>
      <c r="M4" s="201" t="s">
        <v>14</v>
      </c>
      <c r="N4" s="201" t="s">
        <v>56</v>
      </c>
      <c r="O4" s="201" t="s">
        <v>55</v>
      </c>
      <c r="P4" s="201" t="s">
        <v>20</v>
      </c>
    </row>
    <row r="5" spans="2:16" s="110" customFormat="1" ht="13.5" thickBot="1">
      <c r="B5" s="118" t="s">
        <v>148</v>
      </c>
      <c r="C5" s="118">
        <v>3538.0358300000003</v>
      </c>
      <c r="D5" s="118">
        <v>1126.951</v>
      </c>
      <c r="E5" s="118">
        <v>1336.8685499999999</v>
      </c>
      <c r="F5" s="118">
        <v>7216.87</v>
      </c>
      <c r="G5" s="118">
        <v>3862.0899999999997</v>
      </c>
      <c r="H5" s="118">
        <v>294.18</v>
      </c>
      <c r="I5" s="118">
        <v>940.94506463643597</v>
      </c>
      <c r="J5" s="118">
        <v>240.82958813900001</v>
      </c>
      <c r="K5" s="118">
        <v>721.41548759099999</v>
      </c>
      <c r="L5" s="119">
        <v>6001.85538</v>
      </c>
      <c r="M5" s="119">
        <v>7216.87</v>
      </c>
      <c r="N5" s="119">
        <v>4156.2699999999995</v>
      </c>
      <c r="O5" s="119">
        <v>1903.190140366436</v>
      </c>
      <c r="P5" s="118">
        <v>19278.185520366438</v>
      </c>
    </row>
    <row r="6" spans="2:16" ht="13.5" thickBot="1">
      <c r="B6" s="112" t="s">
        <v>149</v>
      </c>
      <c r="C6" s="113">
        <v>0</v>
      </c>
      <c r="D6" s="113">
        <v>1121.2795000000001</v>
      </c>
      <c r="E6" s="113">
        <v>0</v>
      </c>
      <c r="F6" s="113">
        <v>6822.14205649</v>
      </c>
      <c r="G6" s="113">
        <v>2302.4003040930261</v>
      </c>
      <c r="H6" s="113">
        <v>0</v>
      </c>
      <c r="I6" s="113">
        <v>940.94506463643575</v>
      </c>
      <c r="J6" s="113">
        <v>0</v>
      </c>
      <c r="K6" s="113">
        <v>721.4154875910001</v>
      </c>
      <c r="L6" s="120">
        <v>1121.2795000000001</v>
      </c>
      <c r="M6" s="120">
        <v>6822.14205649</v>
      </c>
      <c r="N6" s="120">
        <v>2302.4003040930261</v>
      </c>
      <c r="O6" s="120">
        <v>1662.3605522274358</v>
      </c>
      <c r="P6" s="113">
        <v>11908.182412810462</v>
      </c>
    </row>
    <row r="7" spans="2:16" ht="13.5" thickBot="1">
      <c r="B7" s="112" t="s">
        <v>150</v>
      </c>
      <c r="C7" s="113">
        <v>3538.0358300000003</v>
      </c>
      <c r="D7" s="113">
        <v>5.6715</v>
      </c>
      <c r="E7" s="113">
        <v>1336.8685499999999</v>
      </c>
      <c r="F7" s="113">
        <v>394.71611000000007</v>
      </c>
      <c r="G7" s="113">
        <v>1559.69112</v>
      </c>
      <c r="H7" s="113">
        <v>294.18249300000002</v>
      </c>
      <c r="I7" s="113">
        <v>0</v>
      </c>
      <c r="J7" s="113">
        <v>240.82958813900004</v>
      </c>
      <c r="K7" s="113">
        <v>0</v>
      </c>
      <c r="L7" s="120">
        <v>4880.5758800000003</v>
      </c>
      <c r="M7" s="120">
        <v>394.71611000000007</v>
      </c>
      <c r="N7" s="120">
        <v>1853.873613</v>
      </c>
      <c r="O7" s="120">
        <v>240.82958813900004</v>
      </c>
      <c r="P7" s="113">
        <v>7369.9951911390008</v>
      </c>
    </row>
    <row r="8" spans="2:16" ht="13.5" thickBot="1">
      <c r="B8" s="112" t="s">
        <v>151</v>
      </c>
      <c r="C8" s="113">
        <v>0</v>
      </c>
      <c r="D8" s="113">
        <v>0</v>
      </c>
      <c r="E8" s="113">
        <v>0</v>
      </c>
      <c r="F8" s="113">
        <v>0</v>
      </c>
      <c r="G8" s="113">
        <v>0</v>
      </c>
      <c r="H8" s="113">
        <v>0</v>
      </c>
      <c r="I8" s="113">
        <v>0</v>
      </c>
      <c r="J8" s="113">
        <v>0</v>
      </c>
      <c r="K8" s="113">
        <v>0</v>
      </c>
      <c r="L8" s="120">
        <v>0</v>
      </c>
      <c r="M8" s="120">
        <v>0</v>
      </c>
      <c r="N8" s="120">
        <v>0</v>
      </c>
      <c r="O8" s="120">
        <v>0</v>
      </c>
      <c r="P8" s="113">
        <v>0</v>
      </c>
    </row>
    <row r="9" spans="2:16" s="110" customFormat="1" ht="13.5" thickBot="1">
      <c r="B9" s="116" t="s">
        <v>152</v>
      </c>
      <c r="C9" s="118">
        <v>0</v>
      </c>
      <c r="D9" s="118">
        <v>1.23539</v>
      </c>
      <c r="E9" s="118">
        <v>0</v>
      </c>
      <c r="F9" s="118">
        <v>1587.316</v>
      </c>
      <c r="G9" s="118">
        <v>1592.08</v>
      </c>
      <c r="H9" s="118">
        <v>1.41</v>
      </c>
      <c r="I9" s="118">
        <v>10061.604062165499</v>
      </c>
      <c r="J9" s="118">
        <v>2062.0243604840002</v>
      </c>
      <c r="K9" s="118">
        <v>384.29967510706501</v>
      </c>
      <c r="L9" s="119">
        <v>1.23539</v>
      </c>
      <c r="M9" s="119">
        <v>1587.316</v>
      </c>
      <c r="N9" s="119">
        <v>1593.49</v>
      </c>
      <c r="O9" s="119">
        <v>12507.928097756565</v>
      </c>
      <c r="P9" s="118">
        <v>15689.969487756565</v>
      </c>
    </row>
    <row r="10" spans="2:16" ht="13.5" thickBot="1">
      <c r="B10" s="112" t="s">
        <v>153</v>
      </c>
      <c r="C10" s="113">
        <v>0</v>
      </c>
      <c r="D10" s="113">
        <v>0</v>
      </c>
      <c r="E10" s="113">
        <v>0</v>
      </c>
      <c r="F10" s="113">
        <v>14.568689089999999</v>
      </c>
      <c r="G10" s="113">
        <v>0</v>
      </c>
      <c r="H10" s="113">
        <v>0</v>
      </c>
      <c r="I10" s="113">
        <v>1397.1726561970099</v>
      </c>
      <c r="J10" s="113">
        <v>1441.8661199999999</v>
      </c>
      <c r="K10" s="113">
        <v>0</v>
      </c>
      <c r="L10" s="120">
        <v>0</v>
      </c>
      <c r="M10" s="120">
        <v>14.568689089999999</v>
      </c>
      <c r="N10" s="120">
        <v>0</v>
      </c>
      <c r="O10" s="120">
        <v>2839.0387761970096</v>
      </c>
      <c r="P10" s="113">
        <v>2853.6074652870097</v>
      </c>
    </row>
    <row r="11" spans="2:16" ht="13.5" thickBot="1">
      <c r="B11" s="112" t="s">
        <v>154</v>
      </c>
      <c r="C11" s="113">
        <v>0</v>
      </c>
      <c r="D11" s="113">
        <v>0</v>
      </c>
      <c r="E11" s="113">
        <v>0</v>
      </c>
      <c r="F11" s="113">
        <v>377.06561831000005</v>
      </c>
      <c r="G11" s="113">
        <v>0</v>
      </c>
      <c r="H11" s="113">
        <v>0</v>
      </c>
      <c r="I11" s="113">
        <v>6049.129145640698</v>
      </c>
      <c r="J11" s="113">
        <v>0</v>
      </c>
      <c r="K11" s="113">
        <v>315.08750275</v>
      </c>
      <c r="L11" s="120">
        <v>0</v>
      </c>
      <c r="M11" s="120">
        <v>377.06561831000005</v>
      </c>
      <c r="N11" s="120">
        <v>0</v>
      </c>
      <c r="O11" s="120">
        <v>6364.2166483906976</v>
      </c>
      <c r="P11" s="113">
        <v>6741.2822667006976</v>
      </c>
    </row>
    <row r="12" spans="2:16" ht="13.5" thickBot="1">
      <c r="B12" s="112" t="s">
        <v>155</v>
      </c>
      <c r="C12" s="113">
        <v>0</v>
      </c>
      <c r="D12" s="113">
        <v>1.23539</v>
      </c>
      <c r="E12" s="113">
        <v>0</v>
      </c>
      <c r="F12" s="113">
        <v>1195.6818949859596</v>
      </c>
      <c r="G12" s="113">
        <v>1592.08</v>
      </c>
      <c r="H12" s="113">
        <v>1.4050547740512229</v>
      </c>
      <c r="I12" s="113">
        <v>2615.3022603277504</v>
      </c>
      <c r="J12" s="113">
        <v>620.15824048400009</v>
      </c>
      <c r="K12" s="113">
        <v>69.212172357065029</v>
      </c>
      <c r="L12" s="120">
        <v>1.23539</v>
      </c>
      <c r="M12" s="120">
        <v>1195.6818949859596</v>
      </c>
      <c r="N12" s="120">
        <v>1593.4850547740512</v>
      </c>
      <c r="O12" s="120">
        <v>3304.6726731688154</v>
      </c>
      <c r="P12" s="113">
        <v>6095.0750129288263</v>
      </c>
    </row>
    <row r="13" spans="2:16" ht="13.5" thickBot="1">
      <c r="B13" s="112" t="s">
        <v>156</v>
      </c>
      <c r="C13" s="113">
        <v>0</v>
      </c>
      <c r="D13" s="113">
        <v>0</v>
      </c>
      <c r="E13" s="113">
        <v>0</v>
      </c>
      <c r="F13" s="113">
        <v>120.3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20">
        <v>0</v>
      </c>
      <c r="M13" s="120">
        <v>120.3</v>
      </c>
      <c r="N13" s="120">
        <v>0</v>
      </c>
      <c r="O13" s="120">
        <v>0</v>
      </c>
      <c r="P13" s="113">
        <v>120.3</v>
      </c>
    </row>
    <row r="14" spans="2:16" s="110" customFormat="1" ht="13.5" thickBot="1">
      <c r="B14" s="116" t="s">
        <v>157</v>
      </c>
      <c r="C14" s="118">
        <v>3538.0358299999998</v>
      </c>
      <c r="D14" s="118">
        <v>1128.1831999999999</v>
      </c>
      <c r="E14" s="118">
        <v>1336.8685499999999</v>
      </c>
      <c r="F14" s="118">
        <v>8683.91</v>
      </c>
      <c r="G14" s="118">
        <v>5454.17</v>
      </c>
      <c r="H14" s="118">
        <v>295.58</v>
      </c>
      <c r="I14" s="118">
        <v>11002.549126801845</v>
      </c>
      <c r="J14" s="118">
        <v>2302.8539479946203</v>
      </c>
      <c r="K14" s="118">
        <v>1105.7151599480649</v>
      </c>
      <c r="L14" s="119">
        <v>6003.0875800000003</v>
      </c>
      <c r="M14" s="119">
        <v>8683.91</v>
      </c>
      <c r="N14" s="119">
        <v>5749.75</v>
      </c>
      <c r="O14" s="119">
        <v>14411.118234744528</v>
      </c>
      <c r="P14" s="118">
        <v>34847.865814744524</v>
      </c>
    </row>
    <row r="15" spans="2:16" ht="13.5" thickBot="1">
      <c r="B15" s="112" t="s">
        <v>158</v>
      </c>
      <c r="C15" s="113">
        <v>3538.0358299999998</v>
      </c>
      <c r="D15" s="113">
        <v>1126.95</v>
      </c>
      <c r="E15" s="113">
        <v>1336.8685499999999</v>
      </c>
      <c r="F15" s="113">
        <v>5187.7220357899996</v>
      </c>
      <c r="G15" s="113">
        <v>2112.416813811782</v>
      </c>
      <c r="H15" s="113">
        <v>232.03263595143002</v>
      </c>
      <c r="I15" s="113">
        <v>1528.9371158429833</v>
      </c>
      <c r="J15" s="113">
        <v>0</v>
      </c>
      <c r="K15" s="113">
        <v>504.99084121406503</v>
      </c>
      <c r="L15" s="120">
        <v>6001.8543799999998</v>
      </c>
      <c r="M15" s="120">
        <v>5187.7220357899996</v>
      </c>
      <c r="N15" s="120">
        <v>2344.4494497632122</v>
      </c>
      <c r="O15" s="120">
        <v>2033.9279570570484</v>
      </c>
      <c r="P15" s="113">
        <v>15567.953822610261</v>
      </c>
    </row>
    <row r="16" spans="2:16" ht="13.5" thickBot="1">
      <c r="B16" s="112" t="s">
        <v>159</v>
      </c>
      <c r="C16" s="113">
        <v>0</v>
      </c>
      <c r="D16" s="113">
        <v>1.24</v>
      </c>
      <c r="E16" s="113">
        <v>0</v>
      </c>
      <c r="F16" s="113">
        <v>1971.59908442901</v>
      </c>
      <c r="G16" s="113">
        <v>2693.2933978087435</v>
      </c>
      <c r="H16" s="113">
        <v>63.554911822621214</v>
      </c>
      <c r="I16" s="113">
        <v>8031.7000692485844</v>
      </c>
      <c r="J16" s="113">
        <v>1588.3167328356162</v>
      </c>
      <c r="K16" s="113">
        <v>8.6899999999999977</v>
      </c>
      <c r="L16" s="120">
        <v>1.24</v>
      </c>
      <c r="M16" s="120">
        <v>1971.59908442901</v>
      </c>
      <c r="N16" s="120">
        <v>2756.8483096313648</v>
      </c>
      <c r="O16" s="120">
        <v>9628.7068020842016</v>
      </c>
      <c r="P16" s="113">
        <v>14358.394196144576</v>
      </c>
    </row>
    <row r="17" spans="2:16" ht="13.5" thickBot="1">
      <c r="B17" s="112" t="s">
        <v>160</v>
      </c>
      <c r="C17" s="113">
        <v>0</v>
      </c>
      <c r="D17" s="113">
        <v>0</v>
      </c>
      <c r="E17" s="113">
        <v>0</v>
      </c>
      <c r="F17" s="113">
        <v>1524.5924411721369</v>
      </c>
      <c r="G17" s="113">
        <v>648.45867414936424</v>
      </c>
      <c r="H17" s="113">
        <v>0</v>
      </c>
      <c r="I17" s="113">
        <v>1.1368683772161603E-13</v>
      </c>
      <c r="J17" s="113">
        <v>618.92161515900011</v>
      </c>
      <c r="K17" s="113">
        <v>124.75681873400001</v>
      </c>
      <c r="L17" s="120">
        <v>0</v>
      </c>
      <c r="M17" s="120">
        <v>1524.5924411721369</v>
      </c>
      <c r="N17" s="120">
        <v>648.45867414936424</v>
      </c>
      <c r="O17" s="120">
        <v>743.67843389300026</v>
      </c>
      <c r="P17" s="113">
        <v>2916.7295492145013</v>
      </c>
    </row>
    <row r="18" spans="2:16" ht="13.5" thickBot="1">
      <c r="B18" s="112" t="s">
        <v>161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1441.8661199999999</v>
      </c>
      <c r="J18" s="113">
        <v>95.615600000000001</v>
      </c>
      <c r="K18" s="113">
        <v>467.27750000000003</v>
      </c>
      <c r="L18" s="120">
        <v>0</v>
      </c>
      <c r="M18" s="120">
        <v>0</v>
      </c>
      <c r="N18" s="120">
        <v>0</v>
      </c>
      <c r="O18" s="120">
        <v>2004.7592199999999</v>
      </c>
      <c r="P18" s="113">
        <v>2004.7592199999999</v>
      </c>
    </row>
    <row r="19" spans="2:16" s="110" customFormat="1" ht="13.5" thickBot="1">
      <c r="B19" s="116" t="s">
        <v>162</v>
      </c>
      <c r="C19" s="118">
        <v>62980</v>
      </c>
      <c r="D19" s="118">
        <v>62980</v>
      </c>
      <c r="E19" s="118">
        <v>62980</v>
      </c>
      <c r="F19" s="284">
        <v>35304.840975629995</v>
      </c>
      <c r="G19" s="118">
        <v>26348.143610772509</v>
      </c>
      <c r="H19" s="118">
        <v>26348.143610772509</v>
      </c>
      <c r="I19" s="118">
        <v>244252.80000000002</v>
      </c>
      <c r="J19" s="118">
        <v>244252.80000000002</v>
      </c>
      <c r="K19" s="118">
        <v>244252.80000000002</v>
      </c>
      <c r="L19" s="119">
        <v>62980</v>
      </c>
      <c r="M19" s="119">
        <v>35304.840975629995</v>
      </c>
      <c r="N19" s="119">
        <v>26348.143610772509</v>
      </c>
      <c r="O19" s="119">
        <v>244252.80000000002</v>
      </c>
      <c r="P19" s="118"/>
    </row>
    <row r="20" spans="2:16" ht="13.5" thickBot="1">
      <c r="B20" s="112" t="s">
        <v>163</v>
      </c>
      <c r="C20" s="117">
        <v>5.617713289933312E-2</v>
      </c>
      <c r="D20" s="117">
        <v>1.7913356621149571E-2</v>
      </c>
      <c r="E20" s="117">
        <v>2.1226874404572878E-2</v>
      </c>
      <c r="F20" s="322">
        <v>0.24596938436840077</v>
      </c>
      <c r="G20" s="117">
        <v>0.20700395749209627</v>
      </c>
      <c r="H20" s="117">
        <v>1.1218247644557065E-2</v>
      </c>
      <c r="I20" s="117">
        <v>4.5045744109389309E-2</v>
      </c>
      <c r="J20" s="117">
        <v>9.4281578266231549E-3</v>
      </c>
      <c r="K20" s="117">
        <v>4.5269293123684348E-3</v>
      </c>
      <c r="L20" s="121">
        <v>9.5317363925055576E-2</v>
      </c>
      <c r="M20" s="121">
        <v>0.24596938436840077</v>
      </c>
      <c r="N20" s="121">
        <v>0.21822220513665333</v>
      </c>
      <c r="O20" s="121">
        <v>5.9000831248380903E-2</v>
      </c>
      <c r="P20" s="117"/>
    </row>
    <row r="21" spans="2:16" ht="20.25"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</row>
    <row r="22" spans="2:16" ht="30" customHeight="1">
      <c r="B22" s="200" t="s">
        <v>438</v>
      </c>
      <c r="C22" s="419" t="s">
        <v>263</v>
      </c>
      <c r="D22" s="419" t="s">
        <v>264</v>
      </c>
      <c r="E22" s="419" t="s">
        <v>265</v>
      </c>
      <c r="F22" s="419" t="s">
        <v>413</v>
      </c>
      <c r="G22" s="419" t="s">
        <v>260</v>
      </c>
      <c r="H22" s="419" t="s">
        <v>261</v>
      </c>
      <c r="I22" s="419" t="s">
        <v>238</v>
      </c>
      <c r="J22" s="419" t="s">
        <v>262</v>
      </c>
      <c r="K22" s="419" t="s">
        <v>385</v>
      </c>
      <c r="L22" s="419" t="s">
        <v>10</v>
      </c>
      <c r="M22" s="201" t="s">
        <v>14</v>
      </c>
      <c r="N22" s="201" t="s">
        <v>56</v>
      </c>
      <c r="O22" s="201" t="s">
        <v>55</v>
      </c>
      <c r="P22" s="201" t="s">
        <v>20</v>
      </c>
    </row>
    <row r="23" spans="2:16" s="110" customFormat="1" ht="13.5" thickBot="1">
      <c r="B23" s="118" t="s">
        <v>148</v>
      </c>
      <c r="C23" s="118">
        <v>3683.3599999999997</v>
      </c>
      <c r="D23" s="118">
        <v>1380.9099999999999</v>
      </c>
      <c r="E23" s="118">
        <v>2230.7591299999999</v>
      </c>
      <c r="F23" s="118">
        <v>6731.87</v>
      </c>
      <c r="G23" s="118">
        <v>3865.42</v>
      </c>
      <c r="H23" s="118">
        <v>219.31</v>
      </c>
      <c r="I23" s="118">
        <v>675.38686983842399</v>
      </c>
      <c r="J23" s="118">
        <v>555.48459497356896</v>
      </c>
      <c r="K23" s="118">
        <v>458.86401543758001</v>
      </c>
      <c r="L23" s="119">
        <v>7295.029129999999</v>
      </c>
      <c r="M23" s="119">
        <v>6731.87</v>
      </c>
      <c r="N23" s="119">
        <v>4084.73</v>
      </c>
      <c r="O23" s="119">
        <v>1689.7354802495731</v>
      </c>
      <c r="P23" s="118">
        <v>19801.36461024957</v>
      </c>
    </row>
    <row r="24" spans="2:16" ht="13.5" thickBot="1">
      <c r="B24" s="112" t="s">
        <v>149</v>
      </c>
      <c r="C24" s="113">
        <v>0</v>
      </c>
      <c r="D24" s="113">
        <v>1350.3</v>
      </c>
      <c r="E24" s="113">
        <v>0</v>
      </c>
      <c r="F24" s="113">
        <v>6596.3</v>
      </c>
      <c r="G24" s="113">
        <v>2119.9</v>
      </c>
      <c r="H24" s="113">
        <v>0</v>
      </c>
      <c r="I24" s="113">
        <v>675.38686983842399</v>
      </c>
      <c r="J24" s="113">
        <v>0</v>
      </c>
      <c r="K24" s="113">
        <v>458.86401543758001</v>
      </c>
      <c r="L24" s="120">
        <v>1350.3</v>
      </c>
      <c r="M24" s="120">
        <v>6596.3</v>
      </c>
      <c r="N24" s="120">
        <v>2119.9</v>
      </c>
      <c r="O24" s="120">
        <v>1134.2508852760041</v>
      </c>
      <c r="P24" s="113">
        <v>11200.750885276004</v>
      </c>
    </row>
    <row r="25" spans="2:16" ht="13.5" thickBot="1">
      <c r="B25" s="112" t="s">
        <v>150</v>
      </c>
      <c r="C25" s="113">
        <v>3683.3599999999997</v>
      </c>
      <c r="D25" s="113">
        <v>30.61</v>
      </c>
      <c r="E25" s="113">
        <v>2230.7591299999999</v>
      </c>
      <c r="F25" s="113">
        <v>135.57</v>
      </c>
      <c r="G25" s="113">
        <v>1745.52</v>
      </c>
      <c r="H25" s="113">
        <v>219.31</v>
      </c>
      <c r="I25" s="113">
        <v>0</v>
      </c>
      <c r="J25" s="113">
        <v>555.48459497356896</v>
      </c>
      <c r="K25" s="113">
        <v>0</v>
      </c>
      <c r="L25" s="120">
        <v>5944.7291299999997</v>
      </c>
      <c r="M25" s="120">
        <v>135.57</v>
      </c>
      <c r="N25" s="120">
        <v>1964.83</v>
      </c>
      <c r="O25" s="120">
        <v>555.48459497356896</v>
      </c>
      <c r="P25" s="113">
        <v>8600.6137249735675</v>
      </c>
    </row>
    <row r="26" spans="2:16" ht="13.5" thickBot="1">
      <c r="B26" s="112" t="s">
        <v>151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20">
        <v>0</v>
      </c>
      <c r="M26" s="120">
        <v>0</v>
      </c>
      <c r="N26" s="120">
        <v>0</v>
      </c>
      <c r="O26" s="120">
        <v>0</v>
      </c>
      <c r="P26" s="113">
        <v>0</v>
      </c>
    </row>
    <row r="27" spans="2:16" s="110" customFormat="1" ht="13.5" thickBot="1">
      <c r="B27" s="116" t="s">
        <v>152</v>
      </c>
      <c r="C27" s="118">
        <v>0</v>
      </c>
      <c r="D27" s="118">
        <v>0</v>
      </c>
      <c r="E27" s="118">
        <v>0</v>
      </c>
      <c r="F27" s="284">
        <v>2111.0999999999995</v>
      </c>
      <c r="G27" s="118">
        <v>1293.579999999999</v>
      </c>
      <c r="H27" s="118">
        <v>79.350000000000023</v>
      </c>
      <c r="I27" s="118">
        <v>7599.2540232148085</v>
      </c>
      <c r="J27" s="118">
        <v>806.63721381945345</v>
      </c>
      <c r="K27" s="118">
        <v>178.05827255600701</v>
      </c>
      <c r="L27" s="119">
        <v>0</v>
      </c>
      <c r="M27" s="119">
        <v>2111.0999999999995</v>
      </c>
      <c r="N27" s="119">
        <v>1372.9299999999989</v>
      </c>
      <c r="O27" s="119">
        <v>8583.9495095902694</v>
      </c>
      <c r="P27" s="118">
        <v>12067.979509590268</v>
      </c>
    </row>
    <row r="28" spans="2:16" ht="13.5" thickBot="1">
      <c r="B28" s="112" t="s">
        <v>153</v>
      </c>
      <c r="C28" s="113">
        <v>0</v>
      </c>
      <c r="D28" s="113">
        <v>0</v>
      </c>
      <c r="E28" s="113">
        <v>0</v>
      </c>
      <c r="F28" s="113">
        <v>22.285034490000001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20">
        <v>0</v>
      </c>
      <c r="M28" s="120">
        <v>22.285034490000001</v>
      </c>
      <c r="N28" s="120">
        <v>0</v>
      </c>
      <c r="O28" s="120">
        <v>0</v>
      </c>
      <c r="P28" s="113">
        <v>22.285034490000001</v>
      </c>
    </row>
    <row r="29" spans="2:16" ht="13.5" thickBot="1">
      <c r="B29" s="112" t="s">
        <v>154</v>
      </c>
      <c r="C29" s="113">
        <v>0</v>
      </c>
      <c r="D29" s="113">
        <v>0</v>
      </c>
      <c r="E29" s="113">
        <v>0</v>
      </c>
      <c r="F29" s="113">
        <v>397.38408623000004</v>
      </c>
      <c r="G29" s="113">
        <v>0</v>
      </c>
      <c r="H29" s="113">
        <v>0</v>
      </c>
      <c r="I29" s="113">
        <v>6836.776808392804</v>
      </c>
      <c r="J29" s="113">
        <v>486.55240000000003</v>
      </c>
      <c r="K29" s="113">
        <v>0</v>
      </c>
      <c r="L29" s="120">
        <v>0</v>
      </c>
      <c r="M29" s="120">
        <v>397.38408623000004</v>
      </c>
      <c r="N29" s="120">
        <v>0</v>
      </c>
      <c r="O29" s="120">
        <v>7323.3292083928045</v>
      </c>
      <c r="P29" s="113">
        <v>7720.7132946228048</v>
      </c>
    </row>
    <row r="30" spans="2:16" ht="13.5" thickBot="1">
      <c r="B30" s="112" t="s">
        <v>155</v>
      </c>
      <c r="C30" s="113">
        <v>0</v>
      </c>
      <c r="D30" s="113">
        <v>0</v>
      </c>
      <c r="E30" s="113">
        <v>0</v>
      </c>
      <c r="F30" s="113">
        <v>1691.4308789618585</v>
      </c>
      <c r="G30" s="113">
        <v>1293.589719261842</v>
      </c>
      <c r="H30" s="113">
        <v>79.344800303688345</v>
      </c>
      <c r="I30" s="113">
        <v>762.47721482199995</v>
      </c>
      <c r="J30" s="113">
        <v>320.08481472299832</v>
      </c>
      <c r="K30" s="113">
        <v>178.05827255600695</v>
      </c>
      <c r="L30" s="120">
        <v>0</v>
      </c>
      <c r="M30" s="120">
        <v>1691.4308789618585</v>
      </c>
      <c r="N30" s="120">
        <v>1372.9345195655303</v>
      </c>
      <c r="O30" s="120">
        <v>1260.6203021010051</v>
      </c>
      <c r="P30" s="113">
        <v>4324.9857006283937</v>
      </c>
    </row>
    <row r="31" spans="2:16" ht="13.5" thickBot="1">
      <c r="B31" s="112" t="s">
        <v>156</v>
      </c>
      <c r="C31" s="113">
        <v>0</v>
      </c>
      <c r="D31" s="113">
        <v>0</v>
      </c>
      <c r="E31" s="113">
        <v>0</v>
      </c>
      <c r="F31" s="113">
        <v>119.1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20">
        <v>0</v>
      </c>
      <c r="M31" s="120">
        <v>119.1</v>
      </c>
      <c r="N31" s="120">
        <v>0</v>
      </c>
      <c r="O31" s="120">
        <v>0</v>
      </c>
      <c r="P31" s="113">
        <v>119.1</v>
      </c>
    </row>
    <row r="32" spans="2:16" s="110" customFormat="1" ht="13.5" thickBot="1">
      <c r="B32" s="116" t="s">
        <v>157</v>
      </c>
      <c r="C32" s="118">
        <v>3683.36</v>
      </c>
      <c r="D32" s="118">
        <v>1380.91</v>
      </c>
      <c r="E32" s="118">
        <v>2230.7591299999999</v>
      </c>
      <c r="F32" s="118">
        <v>8842.9699999999993</v>
      </c>
      <c r="G32" s="118">
        <v>5158.9999999999991</v>
      </c>
      <c r="H32" s="118">
        <v>298.66000000000003</v>
      </c>
      <c r="I32" s="118">
        <v>8274.6408930532325</v>
      </c>
      <c r="J32" s="118">
        <v>1362.1218087930224</v>
      </c>
      <c r="K32" s="118">
        <v>636.92228799358702</v>
      </c>
      <c r="L32" s="119">
        <v>7295.0291300000008</v>
      </c>
      <c r="M32" s="119">
        <v>8842.9699999999993</v>
      </c>
      <c r="N32" s="119">
        <v>5457.6599999999989</v>
      </c>
      <c r="O32" s="119">
        <v>10273.684989839843</v>
      </c>
      <c r="P32" s="118">
        <v>31869.344119839843</v>
      </c>
    </row>
    <row r="33" spans="2:16" ht="13.5" thickBot="1">
      <c r="B33" s="112" t="s">
        <v>158</v>
      </c>
      <c r="C33" s="113">
        <v>3683.36</v>
      </c>
      <c r="D33" s="113">
        <v>1364.1</v>
      </c>
      <c r="E33" s="113">
        <v>2230.7591299999999</v>
      </c>
      <c r="F33" s="113">
        <v>5099.5680272400004</v>
      </c>
      <c r="G33" s="113">
        <v>2085.7500992223713</v>
      </c>
      <c r="H33" s="113">
        <v>238.5655551870131</v>
      </c>
      <c r="I33" s="113">
        <v>59.26541178641066</v>
      </c>
      <c r="J33" s="113">
        <v>0</v>
      </c>
      <c r="K33" s="113">
        <v>0</v>
      </c>
      <c r="L33" s="120">
        <v>7278.2191299999995</v>
      </c>
      <c r="M33" s="120">
        <v>5099.5680272400004</v>
      </c>
      <c r="N33" s="120">
        <v>2324.3156544093845</v>
      </c>
      <c r="O33" s="120">
        <v>59.26541178641066</v>
      </c>
      <c r="P33" s="113">
        <v>14761.368223435795</v>
      </c>
    </row>
    <row r="34" spans="2:16" ht="13.5" thickBot="1">
      <c r="B34" s="112" t="s">
        <v>159</v>
      </c>
      <c r="C34" s="113">
        <v>0</v>
      </c>
      <c r="D34" s="113">
        <v>16.8</v>
      </c>
      <c r="E34" s="113">
        <v>0</v>
      </c>
      <c r="F34" s="113">
        <v>2138.1968086514703</v>
      </c>
      <c r="G34" s="113">
        <v>2548.1837972718399</v>
      </c>
      <c r="H34" s="113">
        <v>60.093223116675233</v>
      </c>
      <c r="I34" s="113">
        <v>8207.6652549896153</v>
      </c>
      <c r="J34" s="113">
        <v>1334.2522826940631</v>
      </c>
      <c r="K34" s="113">
        <v>520.69931073158705</v>
      </c>
      <c r="L34" s="120">
        <v>16.8</v>
      </c>
      <c r="M34" s="120">
        <v>2138.1968086514703</v>
      </c>
      <c r="N34" s="120">
        <v>2608.2770203885152</v>
      </c>
      <c r="O34" s="120">
        <v>10062.616848415266</v>
      </c>
      <c r="P34" s="113">
        <v>14825.890677455252</v>
      </c>
    </row>
    <row r="35" spans="2:16" ht="13.5" thickBot="1">
      <c r="B35" s="112" t="s">
        <v>160</v>
      </c>
      <c r="C35" s="113">
        <v>0</v>
      </c>
      <c r="D35" s="113">
        <v>0</v>
      </c>
      <c r="E35" s="113">
        <v>0</v>
      </c>
      <c r="F35" s="113">
        <v>1605.2051655103871</v>
      </c>
      <c r="G35" s="113">
        <v>525.07490409989657</v>
      </c>
      <c r="H35" s="113">
        <v>0</v>
      </c>
      <c r="I35" s="113">
        <v>7.7102262772029633</v>
      </c>
      <c r="J35" s="113">
        <v>27.869526098962194</v>
      </c>
      <c r="K35" s="113">
        <v>116.22297726199999</v>
      </c>
      <c r="L35" s="120">
        <v>0</v>
      </c>
      <c r="M35" s="120">
        <v>1605.2051655103871</v>
      </c>
      <c r="N35" s="120">
        <v>525.07490409989657</v>
      </c>
      <c r="O35" s="120">
        <v>151.80272963816515</v>
      </c>
      <c r="P35" s="113">
        <v>2282.0827992484487</v>
      </c>
    </row>
    <row r="36" spans="2:16" ht="13.5" thickBot="1">
      <c r="B36" s="112" t="s">
        <v>161</v>
      </c>
      <c r="C36" s="113">
        <v>0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20">
        <v>0</v>
      </c>
      <c r="M36" s="120">
        <v>0</v>
      </c>
      <c r="N36" s="120">
        <v>0</v>
      </c>
      <c r="O36" s="120">
        <v>0</v>
      </c>
      <c r="P36" s="113">
        <v>0</v>
      </c>
    </row>
    <row r="37" spans="2:16" s="110" customFormat="1" ht="13.5" thickBot="1">
      <c r="B37" s="116" t="s">
        <v>162</v>
      </c>
      <c r="C37" s="284">
        <v>67921</v>
      </c>
      <c r="D37" s="284">
        <v>67921</v>
      </c>
      <c r="E37" s="284">
        <v>67921</v>
      </c>
      <c r="F37" s="284">
        <v>33747.388136980007</v>
      </c>
      <c r="G37" s="118">
        <v>25121.461323532501</v>
      </c>
      <c r="H37" s="118">
        <v>25121.461323532501</v>
      </c>
      <c r="I37" s="118">
        <v>238194</v>
      </c>
      <c r="J37" s="118">
        <v>238194</v>
      </c>
      <c r="K37" s="118">
        <v>238194</v>
      </c>
      <c r="L37" s="119">
        <v>67921</v>
      </c>
      <c r="M37" s="119">
        <v>33747.388136980007</v>
      </c>
      <c r="N37" s="119">
        <v>25121.461323532501</v>
      </c>
      <c r="O37" s="119">
        <v>238194</v>
      </c>
      <c r="P37" s="118"/>
    </row>
    <row r="38" spans="2:16" ht="13.5" thickBot="1">
      <c r="B38" s="112" t="s">
        <v>163</v>
      </c>
      <c r="C38" s="117">
        <v>5.423006139485579E-2</v>
      </c>
      <c r="D38" s="117">
        <v>2.0331119977621062E-2</v>
      </c>
      <c r="E38" s="117">
        <v>3.2843437670234538E-2</v>
      </c>
      <c r="F38" s="322">
        <v>0.2620342043688404</v>
      </c>
      <c r="G38" s="117">
        <v>0.20536225713777692</v>
      </c>
      <c r="H38" s="117">
        <v>1.1888639603948143E-2</v>
      </c>
      <c r="I38" s="117">
        <v>3.4739081979618433E-2</v>
      </c>
      <c r="J38" s="117">
        <v>5.7185395467267116E-3</v>
      </c>
      <c r="K38" s="117">
        <v>2.6739644491195706E-3</v>
      </c>
      <c r="L38" s="121">
        <v>0.1074046190427114</v>
      </c>
      <c r="M38" s="121">
        <v>0.2620342043688404</v>
      </c>
      <c r="N38" s="121">
        <v>0.21725089674172507</v>
      </c>
      <c r="O38" s="121">
        <v>4.3131585975464716E-2</v>
      </c>
      <c r="P38" s="117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showGridLines="0" zoomScale="80" zoomScaleNormal="80" workbookViewId="0">
      <selection activeCell="S7" sqref="S7"/>
    </sheetView>
  </sheetViews>
  <sheetFormatPr baseColWidth="10" defaultRowHeight="12.75"/>
  <cols>
    <col min="2" max="2" width="51.28515625" bestFit="1" customWidth="1"/>
    <col min="11" max="11" width="14" customWidth="1"/>
    <col min="12" max="12" width="12.85546875" customWidth="1"/>
  </cols>
  <sheetData>
    <row r="1" spans="1:18">
      <c r="A1" s="364"/>
    </row>
    <row r="3" spans="1:18"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</row>
    <row r="4" spans="1:18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</row>
    <row r="5" spans="1:18">
      <c r="B5" s="258"/>
      <c r="C5" s="569" t="s">
        <v>435</v>
      </c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</row>
    <row r="6" spans="1:18" ht="33.75">
      <c r="B6" s="221"/>
      <c r="C6" s="506" t="s">
        <v>64</v>
      </c>
      <c r="D6" s="506" t="s">
        <v>252</v>
      </c>
      <c r="E6" s="506" t="s">
        <v>65</v>
      </c>
      <c r="F6" s="506" t="s">
        <v>66</v>
      </c>
      <c r="G6" s="506" t="s">
        <v>67</v>
      </c>
      <c r="H6" s="506" t="s">
        <v>253</v>
      </c>
      <c r="I6" s="507" t="s">
        <v>205</v>
      </c>
      <c r="J6" s="507" t="s">
        <v>126</v>
      </c>
      <c r="K6" s="507" t="s">
        <v>254</v>
      </c>
      <c r="L6" s="507" t="s">
        <v>134</v>
      </c>
      <c r="M6" s="507" t="s">
        <v>33</v>
      </c>
      <c r="N6" s="507" t="s">
        <v>255</v>
      </c>
      <c r="O6" s="507" t="s">
        <v>256</v>
      </c>
      <c r="P6" s="507" t="s">
        <v>257</v>
      </c>
      <c r="Q6" s="507" t="s">
        <v>124</v>
      </c>
      <c r="R6" s="507" t="s">
        <v>125</v>
      </c>
    </row>
    <row r="7" spans="1:18">
      <c r="B7" s="221"/>
      <c r="C7" s="222" t="s">
        <v>258</v>
      </c>
      <c r="D7" s="222" t="s">
        <v>258</v>
      </c>
      <c r="E7" s="222" t="s">
        <v>258</v>
      </c>
      <c r="F7" s="222" t="s">
        <v>258</v>
      </c>
      <c r="G7" s="222" t="s">
        <v>258</v>
      </c>
      <c r="H7" s="222" t="s">
        <v>258</v>
      </c>
      <c r="I7" s="222" t="s">
        <v>258</v>
      </c>
      <c r="J7" s="222" t="s">
        <v>258</v>
      </c>
      <c r="K7" s="222" t="s">
        <v>258</v>
      </c>
      <c r="L7" s="222" t="s">
        <v>258</v>
      </c>
      <c r="M7" s="222" t="s">
        <v>258</v>
      </c>
      <c r="N7" s="222" t="s">
        <v>258</v>
      </c>
      <c r="O7" s="222" t="s">
        <v>258</v>
      </c>
      <c r="P7" s="222" t="s">
        <v>258</v>
      </c>
      <c r="Q7" s="222" t="s">
        <v>258</v>
      </c>
      <c r="R7" s="222" t="s">
        <v>258</v>
      </c>
    </row>
    <row r="8" spans="1:18">
      <c r="B8" s="223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</row>
    <row r="9" spans="1:18">
      <c r="B9" s="519" t="s">
        <v>230</v>
      </c>
      <c r="C9" s="226">
        <v>44368</v>
      </c>
      <c r="D9" s="226">
        <v>122915</v>
      </c>
      <c r="E9" s="225">
        <v>167283</v>
      </c>
      <c r="F9" s="225">
        <v>168</v>
      </c>
      <c r="G9" s="225">
        <v>0</v>
      </c>
      <c r="H9" s="225">
        <v>167115</v>
      </c>
      <c r="I9" s="225">
        <v>167283</v>
      </c>
      <c r="J9" s="225">
        <v>0</v>
      </c>
      <c r="K9" s="225">
        <v>0</v>
      </c>
      <c r="L9" s="225">
        <v>0</v>
      </c>
      <c r="M9" s="225">
        <v>-928</v>
      </c>
      <c r="N9" s="225">
        <v>-928</v>
      </c>
      <c r="O9" s="225">
        <v>236</v>
      </c>
      <c r="P9" s="225">
        <v>39022</v>
      </c>
      <c r="Q9" s="225">
        <v>-161</v>
      </c>
      <c r="R9" s="225">
        <v>38861</v>
      </c>
    </row>
    <row r="10" spans="1:18">
      <c r="B10" s="520" t="s">
        <v>231</v>
      </c>
      <c r="C10" s="226">
        <v>107551</v>
      </c>
      <c r="D10" s="226">
        <v>290112</v>
      </c>
      <c r="E10" s="225">
        <v>397663</v>
      </c>
      <c r="F10" s="225">
        <v>134990</v>
      </c>
      <c r="G10" s="225">
        <v>90400</v>
      </c>
      <c r="H10" s="225">
        <v>172273</v>
      </c>
      <c r="I10" s="225">
        <v>397663</v>
      </c>
      <c r="J10" s="225">
        <v>129055</v>
      </c>
      <c r="K10" s="225">
        <v>-52195</v>
      </c>
      <c r="L10" s="225">
        <v>76860</v>
      </c>
      <c r="M10" s="225">
        <v>52947</v>
      </c>
      <c r="N10" s="225">
        <v>32678</v>
      </c>
      <c r="O10" s="225">
        <v>11614</v>
      </c>
      <c r="P10" s="225">
        <v>44387</v>
      </c>
      <c r="Q10" s="225">
        <v>6458</v>
      </c>
      <c r="R10" s="225">
        <v>50845</v>
      </c>
    </row>
    <row r="11" spans="1:18">
      <c r="B11" s="520" t="s">
        <v>232</v>
      </c>
      <c r="C11" s="226">
        <v>119081</v>
      </c>
      <c r="D11" s="226">
        <v>345280</v>
      </c>
      <c r="E11" s="225">
        <v>464361</v>
      </c>
      <c r="F11" s="225">
        <v>83061</v>
      </c>
      <c r="G11" s="225">
        <v>88551</v>
      </c>
      <c r="H11" s="225">
        <v>292749</v>
      </c>
      <c r="I11" s="225">
        <v>464361</v>
      </c>
      <c r="J11" s="225">
        <v>36764</v>
      </c>
      <c r="K11" s="225">
        <v>-2288</v>
      </c>
      <c r="L11" s="225">
        <v>34476</v>
      </c>
      <c r="M11" s="225">
        <v>30019</v>
      </c>
      <c r="N11" s="225">
        <v>22223</v>
      </c>
      <c r="O11" s="225">
        <v>17546</v>
      </c>
      <c r="P11" s="225">
        <v>40493</v>
      </c>
      <c r="Q11" s="225">
        <v>-11247</v>
      </c>
      <c r="R11" s="225">
        <v>29246</v>
      </c>
    </row>
    <row r="12" spans="1:18">
      <c r="B12" s="520" t="s">
        <v>233</v>
      </c>
      <c r="C12" s="226">
        <v>339666</v>
      </c>
      <c r="D12" s="226">
        <v>1569965</v>
      </c>
      <c r="E12" s="225">
        <v>1909631</v>
      </c>
      <c r="F12" s="225">
        <v>581696</v>
      </c>
      <c r="G12" s="225">
        <v>466740</v>
      </c>
      <c r="H12" s="225">
        <v>861195</v>
      </c>
      <c r="I12" s="225">
        <v>1909631</v>
      </c>
      <c r="J12" s="225">
        <v>893469</v>
      </c>
      <c r="K12" s="225">
        <v>-445174</v>
      </c>
      <c r="L12" s="225">
        <v>448295</v>
      </c>
      <c r="M12" s="225">
        <v>292879</v>
      </c>
      <c r="N12" s="225">
        <v>234280</v>
      </c>
      <c r="O12" s="225">
        <v>20085</v>
      </c>
      <c r="P12" s="225">
        <v>254377</v>
      </c>
      <c r="Q12" s="225">
        <v>-78655</v>
      </c>
      <c r="R12" s="225">
        <v>175722</v>
      </c>
    </row>
    <row r="13" spans="1:18">
      <c r="B13" s="520" t="s">
        <v>234</v>
      </c>
      <c r="C13" s="226">
        <v>20038</v>
      </c>
      <c r="D13" s="226">
        <v>1154</v>
      </c>
      <c r="E13" s="225">
        <v>21192</v>
      </c>
      <c r="F13" s="225">
        <v>18352</v>
      </c>
      <c r="G13" s="225">
        <v>0</v>
      </c>
      <c r="H13" s="225">
        <v>2840</v>
      </c>
      <c r="I13" s="225">
        <v>21192</v>
      </c>
      <c r="J13" s="225">
        <v>3618</v>
      </c>
      <c r="K13" s="225">
        <v>-611</v>
      </c>
      <c r="L13" s="225">
        <v>3007</v>
      </c>
      <c r="M13" s="225">
        <v>1696</v>
      </c>
      <c r="N13" s="225">
        <v>1596</v>
      </c>
      <c r="O13" s="225">
        <v>3</v>
      </c>
      <c r="P13" s="225">
        <v>1599</v>
      </c>
      <c r="Q13" s="225">
        <v>-504</v>
      </c>
      <c r="R13" s="225">
        <v>1095</v>
      </c>
    </row>
    <row r="14" spans="1:18">
      <c r="B14" s="520" t="s">
        <v>269</v>
      </c>
      <c r="C14" s="226">
        <v>48246</v>
      </c>
      <c r="D14" s="226">
        <v>282693</v>
      </c>
      <c r="E14" s="225">
        <v>330939</v>
      </c>
      <c r="F14" s="225">
        <v>34959</v>
      </c>
      <c r="G14" s="225">
        <v>50921</v>
      </c>
      <c r="H14" s="225">
        <v>245059</v>
      </c>
      <c r="I14" s="225">
        <v>330939</v>
      </c>
      <c r="J14" s="225">
        <v>54150</v>
      </c>
      <c r="K14" s="225">
        <v>-23659</v>
      </c>
      <c r="L14" s="225">
        <v>30491</v>
      </c>
      <c r="M14" s="225">
        <v>25161</v>
      </c>
      <c r="N14" s="225">
        <v>8865</v>
      </c>
      <c r="O14" s="225">
        <v>13837</v>
      </c>
      <c r="P14" s="225">
        <v>22859</v>
      </c>
      <c r="Q14" s="225">
        <v>5206</v>
      </c>
      <c r="R14" s="225">
        <v>28065</v>
      </c>
    </row>
    <row r="15" spans="1:18">
      <c r="B15" s="520" t="s">
        <v>235</v>
      </c>
      <c r="C15" s="226">
        <v>324935</v>
      </c>
      <c r="D15" s="226">
        <v>992631</v>
      </c>
      <c r="E15" s="225">
        <v>1317566</v>
      </c>
      <c r="F15" s="225">
        <v>211433</v>
      </c>
      <c r="G15" s="225">
        <v>158070</v>
      </c>
      <c r="H15" s="225">
        <v>948063</v>
      </c>
      <c r="I15" s="225">
        <v>1317566</v>
      </c>
      <c r="J15" s="225">
        <v>165583</v>
      </c>
      <c r="K15" s="225">
        <v>-54483</v>
      </c>
      <c r="L15" s="225">
        <v>111100</v>
      </c>
      <c r="M15" s="225">
        <v>81044</v>
      </c>
      <c r="N15" s="225">
        <v>52979</v>
      </c>
      <c r="O15" s="225">
        <v>41626</v>
      </c>
      <c r="P15" s="225">
        <v>171719</v>
      </c>
      <c r="Q15" s="225">
        <v>-7752</v>
      </c>
      <c r="R15" s="225">
        <v>163967</v>
      </c>
    </row>
    <row r="16" spans="1:18">
      <c r="B16" s="520" t="s">
        <v>236</v>
      </c>
      <c r="C16" s="226">
        <v>1911519</v>
      </c>
      <c r="D16" s="226">
        <v>3976887</v>
      </c>
      <c r="E16" s="225">
        <v>5888406</v>
      </c>
      <c r="F16" s="225">
        <v>2953096</v>
      </c>
      <c r="G16" s="225">
        <v>226423</v>
      </c>
      <c r="H16" s="225">
        <v>2708887</v>
      </c>
      <c r="I16" s="225">
        <v>5888406</v>
      </c>
      <c r="J16" s="225">
        <v>47</v>
      </c>
      <c r="K16" s="225">
        <v>-49</v>
      </c>
      <c r="L16" s="225">
        <v>-2</v>
      </c>
      <c r="M16" s="225">
        <v>-27253</v>
      </c>
      <c r="N16" s="225">
        <v>-27396</v>
      </c>
      <c r="O16" s="225">
        <v>-85745</v>
      </c>
      <c r="P16" s="225">
        <v>75618</v>
      </c>
      <c r="Q16" s="225">
        <v>18225</v>
      </c>
      <c r="R16" s="225">
        <v>93843</v>
      </c>
    </row>
    <row r="17" spans="2:18">
      <c r="B17" s="520" t="s">
        <v>237</v>
      </c>
      <c r="C17" s="226">
        <v>192405</v>
      </c>
      <c r="D17" s="226">
        <v>171593</v>
      </c>
      <c r="E17" s="225">
        <v>363998</v>
      </c>
      <c r="F17" s="225">
        <v>165733</v>
      </c>
      <c r="G17" s="225">
        <v>591</v>
      </c>
      <c r="H17" s="225">
        <v>197674</v>
      </c>
      <c r="I17" s="225">
        <v>363998</v>
      </c>
      <c r="J17" s="225">
        <v>145261</v>
      </c>
      <c r="K17" s="225">
        <v>-72806</v>
      </c>
      <c r="L17" s="225">
        <v>72455</v>
      </c>
      <c r="M17" s="225">
        <v>66775</v>
      </c>
      <c r="N17" s="225">
        <v>60022</v>
      </c>
      <c r="O17" s="225">
        <v>17075</v>
      </c>
      <c r="P17" s="225">
        <v>77098</v>
      </c>
      <c r="Q17" s="225">
        <v>-26323</v>
      </c>
      <c r="R17" s="225">
        <v>50775</v>
      </c>
    </row>
    <row r="18" spans="2:18">
      <c r="B18" s="520" t="s">
        <v>238</v>
      </c>
      <c r="C18" s="226">
        <v>310475</v>
      </c>
      <c r="D18" s="226">
        <v>103273</v>
      </c>
      <c r="E18" s="225">
        <v>413748</v>
      </c>
      <c r="F18" s="225">
        <v>285512</v>
      </c>
      <c r="G18" s="225">
        <v>3184</v>
      </c>
      <c r="H18" s="225">
        <v>125052</v>
      </c>
      <c r="I18" s="225">
        <v>413748</v>
      </c>
      <c r="J18" s="225">
        <v>244895</v>
      </c>
      <c r="K18" s="225">
        <v>-181342</v>
      </c>
      <c r="L18" s="225">
        <v>63553</v>
      </c>
      <c r="M18" s="225">
        <v>56777</v>
      </c>
      <c r="N18" s="225">
        <v>53431</v>
      </c>
      <c r="O18" s="225">
        <v>-1390</v>
      </c>
      <c r="P18" s="225">
        <v>52041</v>
      </c>
      <c r="Q18" s="225">
        <v>-17102</v>
      </c>
      <c r="R18" s="225">
        <v>34939</v>
      </c>
    </row>
    <row r="19" spans="2:18">
      <c r="B19" s="520" t="s">
        <v>270</v>
      </c>
      <c r="C19" s="226">
        <v>87911</v>
      </c>
      <c r="D19" s="226">
        <v>362364</v>
      </c>
      <c r="E19" s="225">
        <v>450275</v>
      </c>
      <c r="F19" s="225">
        <v>276446</v>
      </c>
      <c r="G19" s="225">
        <v>7280</v>
      </c>
      <c r="H19" s="225">
        <v>166549</v>
      </c>
      <c r="I19" s="225">
        <v>450275</v>
      </c>
      <c r="J19" s="225">
        <v>52179</v>
      </c>
      <c r="K19" s="225">
        <v>-19125</v>
      </c>
      <c r="L19" s="225">
        <v>33054</v>
      </c>
      <c r="M19" s="225">
        <v>30969</v>
      </c>
      <c r="N19" s="225">
        <v>30968</v>
      </c>
      <c r="O19" s="225">
        <v>-6482</v>
      </c>
      <c r="P19" s="225">
        <v>24487</v>
      </c>
      <c r="Q19" s="225">
        <v>-7869</v>
      </c>
      <c r="R19" s="225">
        <v>16618</v>
      </c>
    </row>
    <row r="20" spans="2:18">
      <c r="B20" s="520" t="s">
        <v>239</v>
      </c>
      <c r="C20" s="226">
        <v>100961</v>
      </c>
      <c r="D20" s="226">
        <v>179980</v>
      </c>
      <c r="E20" s="225">
        <v>280941</v>
      </c>
      <c r="F20" s="225">
        <v>10258</v>
      </c>
      <c r="G20" s="225">
        <v>17859</v>
      </c>
      <c r="H20" s="225">
        <v>252824</v>
      </c>
      <c r="I20" s="225">
        <v>280941</v>
      </c>
      <c r="J20" s="225">
        <v>37895</v>
      </c>
      <c r="K20" s="225">
        <v>-568</v>
      </c>
      <c r="L20" s="225">
        <v>37327</v>
      </c>
      <c r="M20" s="225">
        <v>32354</v>
      </c>
      <c r="N20" s="225">
        <v>25895</v>
      </c>
      <c r="O20" s="225">
        <v>6233</v>
      </c>
      <c r="P20" s="225">
        <v>32128</v>
      </c>
      <c r="Q20" s="225">
        <v>-10588</v>
      </c>
      <c r="R20" s="225">
        <v>21540</v>
      </c>
    </row>
    <row r="21" spans="2:18">
      <c r="B21" s="520" t="s">
        <v>240</v>
      </c>
      <c r="C21" s="226">
        <v>8586</v>
      </c>
      <c r="D21" s="226">
        <v>1594</v>
      </c>
      <c r="E21" s="225">
        <v>10180</v>
      </c>
      <c r="F21" s="225">
        <v>48465</v>
      </c>
      <c r="G21" s="225">
        <v>7373</v>
      </c>
      <c r="H21" s="225">
        <v>-45658</v>
      </c>
      <c r="I21" s="225">
        <v>10180</v>
      </c>
      <c r="J21" s="225">
        <v>671</v>
      </c>
      <c r="K21" s="225">
        <v>0</v>
      </c>
      <c r="L21" s="225">
        <v>671</v>
      </c>
      <c r="M21" s="225">
        <v>510</v>
      </c>
      <c r="N21" s="225">
        <v>-226</v>
      </c>
      <c r="O21" s="225">
        <v>-157</v>
      </c>
      <c r="P21" s="225">
        <v>-383</v>
      </c>
      <c r="Q21" s="225">
        <v>162</v>
      </c>
      <c r="R21" s="225">
        <v>-221</v>
      </c>
    </row>
    <row r="22" spans="2:18">
      <c r="B22" s="520" t="s">
        <v>241</v>
      </c>
      <c r="C22" s="226">
        <v>6433</v>
      </c>
      <c r="D22" s="226">
        <v>5288</v>
      </c>
      <c r="E22" s="225">
        <v>11721</v>
      </c>
      <c r="F22" s="225">
        <v>49357</v>
      </c>
      <c r="G22" s="225">
        <v>9302</v>
      </c>
      <c r="H22" s="225">
        <v>-46938</v>
      </c>
      <c r="I22" s="225">
        <v>11721</v>
      </c>
      <c r="J22" s="225">
        <v>651</v>
      </c>
      <c r="K22" s="225">
        <v>0</v>
      </c>
      <c r="L22" s="225">
        <v>651</v>
      </c>
      <c r="M22" s="225">
        <v>429</v>
      </c>
      <c r="N22" s="225">
        <v>-421</v>
      </c>
      <c r="O22" s="225">
        <v>252</v>
      </c>
      <c r="P22" s="225">
        <v>-169</v>
      </c>
      <c r="Q22" s="225">
        <v>181</v>
      </c>
      <c r="R22" s="225">
        <v>12</v>
      </c>
    </row>
    <row r="23" spans="2:18">
      <c r="B23" s="520" t="s">
        <v>222</v>
      </c>
      <c r="C23" s="226">
        <v>583731</v>
      </c>
      <c r="D23" s="226">
        <v>1765768</v>
      </c>
      <c r="E23" s="225">
        <v>2349499</v>
      </c>
      <c r="F23" s="225">
        <v>519492</v>
      </c>
      <c r="G23" s="225">
        <v>1032721</v>
      </c>
      <c r="H23" s="225">
        <v>797286</v>
      </c>
      <c r="I23" s="225">
        <v>2349499</v>
      </c>
      <c r="J23" s="225">
        <v>650704</v>
      </c>
      <c r="K23" s="225">
        <v>-480317</v>
      </c>
      <c r="L23" s="225">
        <v>170387</v>
      </c>
      <c r="M23" s="225">
        <v>86726</v>
      </c>
      <c r="N23" s="225">
        <v>42324</v>
      </c>
      <c r="O23" s="225">
        <v>-6295</v>
      </c>
      <c r="P23" s="225">
        <v>36029</v>
      </c>
      <c r="Q23" s="225">
        <v>-2042</v>
      </c>
      <c r="R23" s="225">
        <v>33987</v>
      </c>
    </row>
    <row r="24" spans="2:18">
      <c r="B24" s="520" t="s">
        <v>242</v>
      </c>
      <c r="C24" s="226">
        <v>875407</v>
      </c>
      <c r="D24" s="226">
        <v>2021662</v>
      </c>
      <c r="E24" s="225">
        <v>2897069</v>
      </c>
      <c r="F24" s="225">
        <v>790587</v>
      </c>
      <c r="G24" s="225">
        <v>1159086</v>
      </c>
      <c r="H24" s="225">
        <v>947396</v>
      </c>
      <c r="I24" s="225">
        <v>2897069</v>
      </c>
      <c r="J24" s="225">
        <v>777909</v>
      </c>
      <c r="K24" s="225">
        <v>-525706</v>
      </c>
      <c r="L24" s="225">
        <v>252203</v>
      </c>
      <c r="M24" s="225">
        <v>145715</v>
      </c>
      <c r="N24" s="225">
        <v>68171</v>
      </c>
      <c r="O24" s="225">
        <v>-47520</v>
      </c>
      <c r="P24" s="225">
        <v>20651</v>
      </c>
      <c r="Q24" s="225">
        <v>-6981</v>
      </c>
      <c r="R24" s="225">
        <v>13670</v>
      </c>
    </row>
    <row r="25" spans="2:18">
      <c r="B25" s="520" t="s">
        <v>271</v>
      </c>
      <c r="C25" s="226">
        <v>716935</v>
      </c>
      <c r="D25" s="226">
        <v>2492459</v>
      </c>
      <c r="E25" s="225">
        <v>3209394</v>
      </c>
      <c r="F25" s="225">
        <v>607745</v>
      </c>
      <c r="G25" s="225">
        <v>1154468</v>
      </c>
      <c r="H25" s="225">
        <v>1447181</v>
      </c>
      <c r="I25" s="225">
        <v>3209394</v>
      </c>
      <c r="J25" s="225">
        <v>752749</v>
      </c>
      <c r="K25" s="225">
        <v>-522932</v>
      </c>
      <c r="L25" s="225">
        <v>229817</v>
      </c>
      <c r="M25" s="225">
        <v>120731</v>
      </c>
      <c r="N25" s="225">
        <v>62614</v>
      </c>
      <c r="O25" s="225">
        <v>-28825</v>
      </c>
      <c r="P25" s="225">
        <v>33789</v>
      </c>
      <c r="Q25" s="225">
        <v>-15507</v>
      </c>
      <c r="R25" s="225">
        <v>18282</v>
      </c>
    </row>
    <row r="26" spans="2:18">
      <c r="B26" s="520" t="s">
        <v>272</v>
      </c>
      <c r="C26" s="226">
        <v>11331</v>
      </c>
      <c r="D26" s="226">
        <v>13260</v>
      </c>
      <c r="E26" s="225">
        <v>24591</v>
      </c>
      <c r="F26" s="225">
        <v>8661</v>
      </c>
      <c r="G26" s="225">
        <v>355</v>
      </c>
      <c r="H26" s="225">
        <v>15575</v>
      </c>
      <c r="I26" s="225">
        <v>24591</v>
      </c>
      <c r="J26" s="225">
        <v>7587</v>
      </c>
      <c r="K26" s="225">
        <v>-2652</v>
      </c>
      <c r="L26" s="225">
        <v>4935</v>
      </c>
      <c r="M26" s="225">
        <v>-2356</v>
      </c>
      <c r="N26" s="225">
        <v>-2423</v>
      </c>
      <c r="O26" s="225">
        <v>-31</v>
      </c>
      <c r="P26" s="225">
        <v>-2454</v>
      </c>
      <c r="Q26" s="225">
        <v>3</v>
      </c>
      <c r="R26" s="225">
        <v>-2451</v>
      </c>
    </row>
    <row r="27" spans="2:18">
      <c r="B27" s="520" t="s">
        <v>414</v>
      </c>
      <c r="C27" s="226">
        <v>1598164</v>
      </c>
      <c r="D27" s="226">
        <v>5721814</v>
      </c>
      <c r="E27" s="225">
        <v>7319978</v>
      </c>
      <c r="F27" s="225">
        <v>1538439</v>
      </c>
      <c r="G27" s="225">
        <v>4062689</v>
      </c>
      <c r="H27" s="225">
        <v>1718850</v>
      </c>
      <c r="I27" s="225">
        <v>7319978</v>
      </c>
      <c r="J27" s="225">
        <v>1766528</v>
      </c>
      <c r="K27" s="225">
        <v>-1306075</v>
      </c>
      <c r="L27" s="225">
        <v>460453</v>
      </c>
      <c r="M27" s="225">
        <v>254958</v>
      </c>
      <c r="N27" s="225">
        <v>116442</v>
      </c>
      <c r="O27" s="225">
        <v>-59700</v>
      </c>
      <c r="P27" s="225">
        <v>56742</v>
      </c>
      <c r="Q27" s="225">
        <v>-15437</v>
      </c>
      <c r="R27" s="225">
        <v>41305</v>
      </c>
    </row>
    <row r="28" spans="2:18">
      <c r="B28" s="520" t="s">
        <v>243</v>
      </c>
      <c r="C28" s="226">
        <v>4559214</v>
      </c>
      <c r="D28" s="226">
        <v>13524903</v>
      </c>
      <c r="E28" s="225">
        <v>18084117</v>
      </c>
      <c r="F28" s="225">
        <v>6754551</v>
      </c>
      <c r="G28" s="225">
        <v>7665161</v>
      </c>
      <c r="H28" s="225">
        <v>3664405</v>
      </c>
      <c r="I28" s="225">
        <v>18084117</v>
      </c>
      <c r="J28" s="225">
        <v>4164522</v>
      </c>
      <c r="K28" s="225">
        <v>-2840664</v>
      </c>
      <c r="L28" s="225">
        <v>1323858</v>
      </c>
      <c r="M28" s="225">
        <v>765674</v>
      </c>
      <c r="N28" s="225">
        <v>428733</v>
      </c>
      <c r="O28" s="225">
        <v>-255238</v>
      </c>
      <c r="P28" s="225">
        <v>173495</v>
      </c>
      <c r="Q28" s="225">
        <v>-83276</v>
      </c>
      <c r="R28" s="225">
        <v>90219</v>
      </c>
    </row>
    <row r="29" spans="2:18">
      <c r="B29" s="520" t="s">
        <v>244</v>
      </c>
      <c r="C29" s="226">
        <v>203371</v>
      </c>
      <c r="D29" s="226">
        <v>2551876</v>
      </c>
      <c r="E29" s="225">
        <v>2755247</v>
      </c>
      <c r="F29" s="225">
        <v>483033</v>
      </c>
      <c r="G29" s="225">
        <v>978439</v>
      </c>
      <c r="H29" s="225">
        <v>1293775</v>
      </c>
      <c r="I29" s="225">
        <v>2755247</v>
      </c>
      <c r="J29" s="225">
        <v>612172</v>
      </c>
      <c r="K29" s="225">
        <v>-213854</v>
      </c>
      <c r="L29" s="225">
        <v>398318</v>
      </c>
      <c r="M29" s="225">
        <v>365330</v>
      </c>
      <c r="N29" s="225">
        <v>329025</v>
      </c>
      <c r="O29" s="225">
        <v>-41808</v>
      </c>
      <c r="P29" s="225">
        <v>287218</v>
      </c>
      <c r="Q29" s="225">
        <v>-92622</v>
      </c>
      <c r="R29" s="225">
        <v>194596</v>
      </c>
    </row>
    <row r="30" spans="2:18">
      <c r="B30" s="520" t="s">
        <v>245</v>
      </c>
      <c r="C30" s="226">
        <v>346950</v>
      </c>
      <c r="D30" s="226">
        <v>1766076</v>
      </c>
      <c r="E30" s="225">
        <v>2113026</v>
      </c>
      <c r="F30" s="225">
        <v>509341</v>
      </c>
      <c r="G30" s="225">
        <v>754560</v>
      </c>
      <c r="H30" s="225">
        <v>849125</v>
      </c>
      <c r="I30" s="225">
        <v>2113026</v>
      </c>
      <c r="J30" s="225">
        <v>827973</v>
      </c>
      <c r="K30" s="225">
        <v>-479216</v>
      </c>
      <c r="L30" s="225">
        <v>348757</v>
      </c>
      <c r="M30" s="225">
        <v>270188</v>
      </c>
      <c r="N30" s="225">
        <v>204272</v>
      </c>
      <c r="O30" s="225">
        <v>-29715</v>
      </c>
      <c r="P30" s="225">
        <v>174560</v>
      </c>
      <c r="Q30" s="225">
        <v>-56042</v>
      </c>
      <c r="R30" s="225">
        <v>118518</v>
      </c>
    </row>
    <row r="31" spans="2:18">
      <c r="B31" s="520" t="s">
        <v>246</v>
      </c>
      <c r="C31" s="226">
        <v>37668</v>
      </c>
      <c r="D31" s="226">
        <v>1411960</v>
      </c>
      <c r="E31" s="225">
        <v>1449628</v>
      </c>
      <c r="F31" s="225">
        <v>52818</v>
      </c>
      <c r="G31" s="225">
        <v>10936</v>
      </c>
      <c r="H31" s="225">
        <v>1385874</v>
      </c>
      <c r="I31" s="225">
        <v>1449628</v>
      </c>
      <c r="J31" s="225">
        <v>11</v>
      </c>
      <c r="K31" s="225">
        <v>0</v>
      </c>
      <c r="L31" s="225">
        <v>11</v>
      </c>
      <c r="M31" s="225">
        <v>-141</v>
      </c>
      <c r="N31" s="225">
        <v>-141</v>
      </c>
      <c r="O31" s="225">
        <v>23</v>
      </c>
      <c r="P31" s="225">
        <v>75228</v>
      </c>
      <c r="Q31" s="225">
        <v>-8</v>
      </c>
      <c r="R31" s="225">
        <v>75220</v>
      </c>
    </row>
    <row r="32" spans="2:18">
      <c r="B32" s="520" t="s">
        <v>247</v>
      </c>
      <c r="C32" s="226">
        <v>333842</v>
      </c>
      <c r="D32" s="226">
        <v>929342</v>
      </c>
      <c r="E32" s="225">
        <v>1263184</v>
      </c>
      <c r="F32" s="225">
        <v>149685</v>
      </c>
      <c r="G32" s="225">
        <v>237195</v>
      </c>
      <c r="H32" s="225">
        <v>876304</v>
      </c>
      <c r="I32" s="225">
        <v>1263184</v>
      </c>
      <c r="J32" s="225">
        <v>226930</v>
      </c>
      <c r="K32" s="225">
        <v>-87799</v>
      </c>
      <c r="L32" s="225">
        <v>139131</v>
      </c>
      <c r="M32" s="225">
        <v>110011</v>
      </c>
      <c r="N32" s="225">
        <v>84359</v>
      </c>
      <c r="O32" s="225">
        <v>-3564</v>
      </c>
      <c r="P32" s="225">
        <v>86255</v>
      </c>
      <c r="Q32" s="225">
        <v>-25517</v>
      </c>
      <c r="R32" s="225">
        <v>60738</v>
      </c>
    </row>
    <row r="33" spans="2:18">
      <c r="B33" s="520" t="s">
        <v>248</v>
      </c>
      <c r="C33" s="226">
        <v>13101</v>
      </c>
      <c r="D33" s="226">
        <v>139375</v>
      </c>
      <c r="E33" s="225">
        <v>152476</v>
      </c>
      <c r="F33" s="225">
        <v>10667</v>
      </c>
      <c r="G33" s="225">
        <v>26777</v>
      </c>
      <c r="H33" s="225">
        <v>115032</v>
      </c>
      <c r="I33" s="225">
        <v>152476</v>
      </c>
      <c r="J33" s="225">
        <v>20846</v>
      </c>
      <c r="K33" s="225">
        <v>-2619</v>
      </c>
      <c r="L33" s="225">
        <v>18227</v>
      </c>
      <c r="M33" s="225">
        <v>15740</v>
      </c>
      <c r="N33" s="225">
        <v>13600</v>
      </c>
      <c r="O33" s="225">
        <v>-284</v>
      </c>
      <c r="P33" s="225">
        <v>13316</v>
      </c>
      <c r="Q33" s="225">
        <v>-3830</v>
      </c>
      <c r="R33" s="225">
        <v>9486</v>
      </c>
    </row>
    <row r="34" spans="2:18">
      <c r="B34" s="520" t="s">
        <v>249</v>
      </c>
      <c r="C34" s="226">
        <v>80971</v>
      </c>
      <c r="D34" s="226">
        <v>175354</v>
      </c>
      <c r="E34" s="225">
        <v>256325</v>
      </c>
      <c r="F34" s="225">
        <v>66810</v>
      </c>
      <c r="G34" s="225">
        <v>37052</v>
      </c>
      <c r="H34" s="225">
        <v>152463</v>
      </c>
      <c r="I34" s="225">
        <v>256325</v>
      </c>
      <c r="J34" s="225">
        <v>40323</v>
      </c>
      <c r="K34" s="225">
        <v>-13839</v>
      </c>
      <c r="L34" s="225">
        <v>26484</v>
      </c>
      <c r="M34" s="225">
        <v>22135</v>
      </c>
      <c r="N34" s="225">
        <v>16344</v>
      </c>
      <c r="O34" s="225">
        <v>296</v>
      </c>
      <c r="P34" s="225">
        <v>16639</v>
      </c>
      <c r="Q34" s="225">
        <v>-4942</v>
      </c>
      <c r="R34" s="225">
        <v>11697</v>
      </c>
    </row>
    <row r="35" spans="2:18">
      <c r="B35" s="520" t="s">
        <v>250</v>
      </c>
      <c r="C35" s="226">
        <v>135230</v>
      </c>
      <c r="D35" s="226">
        <v>1270548</v>
      </c>
      <c r="E35" s="225">
        <v>1405778</v>
      </c>
      <c r="F35" s="225">
        <v>257344</v>
      </c>
      <c r="G35" s="225">
        <v>480663</v>
      </c>
      <c r="H35" s="225">
        <v>667771</v>
      </c>
      <c r="I35" s="225">
        <v>1405778</v>
      </c>
      <c r="J35" s="225">
        <v>479515</v>
      </c>
      <c r="K35" s="225">
        <v>-309760</v>
      </c>
      <c r="L35" s="225">
        <v>169755</v>
      </c>
      <c r="M35" s="225">
        <v>133251</v>
      </c>
      <c r="N35" s="225">
        <v>104512</v>
      </c>
      <c r="O35" s="225">
        <v>-11952</v>
      </c>
      <c r="P35" s="225">
        <v>92560</v>
      </c>
      <c r="Q35" s="225">
        <v>-27160</v>
      </c>
      <c r="R35" s="225">
        <v>65400</v>
      </c>
    </row>
    <row r="36" spans="2:18">
      <c r="B36" s="520" t="s">
        <v>251</v>
      </c>
      <c r="C36" s="226">
        <v>501852</v>
      </c>
      <c r="D36" s="226">
        <v>2478436</v>
      </c>
      <c r="E36" s="225">
        <v>2980288</v>
      </c>
      <c r="F36" s="225">
        <v>446034</v>
      </c>
      <c r="G36" s="225">
        <v>791990</v>
      </c>
      <c r="H36" s="225">
        <v>1742264</v>
      </c>
      <c r="I36" s="225">
        <v>2980288</v>
      </c>
      <c r="J36" s="225">
        <v>688463</v>
      </c>
      <c r="K36" s="225">
        <v>-336010</v>
      </c>
      <c r="L36" s="225">
        <v>352453</v>
      </c>
      <c r="M36" s="225">
        <v>280897</v>
      </c>
      <c r="N36" s="225">
        <v>218574</v>
      </c>
      <c r="O36" s="225">
        <v>-15570</v>
      </c>
      <c r="P36" s="225">
        <v>203004</v>
      </c>
      <c r="Q36" s="225">
        <v>-61457</v>
      </c>
      <c r="R36" s="225">
        <v>141547</v>
      </c>
    </row>
    <row r="41" spans="2:18">
      <c r="B41" s="258"/>
      <c r="C41" s="569" t="s">
        <v>415</v>
      </c>
      <c r="D41" s="570"/>
      <c r="E41" s="570"/>
      <c r="F41" s="570"/>
      <c r="G41" s="570"/>
      <c r="H41" s="570"/>
      <c r="I41" s="570"/>
      <c r="J41" s="570"/>
      <c r="K41" s="570"/>
      <c r="L41" s="570"/>
      <c r="M41" s="570"/>
      <c r="N41" s="570"/>
      <c r="O41" s="570"/>
      <c r="P41" s="570"/>
      <c r="Q41" s="570"/>
      <c r="R41" s="571"/>
    </row>
    <row r="42" spans="2:18" ht="33.75">
      <c r="B42" s="221"/>
      <c r="C42" s="506" t="s">
        <v>64</v>
      </c>
      <c r="D42" s="506" t="s">
        <v>252</v>
      </c>
      <c r="E42" s="506" t="s">
        <v>65</v>
      </c>
      <c r="F42" s="506" t="s">
        <v>66</v>
      </c>
      <c r="G42" s="506" t="s">
        <v>67</v>
      </c>
      <c r="H42" s="506" t="s">
        <v>253</v>
      </c>
      <c r="I42" s="507" t="s">
        <v>205</v>
      </c>
      <c r="J42" s="507" t="s">
        <v>126</v>
      </c>
      <c r="K42" s="507" t="s">
        <v>254</v>
      </c>
      <c r="L42" s="507" t="s">
        <v>134</v>
      </c>
      <c r="M42" s="507" t="s">
        <v>33</v>
      </c>
      <c r="N42" s="507" t="s">
        <v>255</v>
      </c>
      <c r="O42" s="507" t="s">
        <v>256</v>
      </c>
      <c r="P42" s="507" t="s">
        <v>257</v>
      </c>
      <c r="Q42" s="507" t="s">
        <v>124</v>
      </c>
      <c r="R42" s="507" t="s">
        <v>125</v>
      </c>
    </row>
    <row r="43" spans="2:18">
      <c r="B43" s="221"/>
      <c r="C43" s="222" t="s">
        <v>258</v>
      </c>
      <c r="D43" s="222" t="s">
        <v>258</v>
      </c>
      <c r="E43" s="222" t="s">
        <v>258</v>
      </c>
      <c r="F43" s="222" t="s">
        <v>258</v>
      </c>
      <c r="G43" s="222" t="s">
        <v>258</v>
      </c>
      <c r="H43" s="222" t="s">
        <v>258</v>
      </c>
      <c r="I43" s="222" t="s">
        <v>258</v>
      </c>
      <c r="J43" s="222" t="s">
        <v>258</v>
      </c>
      <c r="K43" s="222" t="s">
        <v>258</v>
      </c>
      <c r="L43" s="222" t="s">
        <v>258</v>
      </c>
      <c r="M43" s="222" t="s">
        <v>258</v>
      </c>
      <c r="N43" s="222" t="s">
        <v>258</v>
      </c>
      <c r="O43" s="222" t="s">
        <v>258</v>
      </c>
      <c r="P43" s="222" t="s">
        <v>258</v>
      </c>
      <c r="Q43" s="222" t="s">
        <v>258</v>
      </c>
      <c r="R43" s="222" t="s">
        <v>258</v>
      </c>
    </row>
    <row r="44" spans="2:18">
      <c r="B44" s="223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2:18">
      <c r="B45" s="521" t="s">
        <v>230</v>
      </c>
      <c r="C45" s="226">
        <v>6657</v>
      </c>
      <c r="D45" s="226">
        <v>139508</v>
      </c>
      <c r="E45" s="225">
        <v>146165</v>
      </c>
      <c r="F45" s="225">
        <v>776</v>
      </c>
      <c r="G45" s="225">
        <v>0</v>
      </c>
      <c r="H45" s="225">
        <v>145389</v>
      </c>
      <c r="I45" s="225">
        <v>146165</v>
      </c>
      <c r="J45" s="225">
        <v>0</v>
      </c>
      <c r="K45" s="225">
        <v>0</v>
      </c>
      <c r="L45" s="225">
        <v>0</v>
      </c>
      <c r="M45" s="225">
        <v>-618</v>
      </c>
      <c r="N45" s="225">
        <v>-618</v>
      </c>
      <c r="O45" s="225">
        <v>2812</v>
      </c>
      <c r="P45" s="225">
        <v>3657</v>
      </c>
      <c r="Q45" s="225">
        <v>-669</v>
      </c>
      <c r="R45" s="225">
        <v>2988</v>
      </c>
    </row>
    <row r="46" spans="2:18">
      <c r="B46" s="522" t="s">
        <v>231</v>
      </c>
      <c r="C46" s="226">
        <v>132613</v>
      </c>
      <c r="D46" s="226">
        <v>267952</v>
      </c>
      <c r="E46" s="225">
        <v>400565</v>
      </c>
      <c r="F46" s="225">
        <v>136446</v>
      </c>
      <c r="G46" s="225">
        <v>99309</v>
      </c>
      <c r="H46" s="225">
        <v>164810</v>
      </c>
      <c r="I46" s="225">
        <v>400565</v>
      </c>
      <c r="J46" s="225">
        <v>162894</v>
      </c>
      <c r="K46" s="225">
        <v>-15271</v>
      </c>
      <c r="L46" s="225">
        <v>147623</v>
      </c>
      <c r="M46" s="225">
        <v>103430</v>
      </c>
      <c r="N46" s="225">
        <v>89235</v>
      </c>
      <c r="O46" s="225">
        <v>19250</v>
      </c>
      <c r="P46" s="225">
        <v>108963</v>
      </c>
      <c r="Q46" s="225">
        <v>-17345</v>
      </c>
      <c r="R46" s="225">
        <v>91618</v>
      </c>
    </row>
    <row r="47" spans="2:18">
      <c r="B47" s="522" t="s">
        <v>232</v>
      </c>
      <c r="C47" s="226">
        <v>95054</v>
      </c>
      <c r="D47" s="226">
        <v>370645</v>
      </c>
      <c r="E47" s="225">
        <v>465699</v>
      </c>
      <c r="F47" s="225">
        <v>82599</v>
      </c>
      <c r="G47" s="225">
        <v>85399</v>
      </c>
      <c r="H47" s="225">
        <v>297701</v>
      </c>
      <c r="I47" s="225">
        <v>465699</v>
      </c>
      <c r="J47" s="225">
        <v>67134</v>
      </c>
      <c r="K47" s="225">
        <v>-4675</v>
      </c>
      <c r="L47" s="225">
        <v>62459</v>
      </c>
      <c r="M47" s="225">
        <v>53087</v>
      </c>
      <c r="N47" s="225">
        <v>32994</v>
      </c>
      <c r="O47" s="225">
        <v>106969</v>
      </c>
      <c r="P47" s="225">
        <v>141617</v>
      </c>
      <c r="Q47" s="225">
        <v>-51466</v>
      </c>
      <c r="R47" s="225">
        <v>90151</v>
      </c>
    </row>
    <row r="48" spans="2:18">
      <c r="B48" s="522" t="s">
        <v>233</v>
      </c>
      <c r="C48" s="226">
        <v>312128</v>
      </c>
      <c r="D48" s="226">
        <v>1381972</v>
      </c>
      <c r="E48" s="225">
        <v>1694100</v>
      </c>
      <c r="F48" s="225">
        <v>710707</v>
      </c>
      <c r="G48" s="225">
        <v>347653</v>
      </c>
      <c r="H48" s="225">
        <v>635740</v>
      </c>
      <c r="I48" s="225">
        <v>1694100</v>
      </c>
      <c r="J48" s="225">
        <v>1189950</v>
      </c>
      <c r="K48" s="225">
        <v>-729223</v>
      </c>
      <c r="L48" s="225">
        <v>460727</v>
      </c>
      <c r="M48" s="225">
        <v>179203</v>
      </c>
      <c r="N48" s="225">
        <v>77990</v>
      </c>
      <c r="O48" s="225">
        <v>127247</v>
      </c>
      <c r="P48" s="225">
        <v>205078</v>
      </c>
      <c r="Q48" s="225">
        <v>-101101</v>
      </c>
      <c r="R48" s="225">
        <v>103977</v>
      </c>
    </row>
    <row r="49" spans="2:18">
      <c r="B49" s="522" t="s">
        <v>234</v>
      </c>
      <c r="C49" s="226">
        <v>14550</v>
      </c>
      <c r="D49" s="226">
        <v>1008</v>
      </c>
      <c r="E49" s="225">
        <v>15558</v>
      </c>
      <c r="F49" s="225">
        <v>13940</v>
      </c>
      <c r="G49" s="225">
        <v>0</v>
      </c>
      <c r="H49" s="225">
        <v>1618</v>
      </c>
      <c r="I49" s="225">
        <v>15558</v>
      </c>
      <c r="J49" s="225">
        <v>4738</v>
      </c>
      <c r="K49" s="225">
        <v>-305</v>
      </c>
      <c r="L49" s="225">
        <v>4433</v>
      </c>
      <c r="M49" s="225">
        <v>1357</v>
      </c>
      <c r="N49" s="225">
        <v>1083</v>
      </c>
      <c r="O49" s="225">
        <v>-2456</v>
      </c>
      <c r="P49" s="225">
        <v>-1370</v>
      </c>
      <c r="Q49" s="225">
        <v>-408</v>
      </c>
      <c r="R49" s="225">
        <v>-1778</v>
      </c>
    </row>
    <row r="50" spans="2:18">
      <c r="B50" s="522" t="s">
        <v>420</v>
      </c>
      <c r="C50" s="226">
        <v>55921</v>
      </c>
      <c r="D50" s="226">
        <v>263659</v>
      </c>
      <c r="E50" s="225">
        <v>319580</v>
      </c>
      <c r="F50" s="225">
        <v>63756</v>
      </c>
      <c r="G50" s="225">
        <v>55240</v>
      </c>
      <c r="H50" s="225">
        <v>200584</v>
      </c>
      <c r="I50" s="225">
        <v>319580</v>
      </c>
      <c r="J50" s="225">
        <v>94769</v>
      </c>
      <c r="K50" s="225">
        <v>-20986</v>
      </c>
      <c r="L50" s="225">
        <v>73783</v>
      </c>
      <c r="M50" s="225">
        <v>58725</v>
      </c>
      <c r="N50" s="225">
        <v>33999</v>
      </c>
      <c r="O50" s="225">
        <v>35743</v>
      </c>
      <c r="P50" s="225">
        <v>69850</v>
      </c>
      <c r="Q50" s="225">
        <v>-29790</v>
      </c>
      <c r="R50" s="225">
        <v>40060</v>
      </c>
    </row>
    <row r="51" spans="2:18">
      <c r="B51" s="522" t="s">
        <v>235</v>
      </c>
      <c r="C51" s="226">
        <v>263345</v>
      </c>
      <c r="D51" s="226">
        <v>916274</v>
      </c>
      <c r="E51" s="225">
        <v>1179619</v>
      </c>
      <c r="F51" s="225">
        <v>221534</v>
      </c>
      <c r="G51" s="225">
        <v>182169</v>
      </c>
      <c r="H51" s="225">
        <v>775916</v>
      </c>
      <c r="I51" s="225">
        <v>1179619</v>
      </c>
      <c r="J51" s="225">
        <v>229458</v>
      </c>
      <c r="K51" s="225">
        <v>-19945</v>
      </c>
      <c r="L51" s="225">
        <v>209513</v>
      </c>
      <c r="M51" s="225">
        <v>155467</v>
      </c>
      <c r="N51" s="225">
        <v>121179</v>
      </c>
      <c r="O51" s="225">
        <v>140459</v>
      </c>
      <c r="P51" s="225">
        <v>307883</v>
      </c>
      <c r="Q51" s="225">
        <v>-72221</v>
      </c>
      <c r="R51" s="225">
        <v>235662</v>
      </c>
    </row>
    <row r="52" spans="2:18">
      <c r="B52" s="522" t="s">
        <v>236</v>
      </c>
      <c r="C52" s="226">
        <v>1681474</v>
      </c>
      <c r="D52" s="226">
        <v>3892112</v>
      </c>
      <c r="E52" s="225">
        <v>5573586</v>
      </c>
      <c r="F52" s="225">
        <v>2720641</v>
      </c>
      <c r="G52" s="225">
        <v>225312</v>
      </c>
      <c r="H52" s="225">
        <v>2627633</v>
      </c>
      <c r="I52" s="225">
        <v>5573586</v>
      </c>
      <c r="J52" s="225">
        <v>174</v>
      </c>
      <c r="K52" s="225">
        <v>-96</v>
      </c>
      <c r="L52" s="225">
        <v>78</v>
      </c>
      <c r="M52" s="225">
        <v>-46334</v>
      </c>
      <c r="N52" s="225">
        <v>-46374</v>
      </c>
      <c r="O52" s="225">
        <v>-119900</v>
      </c>
      <c r="P52" s="225">
        <v>-106575</v>
      </c>
      <c r="Q52" s="225">
        <v>44864</v>
      </c>
      <c r="R52" s="225">
        <v>-61711</v>
      </c>
    </row>
    <row r="53" spans="2:18">
      <c r="B53" s="522" t="s">
        <v>237</v>
      </c>
      <c r="C53" s="226">
        <v>140483</v>
      </c>
      <c r="D53" s="226">
        <v>189912</v>
      </c>
      <c r="E53" s="225">
        <v>330395</v>
      </c>
      <c r="F53" s="225">
        <v>123850</v>
      </c>
      <c r="G53" s="225">
        <v>60960</v>
      </c>
      <c r="H53" s="225">
        <v>145585</v>
      </c>
      <c r="I53" s="225">
        <v>330395</v>
      </c>
      <c r="J53" s="225">
        <v>211536</v>
      </c>
      <c r="K53" s="225">
        <v>-207475</v>
      </c>
      <c r="L53" s="225">
        <v>4061</v>
      </c>
      <c r="M53" s="225">
        <v>-6852</v>
      </c>
      <c r="N53" s="225">
        <v>-16483</v>
      </c>
      <c r="O53" s="225">
        <v>-5857</v>
      </c>
      <c r="P53" s="225">
        <v>-22340</v>
      </c>
      <c r="Q53" s="225">
        <v>7309</v>
      </c>
      <c r="R53" s="225">
        <v>-15031</v>
      </c>
    </row>
    <row r="54" spans="2:18">
      <c r="B54" s="522" t="s">
        <v>238</v>
      </c>
      <c r="C54" s="226">
        <v>301315</v>
      </c>
      <c r="D54" s="226">
        <v>103975</v>
      </c>
      <c r="E54" s="225">
        <v>405290</v>
      </c>
      <c r="F54" s="225">
        <v>244418</v>
      </c>
      <c r="G54" s="225">
        <v>3075</v>
      </c>
      <c r="H54" s="225">
        <v>157797</v>
      </c>
      <c r="I54" s="225">
        <v>405290</v>
      </c>
      <c r="J54" s="225">
        <v>540344</v>
      </c>
      <c r="K54" s="225">
        <v>-417506</v>
      </c>
      <c r="L54" s="225">
        <v>122838</v>
      </c>
      <c r="M54" s="225">
        <v>109049</v>
      </c>
      <c r="N54" s="225">
        <v>102351</v>
      </c>
      <c r="O54" s="225">
        <v>7959</v>
      </c>
      <c r="P54" s="225">
        <v>110311</v>
      </c>
      <c r="Q54" s="225">
        <v>-37719</v>
      </c>
      <c r="R54" s="225">
        <v>72592</v>
      </c>
    </row>
    <row r="55" spans="2:18">
      <c r="B55" s="522" t="s">
        <v>421</v>
      </c>
      <c r="C55" s="226">
        <v>94170</v>
      </c>
      <c r="D55" s="226">
        <v>355666</v>
      </c>
      <c r="E55" s="225">
        <v>449836</v>
      </c>
      <c r="F55" s="225">
        <v>274015</v>
      </c>
      <c r="G55" s="225">
        <v>0</v>
      </c>
      <c r="H55" s="225">
        <v>175821</v>
      </c>
      <c r="I55" s="225">
        <v>449836</v>
      </c>
      <c r="J55" s="225">
        <v>81939</v>
      </c>
      <c r="K55" s="225">
        <v>-10644</v>
      </c>
      <c r="L55" s="225">
        <v>71295</v>
      </c>
      <c r="M55" s="225">
        <v>68654</v>
      </c>
      <c r="N55" s="225">
        <v>68653</v>
      </c>
      <c r="O55" s="225">
        <v>-15031</v>
      </c>
      <c r="P55" s="225">
        <v>53622</v>
      </c>
      <c r="Q55" s="225">
        <v>-18732</v>
      </c>
      <c r="R55" s="225">
        <v>34890</v>
      </c>
    </row>
    <row r="56" spans="2:18">
      <c r="B56" s="522" t="s">
        <v>239</v>
      </c>
      <c r="C56" s="226">
        <v>120897</v>
      </c>
      <c r="D56" s="226">
        <v>183601</v>
      </c>
      <c r="E56" s="225">
        <v>304498</v>
      </c>
      <c r="F56" s="225">
        <v>9403</v>
      </c>
      <c r="G56" s="225">
        <v>18424</v>
      </c>
      <c r="H56" s="225">
        <v>276671</v>
      </c>
      <c r="I56" s="225">
        <v>304498</v>
      </c>
      <c r="J56" s="225">
        <v>82608</v>
      </c>
      <c r="K56" s="225">
        <v>-1626</v>
      </c>
      <c r="L56" s="225">
        <v>80982</v>
      </c>
      <c r="M56" s="225">
        <v>72831</v>
      </c>
      <c r="N56" s="225">
        <v>56219</v>
      </c>
      <c r="O56" s="225">
        <v>31686</v>
      </c>
      <c r="P56" s="225">
        <v>87905</v>
      </c>
      <c r="Q56" s="225">
        <v>-29729</v>
      </c>
      <c r="R56" s="225">
        <v>58176</v>
      </c>
    </row>
    <row r="57" spans="2:18">
      <c r="B57" s="522" t="s">
        <v>240</v>
      </c>
      <c r="C57" s="226">
        <v>9097</v>
      </c>
      <c r="D57" s="226">
        <v>2196</v>
      </c>
      <c r="E57" s="225">
        <v>11293</v>
      </c>
      <c r="F57" s="225">
        <v>50940</v>
      </c>
      <c r="G57" s="225">
        <v>2493</v>
      </c>
      <c r="H57" s="225">
        <v>-42140</v>
      </c>
      <c r="I57" s="225">
        <v>11293</v>
      </c>
      <c r="J57" s="225">
        <v>1193</v>
      </c>
      <c r="K57" s="225">
        <v>0</v>
      </c>
      <c r="L57" s="225">
        <v>1193</v>
      </c>
      <c r="M57" s="225">
        <v>716</v>
      </c>
      <c r="N57" s="225">
        <v>-650</v>
      </c>
      <c r="O57" s="225">
        <v>-21535</v>
      </c>
      <c r="P57" s="225">
        <v>-22185</v>
      </c>
      <c r="Q57" s="225">
        <v>44</v>
      </c>
      <c r="R57" s="225">
        <v>-22141</v>
      </c>
    </row>
    <row r="58" spans="2:18">
      <c r="B58" s="522" t="s">
        <v>241</v>
      </c>
      <c r="C58" s="226">
        <v>6912</v>
      </c>
      <c r="D58" s="226">
        <v>5755</v>
      </c>
      <c r="E58" s="225">
        <v>12667</v>
      </c>
      <c r="F58" s="225">
        <v>50780</v>
      </c>
      <c r="G58" s="225">
        <v>5431</v>
      </c>
      <c r="H58" s="225">
        <v>-43544</v>
      </c>
      <c r="I58" s="225">
        <v>12667</v>
      </c>
      <c r="J58" s="225">
        <v>1140</v>
      </c>
      <c r="K58" s="225">
        <v>0</v>
      </c>
      <c r="L58" s="225">
        <v>1140</v>
      </c>
      <c r="M58" s="225">
        <v>591</v>
      </c>
      <c r="N58" s="225">
        <v>-986</v>
      </c>
      <c r="O58" s="225">
        <v>-21519</v>
      </c>
      <c r="P58" s="225">
        <v>-22506</v>
      </c>
      <c r="Q58" s="225">
        <v>-176</v>
      </c>
      <c r="R58" s="225">
        <v>-22682</v>
      </c>
    </row>
    <row r="59" spans="2:18">
      <c r="B59" s="522" t="s">
        <v>222</v>
      </c>
      <c r="C59" s="226">
        <v>538216</v>
      </c>
      <c r="D59" s="226">
        <v>1209995</v>
      </c>
      <c r="E59" s="225">
        <v>1748211</v>
      </c>
      <c r="F59" s="225">
        <v>517761</v>
      </c>
      <c r="G59" s="225">
        <v>440495</v>
      </c>
      <c r="H59" s="225">
        <v>789955</v>
      </c>
      <c r="I59" s="225">
        <v>1748211</v>
      </c>
      <c r="J59" s="225">
        <v>1410602</v>
      </c>
      <c r="K59" s="225">
        <v>-1037015</v>
      </c>
      <c r="L59" s="225">
        <v>373587</v>
      </c>
      <c r="M59" s="225">
        <v>213754</v>
      </c>
      <c r="N59" s="225">
        <v>140035</v>
      </c>
      <c r="O59" s="225">
        <v>-17507</v>
      </c>
      <c r="P59" s="225">
        <v>122528</v>
      </c>
      <c r="Q59" s="225">
        <v>-22092</v>
      </c>
      <c r="R59" s="225">
        <v>100436</v>
      </c>
    </row>
    <row r="60" spans="2:18">
      <c r="B60" s="522" t="s">
        <v>242</v>
      </c>
      <c r="C60" s="226">
        <v>611450</v>
      </c>
      <c r="D60" s="226">
        <v>1964754</v>
      </c>
      <c r="E60" s="225">
        <v>2576204</v>
      </c>
      <c r="F60" s="225">
        <v>865349</v>
      </c>
      <c r="G60" s="225">
        <v>781211</v>
      </c>
      <c r="H60" s="225">
        <v>929644</v>
      </c>
      <c r="I60" s="225">
        <v>2576204</v>
      </c>
      <c r="J60" s="225">
        <v>1510676</v>
      </c>
      <c r="K60" s="225">
        <v>-1026864</v>
      </c>
      <c r="L60" s="225">
        <v>483812</v>
      </c>
      <c r="M60" s="225">
        <v>294177</v>
      </c>
      <c r="N60" s="225">
        <v>172577</v>
      </c>
      <c r="O60" s="225">
        <v>-96634</v>
      </c>
      <c r="P60" s="225">
        <v>75943</v>
      </c>
      <c r="Q60" s="225">
        <v>-27646</v>
      </c>
      <c r="R60" s="225">
        <v>48297</v>
      </c>
    </row>
    <row r="61" spans="2:18">
      <c r="B61" s="522" t="s">
        <v>271</v>
      </c>
      <c r="C61" s="226">
        <v>694885</v>
      </c>
      <c r="D61" s="226">
        <v>2478860</v>
      </c>
      <c r="E61" s="225">
        <v>3173745</v>
      </c>
      <c r="F61" s="225">
        <v>613692</v>
      </c>
      <c r="G61" s="225">
        <v>1154300</v>
      </c>
      <c r="H61" s="225">
        <v>1405753</v>
      </c>
      <c r="I61" s="225">
        <v>3173745</v>
      </c>
      <c r="J61" s="225">
        <v>1541938</v>
      </c>
      <c r="K61" s="225">
        <v>-1106151</v>
      </c>
      <c r="L61" s="225">
        <v>435787</v>
      </c>
      <c r="M61" s="225">
        <v>254481</v>
      </c>
      <c r="N61" s="225">
        <v>157911</v>
      </c>
      <c r="O61" s="225">
        <v>-51253</v>
      </c>
      <c r="P61" s="225">
        <v>107044</v>
      </c>
      <c r="Q61" s="225">
        <v>318307</v>
      </c>
      <c r="R61" s="225">
        <v>425351</v>
      </c>
    </row>
    <row r="62" spans="2:18">
      <c r="B62" s="522" t="s">
        <v>272</v>
      </c>
      <c r="C62" s="226">
        <v>14153</v>
      </c>
      <c r="D62" s="226">
        <v>9180</v>
      </c>
      <c r="E62" s="225">
        <v>23333</v>
      </c>
      <c r="F62" s="225">
        <v>5512</v>
      </c>
      <c r="G62" s="225">
        <v>42</v>
      </c>
      <c r="H62" s="225">
        <v>17779</v>
      </c>
      <c r="I62" s="225">
        <v>23333</v>
      </c>
      <c r="J62" s="225">
        <v>17882</v>
      </c>
      <c r="K62" s="225">
        <v>-8136</v>
      </c>
      <c r="L62" s="225">
        <v>9746</v>
      </c>
      <c r="M62" s="225">
        <v>-559</v>
      </c>
      <c r="N62" s="225">
        <v>-1412</v>
      </c>
      <c r="O62" s="225">
        <v>-169</v>
      </c>
      <c r="P62" s="225">
        <v>-1581</v>
      </c>
      <c r="Q62" s="225">
        <v>394</v>
      </c>
      <c r="R62" s="225">
        <v>-1187</v>
      </c>
    </row>
    <row r="63" spans="2:18">
      <c r="B63" s="522" t="s">
        <v>419</v>
      </c>
      <c r="C63" s="226">
        <v>1535494</v>
      </c>
      <c r="D63" s="226">
        <v>4426898</v>
      </c>
      <c r="E63" s="225">
        <v>5962392</v>
      </c>
      <c r="F63" s="225">
        <v>1438355</v>
      </c>
      <c r="G63" s="225">
        <v>2871158</v>
      </c>
      <c r="H63" s="225">
        <v>1652879</v>
      </c>
      <c r="I63" s="225">
        <v>5962392</v>
      </c>
      <c r="J63" s="225">
        <v>2459201</v>
      </c>
      <c r="K63" s="225">
        <v>-1914222</v>
      </c>
      <c r="L63" s="225">
        <v>544979</v>
      </c>
      <c r="M63" s="225">
        <v>243789</v>
      </c>
      <c r="N63" s="225">
        <v>137736</v>
      </c>
      <c r="O63" s="225">
        <v>-98509</v>
      </c>
      <c r="P63" s="225">
        <v>39227</v>
      </c>
      <c r="Q63" s="225">
        <v>-17209</v>
      </c>
      <c r="R63" s="225">
        <v>22018</v>
      </c>
    </row>
    <row r="64" spans="2:18">
      <c r="B64" s="522" t="s">
        <v>243</v>
      </c>
      <c r="C64" s="226">
        <v>4112113</v>
      </c>
      <c r="D64" s="226">
        <v>11587158</v>
      </c>
      <c r="E64" s="225">
        <v>15699271</v>
      </c>
      <c r="F64" s="225">
        <v>6524502</v>
      </c>
      <c r="G64" s="225">
        <v>5555695</v>
      </c>
      <c r="H64" s="225">
        <v>3619074</v>
      </c>
      <c r="I64" s="225">
        <v>15699271</v>
      </c>
      <c r="J64" s="225">
        <v>7492092</v>
      </c>
      <c r="K64" s="225">
        <v>-5366693</v>
      </c>
      <c r="L64" s="225">
        <v>2125399</v>
      </c>
      <c r="M64" s="225">
        <v>1201286</v>
      </c>
      <c r="N64" s="225">
        <v>766565</v>
      </c>
      <c r="O64" s="225">
        <v>-435467</v>
      </c>
      <c r="P64" s="225">
        <v>331484</v>
      </c>
      <c r="Q64" s="225">
        <v>217615</v>
      </c>
      <c r="R64" s="225">
        <v>549099</v>
      </c>
    </row>
    <row r="65" spans="2:18">
      <c r="B65" s="522" t="s">
        <v>244</v>
      </c>
      <c r="C65" s="226">
        <v>336791</v>
      </c>
      <c r="D65" s="226">
        <v>2511365</v>
      </c>
      <c r="E65" s="225">
        <v>2848156</v>
      </c>
      <c r="F65" s="225">
        <v>510844</v>
      </c>
      <c r="G65" s="225">
        <v>1032101</v>
      </c>
      <c r="H65" s="225">
        <v>1305211</v>
      </c>
      <c r="I65" s="225">
        <v>2848156</v>
      </c>
      <c r="J65" s="225">
        <v>1259471</v>
      </c>
      <c r="K65" s="225">
        <v>-478264</v>
      </c>
      <c r="L65" s="225">
        <v>781207</v>
      </c>
      <c r="M65" s="225">
        <v>707149</v>
      </c>
      <c r="N65" s="225">
        <v>633075</v>
      </c>
      <c r="O65" s="225">
        <v>-101981</v>
      </c>
      <c r="P65" s="225">
        <v>531118</v>
      </c>
      <c r="Q65" s="225">
        <v>-185554</v>
      </c>
      <c r="R65" s="225">
        <v>345564</v>
      </c>
    </row>
    <row r="66" spans="2:18">
      <c r="B66" s="522" t="s">
        <v>245</v>
      </c>
      <c r="C66" s="226">
        <v>414711</v>
      </c>
      <c r="D66" s="226">
        <v>1686783</v>
      </c>
      <c r="E66" s="225">
        <v>2101494</v>
      </c>
      <c r="F66" s="225">
        <v>650760</v>
      </c>
      <c r="G66" s="225">
        <v>598455</v>
      </c>
      <c r="H66" s="225">
        <v>852279</v>
      </c>
      <c r="I66" s="225">
        <v>2101494</v>
      </c>
      <c r="J66" s="225">
        <v>1713801</v>
      </c>
      <c r="K66" s="225">
        <v>-1032452</v>
      </c>
      <c r="L66" s="225">
        <v>681349</v>
      </c>
      <c r="M66" s="225">
        <v>522969</v>
      </c>
      <c r="N66" s="225">
        <v>389002</v>
      </c>
      <c r="O66" s="225">
        <v>-57795</v>
      </c>
      <c r="P66" s="225">
        <v>331372</v>
      </c>
      <c r="Q66" s="225">
        <v>-125242</v>
      </c>
      <c r="R66" s="225">
        <v>206130</v>
      </c>
    </row>
    <row r="67" spans="2:18">
      <c r="B67" s="522" t="s">
        <v>246</v>
      </c>
      <c r="C67" s="226">
        <v>36807</v>
      </c>
      <c r="D67" s="226">
        <v>1376103</v>
      </c>
      <c r="E67" s="225">
        <v>1412910</v>
      </c>
      <c r="F67" s="225">
        <v>69295</v>
      </c>
      <c r="G67" s="225">
        <v>10460</v>
      </c>
      <c r="H67" s="225">
        <v>1333155</v>
      </c>
      <c r="I67" s="225">
        <v>1412910</v>
      </c>
      <c r="J67" s="225">
        <v>0</v>
      </c>
      <c r="K67" s="225">
        <v>0</v>
      </c>
      <c r="L67" s="225">
        <v>0</v>
      </c>
      <c r="M67" s="225">
        <v>337</v>
      </c>
      <c r="N67" s="225">
        <v>337</v>
      </c>
      <c r="O67" s="225">
        <v>-4852</v>
      </c>
      <c r="P67" s="225">
        <v>185519</v>
      </c>
      <c r="Q67" s="225">
        <v>0</v>
      </c>
      <c r="R67" s="225">
        <v>185519</v>
      </c>
    </row>
    <row r="68" spans="2:18">
      <c r="B68" s="522" t="s">
        <v>247</v>
      </c>
      <c r="C68" s="226">
        <v>333468</v>
      </c>
      <c r="D68" s="226">
        <v>914287</v>
      </c>
      <c r="E68" s="225">
        <v>1247755</v>
      </c>
      <c r="F68" s="225">
        <v>169579</v>
      </c>
      <c r="G68" s="225">
        <v>234383</v>
      </c>
      <c r="H68" s="225">
        <v>843793</v>
      </c>
      <c r="I68" s="225">
        <v>1247755</v>
      </c>
      <c r="J68" s="225">
        <v>653276</v>
      </c>
      <c r="K68" s="225">
        <v>-336615</v>
      </c>
      <c r="L68" s="225">
        <v>316661</v>
      </c>
      <c r="M68" s="225">
        <v>257625</v>
      </c>
      <c r="N68" s="225">
        <v>209490</v>
      </c>
      <c r="O68" s="225">
        <v>13325</v>
      </c>
      <c r="P68" s="225">
        <v>263975</v>
      </c>
      <c r="Q68" s="225">
        <v>-69105</v>
      </c>
      <c r="R68" s="225">
        <v>194870</v>
      </c>
    </row>
    <row r="69" spans="2:18">
      <c r="B69" s="227" t="s">
        <v>248</v>
      </c>
      <c r="C69" s="226">
        <v>5798</v>
      </c>
      <c r="D69" s="226">
        <v>137059</v>
      </c>
      <c r="E69" s="225">
        <v>142857</v>
      </c>
      <c r="F69" s="225">
        <v>7946</v>
      </c>
      <c r="G69" s="225">
        <v>25562</v>
      </c>
      <c r="H69" s="225">
        <v>109349</v>
      </c>
      <c r="I69" s="225">
        <v>142857</v>
      </c>
      <c r="J69" s="225">
        <v>54434</v>
      </c>
      <c r="K69" s="225">
        <v>-15469</v>
      </c>
      <c r="L69" s="225">
        <v>38965</v>
      </c>
      <c r="M69" s="225">
        <v>33910</v>
      </c>
      <c r="N69" s="225">
        <v>29643</v>
      </c>
      <c r="O69" s="225">
        <v>-255</v>
      </c>
      <c r="P69" s="225">
        <v>29388</v>
      </c>
      <c r="Q69" s="225">
        <v>-8562</v>
      </c>
      <c r="R69" s="225">
        <v>20826</v>
      </c>
    </row>
    <row r="70" spans="2:18">
      <c r="B70" s="227" t="s">
        <v>249</v>
      </c>
      <c r="C70" s="226">
        <v>85080</v>
      </c>
      <c r="D70" s="226">
        <v>175196</v>
      </c>
      <c r="E70" s="225">
        <v>260276</v>
      </c>
      <c r="F70" s="225">
        <v>51046</v>
      </c>
      <c r="G70" s="225">
        <v>68377</v>
      </c>
      <c r="H70" s="225">
        <v>140853</v>
      </c>
      <c r="I70" s="225">
        <v>260276</v>
      </c>
      <c r="J70" s="225">
        <v>89395</v>
      </c>
      <c r="K70" s="225">
        <v>-37266</v>
      </c>
      <c r="L70" s="225">
        <v>52129</v>
      </c>
      <c r="M70" s="225">
        <v>42112</v>
      </c>
      <c r="N70" s="225">
        <v>30028</v>
      </c>
      <c r="O70" s="225">
        <v>-4368</v>
      </c>
      <c r="P70" s="225">
        <v>25685</v>
      </c>
      <c r="Q70" s="225">
        <v>-8003</v>
      </c>
      <c r="R70" s="225">
        <v>17682</v>
      </c>
    </row>
    <row r="71" spans="2:18">
      <c r="B71" s="227" t="s">
        <v>250</v>
      </c>
      <c r="C71" s="226">
        <v>112287</v>
      </c>
      <c r="D71" s="226">
        <v>1210429</v>
      </c>
      <c r="E71" s="225">
        <v>1322716</v>
      </c>
      <c r="F71" s="225">
        <v>268883</v>
      </c>
      <c r="G71" s="225">
        <v>431856</v>
      </c>
      <c r="H71" s="225">
        <v>621977</v>
      </c>
      <c r="I71" s="225">
        <v>1322716</v>
      </c>
      <c r="J71" s="225">
        <v>912950</v>
      </c>
      <c r="K71" s="225">
        <v>-610701</v>
      </c>
      <c r="L71" s="225">
        <v>302249</v>
      </c>
      <c r="M71" s="225">
        <v>232137</v>
      </c>
      <c r="N71" s="225">
        <v>175848</v>
      </c>
      <c r="O71" s="225">
        <v>-22150</v>
      </c>
      <c r="P71" s="225">
        <v>153693</v>
      </c>
      <c r="Q71" s="225">
        <v>-49024</v>
      </c>
      <c r="R71" s="225">
        <v>104669</v>
      </c>
    </row>
    <row r="72" spans="2:18">
      <c r="B72" s="227" t="s">
        <v>251</v>
      </c>
      <c r="C72" s="226">
        <v>488824</v>
      </c>
      <c r="D72" s="226">
        <v>2401685</v>
      </c>
      <c r="E72" s="225">
        <v>2890509</v>
      </c>
      <c r="F72" s="225">
        <v>490068</v>
      </c>
      <c r="G72" s="225">
        <v>770021</v>
      </c>
      <c r="H72" s="225">
        <v>1630420</v>
      </c>
      <c r="I72" s="225">
        <v>2890509</v>
      </c>
      <c r="J72" s="225">
        <v>1505635</v>
      </c>
      <c r="K72" s="225">
        <v>-798330</v>
      </c>
      <c r="L72" s="225">
        <v>707305</v>
      </c>
      <c r="M72" s="225">
        <v>564020</v>
      </c>
      <c r="N72" s="225">
        <v>443246</v>
      </c>
      <c r="O72" s="225">
        <v>-18583</v>
      </c>
      <c r="P72" s="225">
        <v>451681</v>
      </c>
      <c r="Q72" s="225">
        <v>-134059</v>
      </c>
      <c r="R72" s="225">
        <v>317622</v>
      </c>
    </row>
  </sheetData>
  <mergeCells count="3">
    <mergeCell ref="B3:R3"/>
    <mergeCell ref="C5:R5"/>
    <mergeCell ref="C41:R41"/>
  </mergeCells>
  <pageMargins left="0.7" right="0.7" top="0.75" bottom="0.75" header="0.3" footer="0.3"/>
  <customProperties>
    <customPr name="_pios_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203"/>
  <sheetViews>
    <sheetView topLeftCell="A121" zoomScale="91" zoomScaleNormal="91" workbookViewId="0">
      <selection activeCell="S145" sqref="S145"/>
    </sheetView>
  </sheetViews>
  <sheetFormatPr baseColWidth="10" defaultRowHeight="12.75"/>
  <cols>
    <col min="1" max="1" width="12.140625" customWidth="1"/>
    <col min="2" max="2" width="69.85546875" customWidth="1"/>
    <col min="3" max="3" width="15.140625" customWidth="1"/>
    <col min="4" max="4" width="16.42578125" customWidth="1"/>
    <col min="5" max="5" width="17.7109375" customWidth="1"/>
    <col min="6" max="6" width="13.7109375" customWidth="1"/>
    <col min="7" max="7" width="19.7109375" customWidth="1"/>
    <col min="8" max="8" width="18.85546875" customWidth="1"/>
    <col min="9" max="9" width="15.28515625" customWidth="1"/>
    <col min="10" max="10" width="17.7109375" customWidth="1"/>
    <col min="11" max="11" width="20.5703125" customWidth="1"/>
    <col min="12" max="12" width="20.28515625" customWidth="1"/>
    <col min="13" max="13" width="19.140625" customWidth="1"/>
    <col min="14" max="14" width="14.5703125" customWidth="1"/>
    <col min="15" max="15" width="18" customWidth="1"/>
    <col min="16" max="16" width="18.5703125" customWidth="1"/>
    <col min="17" max="175" width="11.42578125" style="364"/>
  </cols>
  <sheetData>
    <row r="1" spans="1:16">
      <c r="A1" s="578" t="s">
        <v>102</v>
      </c>
      <c r="B1" s="579"/>
      <c r="C1" s="572" t="s">
        <v>387</v>
      </c>
      <c r="D1" s="573"/>
      <c r="E1" s="572" t="s">
        <v>10</v>
      </c>
      <c r="F1" s="573"/>
      <c r="G1" s="572" t="s">
        <v>55</v>
      </c>
      <c r="H1" s="573"/>
      <c r="I1" s="572" t="s">
        <v>14</v>
      </c>
      <c r="J1" s="573"/>
      <c r="K1" s="572" t="s">
        <v>56</v>
      </c>
      <c r="L1" s="573"/>
      <c r="M1" s="572" t="s">
        <v>389</v>
      </c>
      <c r="N1" s="573"/>
      <c r="O1" s="572" t="s">
        <v>20</v>
      </c>
      <c r="P1" s="573"/>
    </row>
    <row r="2" spans="1:16">
      <c r="A2" s="574" t="s">
        <v>359</v>
      </c>
      <c r="B2" s="575"/>
      <c r="C2" s="382" t="s">
        <v>435</v>
      </c>
      <c r="D2" s="383" t="s">
        <v>415</v>
      </c>
      <c r="E2" s="382" t="str">
        <f>C2</f>
        <v>06/30/2019</v>
      </c>
      <c r="F2" s="383" t="s">
        <v>415</v>
      </c>
      <c r="G2" s="382" t="str">
        <f>C2</f>
        <v>06/30/2019</v>
      </c>
      <c r="H2" s="383" t="s">
        <v>415</v>
      </c>
      <c r="I2" s="382" t="str">
        <f>C2</f>
        <v>06/30/2019</v>
      </c>
      <c r="J2" s="383" t="s">
        <v>415</v>
      </c>
      <c r="K2" s="382" t="str">
        <f>E2</f>
        <v>06/30/2019</v>
      </c>
      <c r="L2" s="383" t="s">
        <v>415</v>
      </c>
      <c r="M2" s="382" t="str">
        <f>I2</f>
        <v>06/30/2019</v>
      </c>
      <c r="N2" s="383" t="s">
        <v>415</v>
      </c>
      <c r="O2" s="382" t="str">
        <f>K2</f>
        <v>06/30/2019</v>
      </c>
      <c r="P2" s="383" t="s">
        <v>415</v>
      </c>
    </row>
    <row r="3" spans="1:16">
      <c r="A3" s="576"/>
      <c r="B3" s="577"/>
      <c r="C3" s="384" t="s">
        <v>380</v>
      </c>
      <c r="D3" s="385" t="s">
        <v>380</v>
      </c>
      <c r="E3" s="384" t="s">
        <v>380</v>
      </c>
      <c r="F3" s="385" t="s">
        <v>380</v>
      </c>
      <c r="G3" s="384" t="s">
        <v>380</v>
      </c>
      <c r="H3" s="385" t="s">
        <v>380</v>
      </c>
      <c r="I3" s="384" t="s">
        <v>380</v>
      </c>
      <c r="J3" s="385" t="s">
        <v>380</v>
      </c>
      <c r="K3" s="384" t="s">
        <v>380</v>
      </c>
      <c r="L3" s="385" t="s">
        <v>380</v>
      </c>
      <c r="M3" s="384" t="s">
        <v>380</v>
      </c>
      <c r="N3" s="385" t="s">
        <v>380</v>
      </c>
      <c r="O3" s="384" t="s">
        <v>380</v>
      </c>
      <c r="P3" s="385" t="s">
        <v>380</v>
      </c>
    </row>
    <row r="4" spans="1:16">
      <c r="A4" s="377" t="s">
        <v>360</v>
      </c>
      <c r="B4" s="366"/>
      <c r="C4" s="386">
        <v>475736</v>
      </c>
      <c r="D4" s="389">
        <v>526410</v>
      </c>
      <c r="E4" s="386">
        <v>654194</v>
      </c>
      <c r="F4" s="389">
        <v>644916</v>
      </c>
      <c r="G4" s="386">
        <v>4643040</v>
      </c>
      <c r="H4" s="389">
        <v>4198462</v>
      </c>
      <c r="I4" s="386">
        <v>550070</v>
      </c>
      <c r="J4" s="389">
        <v>710105</v>
      </c>
      <c r="K4" s="386">
        <v>501851</v>
      </c>
      <c r="L4" s="389">
        <v>488825</v>
      </c>
      <c r="M4" s="386">
        <v>-457893</v>
      </c>
      <c r="N4" s="389">
        <v>-184732</v>
      </c>
      <c r="O4" s="390">
        <v>6366998</v>
      </c>
      <c r="P4" s="393">
        <v>6383986</v>
      </c>
    </row>
    <row r="5" spans="1:16">
      <c r="A5" s="376"/>
      <c r="B5" s="366" t="s">
        <v>295</v>
      </c>
      <c r="C5" s="386">
        <v>117219</v>
      </c>
      <c r="D5" s="402">
        <v>441045</v>
      </c>
      <c r="E5" s="386">
        <v>120118</v>
      </c>
      <c r="F5" s="402">
        <v>182829</v>
      </c>
      <c r="G5" s="386">
        <v>738057</v>
      </c>
      <c r="H5" s="402">
        <v>633692</v>
      </c>
      <c r="I5" s="386">
        <v>202844</v>
      </c>
      <c r="J5" s="402">
        <v>394484</v>
      </c>
      <c r="K5" s="386">
        <v>231212</v>
      </c>
      <c r="L5" s="402">
        <v>252235</v>
      </c>
      <c r="M5" s="386">
        <v>0</v>
      </c>
      <c r="N5" s="402">
        <v>0</v>
      </c>
      <c r="O5" s="390">
        <v>1409450</v>
      </c>
      <c r="P5" s="393">
        <v>1904285</v>
      </c>
    </row>
    <row r="6" spans="1:16">
      <c r="A6" s="376"/>
      <c r="B6" s="366" t="s">
        <v>296</v>
      </c>
      <c r="C6" s="386">
        <v>1601</v>
      </c>
      <c r="D6" s="402">
        <v>7467</v>
      </c>
      <c r="E6" s="386">
        <v>0</v>
      </c>
      <c r="F6" s="402">
        <v>0</v>
      </c>
      <c r="G6" s="386">
        <v>201651</v>
      </c>
      <c r="H6" s="402">
        <v>178492</v>
      </c>
      <c r="I6" s="386">
        <v>32657</v>
      </c>
      <c r="J6" s="402">
        <v>24434</v>
      </c>
      <c r="K6" s="386">
        <v>496</v>
      </c>
      <c r="L6" s="402">
        <v>0</v>
      </c>
      <c r="M6" s="386">
        <v>0</v>
      </c>
      <c r="N6" s="402">
        <v>0</v>
      </c>
      <c r="O6" s="390">
        <v>236405</v>
      </c>
      <c r="P6" s="393">
        <v>210393</v>
      </c>
    </row>
    <row r="7" spans="1:16">
      <c r="A7" s="376"/>
      <c r="B7" s="366" t="s">
        <v>297</v>
      </c>
      <c r="C7" s="386">
        <v>6091</v>
      </c>
      <c r="D7" s="402">
        <v>5544</v>
      </c>
      <c r="E7" s="386">
        <v>34390</v>
      </c>
      <c r="F7" s="402">
        <v>26228</v>
      </c>
      <c r="G7" s="386">
        <v>281790</v>
      </c>
      <c r="H7" s="402">
        <v>220719</v>
      </c>
      <c r="I7" s="386">
        <v>20271</v>
      </c>
      <c r="J7" s="402">
        <v>8850</v>
      </c>
      <c r="K7" s="386">
        <v>57722</v>
      </c>
      <c r="L7" s="402">
        <v>46391</v>
      </c>
      <c r="M7" s="386">
        <v>0</v>
      </c>
      <c r="N7" s="402">
        <v>0</v>
      </c>
      <c r="O7" s="390">
        <v>400264</v>
      </c>
      <c r="P7" s="393">
        <v>307732</v>
      </c>
    </row>
    <row r="8" spans="1:16">
      <c r="A8" s="376"/>
      <c r="B8" s="366" t="s">
        <v>298</v>
      </c>
      <c r="C8" s="386">
        <v>1530</v>
      </c>
      <c r="D8" s="402">
        <v>956</v>
      </c>
      <c r="E8" s="386">
        <v>459779</v>
      </c>
      <c r="F8" s="402">
        <v>389563</v>
      </c>
      <c r="G8" s="386">
        <v>3029841</v>
      </c>
      <c r="H8" s="402">
        <v>2801407</v>
      </c>
      <c r="I8" s="386">
        <v>204737</v>
      </c>
      <c r="J8" s="402">
        <v>217987</v>
      </c>
      <c r="K8" s="386">
        <v>163402</v>
      </c>
      <c r="L8" s="402">
        <v>140653</v>
      </c>
      <c r="M8" s="386">
        <v>52</v>
      </c>
      <c r="N8" s="402">
        <v>456</v>
      </c>
      <c r="O8" s="390">
        <v>3859341</v>
      </c>
      <c r="P8" s="393">
        <v>3551022</v>
      </c>
    </row>
    <row r="9" spans="1:16">
      <c r="A9" s="376"/>
      <c r="B9" s="366" t="s">
        <v>299</v>
      </c>
      <c r="C9" s="386">
        <v>349047</v>
      </c>
      <c r="D9" s="402">
        <v>71184</v>
      </c>
      <c r="E9" s="386">
        <v>15245</v>
      </c>
      <c r="F9" s="402">
        <v>16513</v>
      </c>
      <c r="G9" s="386">
        <v>102324</v>
      </c>
      <c r="H9" s="402">
        <v>106693</v>
      </c>
      <c r="I9" s="386">
        <v>1947</v>
      </c>
      <c r="J9" s="402">
        <v>1403</v>
      </c>
      <c r="K9" s="386">
        <v>2317</v>
      </c>
      <c r="L9" s="402">
        <v>3732</v>
      </c>
      <c r="M9" s="386">
        <v>-457945</v>
      </c>
      <c r="N9" s="402">
        <v>-185188</v>
      </c>
      <c r="O9" s="390">
        <v>12935</v>
      </c>
      <c r="P9" s="393">
        <v>14337</v>
      </c>
    </row>
    <row r="10" spans="1:16">
      <c r="A10" s="376"/>
      <c r="B10" s="366" t="s">
        <v>300</v>
      </c>
      <c r="C10" s="386">
        <v>0</v>
      </c>
      <c r="D10" s="402">
        <v>0</v>
      </c>
      <c r="E10" s="386">
        <v>21920</v>
      </c>
      <c r="F10" s="402">
        <v>29623</v>
      </c>
      <c r="G10" s="386">
        <v>234008</v>
      </c>
      <c r="H10" s="402">
        <v>209125</v>
      </c>
      <c r="I10" s="386">
        <v>81698</v>
      </c>
      <c r="J10" s="402">
        <v>57118</v>
      </c>
      <c r="K10" s="386">
        <v>45754</v>
      </c>
      <c r="L10" s="402">
        <v>43532</v>
      </c>
      <c r="M10" s="386">
        <v>0</v>
      </c>
      <c r="N10" s="402">
        <v>0</v>
      </c>
      <c r="O10" s="390">
        <v>383380</v>
      </c>
      <c r="P10" s="393">
        <v>339398</v>
      </c>
    </row>
    <row r="11" spans="1:16">
      <c r="A11" s="411"/>
      <c r="B11" s="412" t="s">
        <v>301</v>
      </c>
      <c r="C11" s="511">
        <v>248</v>
      </c>
      <c r="D11" s="512">
        <v>214</v>
      </c>
      <c r="E11" s="511">
        <v>2742</v>
      </c>
      <c r="F11" s="512">
        <v>160</v>
      </c>
      <c r="G11" s="511">
        <v>55369</v>
      </c>
      <c r="H11" s="512">
        <v>48334</v>
      </c>
      <c r="I11" s="511">
        <v>0</v>
      </c>
      <c r="J11" s="512">
        <v>4</v>
      </c>
      <c r="K11" s="511">
        <v>948</v>
      </c>
      <c r="L11" s="512">
        <v>2282</v>
      </c>
      <c r="M11" s="511">
        <v>0</v>
      </c>
      <c r="N11" s="512">
        <v>0</v>
      </c>
      <c r="O11" s="513">
        <v>59307</v>
      </c>
      <c r="P11" s="514">
        <v>50994</v>
      </c>
    </row>
    <row r="12" spans="1:16">
      <c r="A12" s="367"/>
      <c r="B12" s="367"/>
      <c r="C12" s="371"/>
      <c r="D12" s="421"/>
      <c r="E12" s="371"/>
      <c r="F12" s="421"/>
      <c r="G12" s="371"/>
      <c r="H12" s="421"/>
      <c r="I12" s="371"/>
      <c r="J12" s="421"/>
      <c r="K12" s="371"/>
      <c r="L12" s="421"/>
      <c r="M12" s="371"/>
      <c r="N12" s="421"/>
      <c r="O12" s="371"/>
      <c r="P12" s="400"/>
    </row>
    <row r="13" spans="1:16">
      <c r="A13" s="376"/>
      <c r="B13" s="368" t="s">
        <v>302</v>
      </c>
      <c r="C13" s="386">
        <v>0</v>
      </c>
      <c r="D13" s="402">
        <v>0</v>
      </c>
      <c r="E13" s="386">
        <v>0</v>
      </c>
      <c r="F13" s="402">
        <v>0</v>
      </c>
      <c r="G13" s="386">
        <v>0</v>
      </c>
      <c r="H13" s="402">
        <v>0</v>
      </c>
      <c r="I13" s="386">
        <v>5916</v>
      </c>
      <c r="J13" s="402">
        <v>5825</v>
      </c>
      <c r="K13" s="386">
        <v>0</v>
      </c>
      <c r="L13" s="402">
        <v>0</v>
      </c>
      <c r="M13" s="386">
        <v>0</v>
      </c>
      <c r="N13" s="402">
        <v>0</v>
      </c>
      <c r="O13" s="390">
        <v>5916</v>
      </c>
      <c r="P13" s="393">
        <v>5825</v>
      </c>
    </row>
    <row r="14" spans="1:16">
      <c r="A14" s="367"/>
      <c r="B14" s="367"/>
      <c r="C14" s="371"/>
      <c r="D14" s="421"/>
      <c r="E14" s="371"/>
      <c r="F14" s="421"/>
      <c r="G14" s="371"/>
      <c r="H14" s="421"/>
      <c r="I14" s="371"/>
      <c r="J14" s="421"/>
      <c r="K14" s="371"/>
      <c r="L14" s="421"/>
      <c r="M14" s="371"/>
      <c r="N14" s="421"/>
      <c r="O14" s="371"/>
      <c r="P14" s="400"/>
    </row>
    <row r="15" spans="1:16">
      <c r="A15" s="377" t="s">
        <v>361</v>
      </c>
      <c r="B15" s="366"/>
      <c r="C15" s="386">
        <v>7341319</v>
      </c>
      <c r="D15" s="389">
        <v>7491715</v>
      </c>
      <c r="E15" s="386">
        <v>2866418</v>
      </c>
      <c r="F15" s="389">
        <v>2585687</v>
      </c>
      <c r="G15" s="386">
        <v>13533281</v>
      </c>
      <c r="H15" s="389">
        <v>11585461</v>
      </c>
      <c r="I15" s="386">
        <v>4321368</v>
      </c>
      <c r="J15" s="389">
        <v>4200842</v>
      </c>
      <c r="K15" s="386">
        <v>3942976</v>
      </c>
      <c r="L15" s="389">
        <v>3828620</v>
      </c>
      <c r="M15" s="386">
        <v>-8660655</v>
      </c>
      <c r="N15" s="389">
        <v>-8679955</v>
      </c>
      <c r="O15" s="390">
        <v>23344707</v>
      </c>
      <c r="P15" s="393">
        <v>21012370</v>
      </c>
    </row>
    <row r="16" spans="1:16">
      <c r="A16" s="376"/>
      <c r="B16" s="366" t="s">
        <v>303</v>
      </c>
      <c r="C16" s="386">
        <v>0</v>
      </c>
      <c r="D16" s="402">
        <v>0</v>
      </c>
      <c r="E16" s="386">
        <v>381</v>
      </c>
      <c r="F16" s="402">
        <v>14</v>
      </c>
      <c r="G16" s="386">
        <v>2992254</v>
      </c>
      <c r="H16" s="402">
        <v>2795863</v>
      </c>
      <c r="I16" s="386">
        <v>183</v>
      </c>
      <c r="J16" s="402">
        <v>598</v>
      </c>
      <c r="K16" s="386">
        <v>0</v>
      </c>
      <c r="L16" s="402">
        <v>0</v>
      </c>
      <c r="M16" s="386">
        <v>0</v>
      </c>
      <c r="N16" s="402">
        <v>0</v>
      </c>
      <c r="O16" s="390">
        <v>2992818</v>
      </c>
      <c r="P16" s="393">
        <v>2796475</v>
      </c>
    </row>
    <row r="17" spans="1:16">
      <c r="A17" s="376"/>
      <c r="B17" s="366" t="s">
        <v>304</v>
      </c>
      <c r="C17" s="386">
        <v>2980</v>
      </c>
      <c r="D17" s="402">
        <v>3414</v>
      </c>
      <c r="E17" s="386">
        <v>2862</v>
      </c>
      <c r="F17" s="402">
        <v>927</v>
      </c>
      <c r="G17" s="386">
        <v>2893537</v>
      </c>
      <c r="H17" s="402">
        <v>1127643</v>
      </c>
      <c r="I17" s="386">
        <v>13107</v>
      </c>
      <c r="J17" s="402">
        <v>8753</v>
      </c>
      <c r="K17" s="386">
        <v>2729</v>
      </c>
      <c r="L17" s="402">
        <v>0</v>
      </c>
      <c r="M17" s="386">
        <v>712</v>
      </c>
      <c r="N17" s="402">
        <v>-29</v>
      </c>
      <c r="O17" s="390">
        <v>2915927</v>
      </c>
      <c r="P17" s="393">
        <v>1140708</v>
      </c>
    </row>
    <row r="18" spans="1:16">
      <c r="A18" s="376"/>
      <c r="B18" s="366" t="s">
        <v>305</v>
      </c>
      <c r="C18" s="386">
        <v>58</v>
      </c>
      <c r="D18" s="402">
        <v>58</v>
      </c>
      <c r="E18" s="386">
        <v>363905</v>
      </c>
      <c r="F18" s="402">
        <v>409285</v>
      </c>
      <c r="G18" s="386">
        <v>353847</v>
      </c>
      <c r="H18" s="402">
        <v>457162</v>
      </c>
      <c r="I18" s="386">
        <v>41752</v>
      </c>
      <c r="J18" s="402">
        <v>40003</v>
      </c>
      <c r="K18" s="386">
        <v>0</v>
      </c>
      <c r="L18" s="402">
        <v>0</v>
      </c>
      <c r="M18" s="386">
        <v>0</v>
      </c>
      <c r="N18" s="402">
        <v>0</v>
      </c>
      <c r="O18" s="390">
        <v>759562</v>
      </c>
      <c r="P18" s="393">
        <v>906508</v>
      </c>
    </row>
    <row r="19" spans="1:16">
      <c r="A19" s="376"/>
      <c r="B19" s="366" t="s">
        <v>306</v>
      </c>
      <c r="C19" s="386">
        <v>225000</v>
      </c>
      <c r="D19" s="402">
        <v>375000</v>
      </c>
      <c r="E19" s="386">
        <v>95</v>
      </c>
      <c r="F19" s="402">
        <v>108</v>
      </c>
      <c r="G19" s="386">
        <v>17204</v>
      </c>
      <c r="H19" s="402">
        <v>7768</v>
      </c>
      <c r="I19" s="386">
        <v>0</v>
      </c>
      <c r="J19" s="402">
        <v>0</v>
      </c>
      <c r="K19" s="386">
        <v>0</v>
      </c>
      <c r="L19" s="402">
        <v>0</v>
      </c>
      <c r="M19" s="386">
        <v>-240972</v>
      </c>
      <c r="N19" s="402">
        <v>-381224</v>
      </c>
      <c r="O19" s="390">
        <v>1327</v>
      </c>
      <c r="P19" s="393">
        <v>1652</v>
      </c>
    </row>
    <row r="20" spans="1:16">
      <c r="A20" s="376"/>
      <c r="B20" s="366" t="s">
        <v>307</v>
      </c>
      <c r="C20" s="386">
        <v>7113268</v>
      </c>
      <c r="D20" s="402">
        <v>7113243</v>
      </c>
      <c r="E20" s="386">
        <v>386843</v>
      </c>
      <c r="F20" s="402">
        <v>292079</v>
      </c>
      <c r="G20" s="386">
        <v>0</v>
      </c>
      <c r="H20" s="402">
        <v>0</v>
      </c>
      <c r="I20" s="386">
        <v>144</v>
      </c>
      <c r="J20" s="402">
        <v>137</v>
      </c>
      <c r="K20" s="386">
        <v>1465649</v>
      </c>
      <c r="L20" s="402">
        <v>1428462</v>
      </c>
      <c r="M20" s="386">
        <v>-8964195</v>
      </c>
      <c r="N20" s="402">
        <v>-8831325</v>
      </c>
      <c r="O20" s="390">
        <v>1709</v>
      </c>
      <c r="P20" s="393">
        <v>2596</v>
      </c>
    </row>
    <row r="21" spans="1:16">
      <c r="A21" s="376"/>
      <c r="B21" s="366" t="s">
        <v>308</v>
      </c>
      <c r="C21" s="386">
        <v>0</v>
      </c>
      <c r="D21" s="402">
        <v>0</v>
      </c>
      <c r="E21" s="386">
        <v>26371</v>
      </c>
      <c r="F21" s="402">
        <v>22170</v>
      </c>
      <c r="G21" s="386">
        <v>5677209</v>
      </c>
      <c r="H21" s="402">
        <v>5653825</v>
      </c>
      <c r="I21" s="386">
        <v>103106</v>
      </c>
      <c r="J21" s="402">
        <v>95095</v>
      </c>
      <c r="K21" s="386">
        <v>59821</v>
      </c>
      <c r="L21" s="402">
        <v>56199</v>
      </c>
      <c r="M21" s="386">
        <v>0</v>
      </c>
      <c r="N21" s="402">
        <v>0</v>
      </c>
      <c r="O21" s="390">
        <v>5866507</v>
      </c>
      <c r="P21" s="393">
        <v>5827289</v>
      </c>
    </row>
    <row r="22" spans="1:16">
      <c r="A22" s="376"/>
      <c r="B22" s="366" t="s">
        <v>309</v>
      </c>
      <c r="C22" s="386">
        <v>0</v>
      </c>
      <c r="D22" s="402">
        <v>0</v>
      </c>
      <c r="E22" s="386">
        <v>5205</v>
      </c>
      <c r="F22" s="402">
        <v>4827</v>
      </c>
      <c r="G22" s="386">
        <v>671665</v>
      </c>
      <c r="H22" s="402">
        <v>662218</v>
      </c>
      <c r="I22" s="386">
        <v>5994</v>
      </c>
      <c r="J22" s="402">
        <v>5902</v>
      </c>
      <c r="K22" s="386">
        <v>0</v>
      </c>
      <c r="L22" s="402">
        <v>0</v>
      </c>
      <c r="M22" s="386">
        <v>543800</v>
      </c>
      <c r="N22" s="402">
        <v>532623</v>
      </c>
      <c r="O22" s="390">
        <v>1226664</v>
      </c>
      <c r="P22" s="393">
        <v>1205570</v>
      </c>
    </row>
    <row r="23" spans="1:16">
      <c r="A23" s="376"/>
      <c r="B23" s="366" t="s">
        <v>310</v>
      </c>
      <c r="C23" s="386">
        <v>13</v>
      </c>
      <c r="D23" s="402">
        <v>0</v>
      </c>
      <c r="E23" s="386">
        <v>2068873</v>
      </c>
      <c r="F23" s="402">
        <v>1856267</v>
      </c>
      <c r="G23" s="386">
        <v>481694</v>
      </c>
      <c r="H23" s="402">
        <v>436248</v>
      </c>
      <c r="I23" s="386">
        <v>4157074</v>
      </c>
      <c r="J23" s="402">
        <v>4050353</v>
      </c>
      <c r="K23" s="386">
        <v>2414714</v>
      </c>
      <c r="L23" s="402">
        <v>2343959</v>
      </c>
      <c r="M23" s="386">
        <v>0</v>
      </c>
      <c r="N23" s="402">
        <v>0</v>
      </c>
      <c r="O23" s="390">
        <v>9122368</v>
      </c>
      <c r="P23" s="393">
        <v>8686827</v>
      </c>
    </row>
    <row r="24" spans="1:16">
      <c r="A24" s="376"/>
      <c r="B24" s="366" t="s">
        <v>311</v>
      </c>
      <c r="C24" s="386">
        <v>0</v>
      </c>
      <c r="D24" s="402">
        <v>0</v>
      </c>
      <c r="E24" s="386">
        <v>0</v>
      </c>
      <c r="F24" s="402">
        <v>0</v>
      </c>
      <c r="G24" s="386">
        <v>10795</v>
      </c>
      <c r="H24" s="402">
        <v>11708</v>
      </c>
      <c r="I24" s="386">
        <v>0</v>
      </c>
      <c r="J24" s="402">
        <v>0</v>
      </c>
      <c r="K24" s="386">
        <v>0</v>
      </c>
      <c r="L24" s="402">
        <v>0</v>
      </c>
      <c r="M24" s="386">
        <v>0</v>
      </c>
      <c r="N24" s="402">
        <v>0</v>
      </c>
      <c r="O24" s="390">
        <v>10795</v>
      </c>
      <c r="P24" s="393">
        <v>11708</v>
      </c>
    </row>
    <row r="25" spans="1:16">
      <c r="A25" s="376"/>
      <c r="B25" s="366" t="s">
        <v>312</v>
      </c>
      <c r="C25" s="386">
        <v>0</v>
      </c>
      <c r="D25" s="402">
        <v>0</v>
      </c>
      <c r="E25" s="386">
        <v>11883</v>
      </c>
      <c r="F25" s="402">
        <v>10</v>
      </c>
      <c r="G25" s="386">
        <v>435076</v>
      </c>
      <c r="H25" s="402">
        <v>433026</v>
      </c>
      <c r="I25" s="386">
        <v>8</v>
      </c>
      <c r="J25" s="402">
        <v>1</v>
      </c>
      <c r="K25" s="386">
        <v>63</v>
      </c>
      <c r="L25" s="402">
        <v>0</v>
      </c>
      <c r="M25" s="386">
        <v>0</v>
      </c>
      <c r="N25" s="402">
        <v>0</v>
      </c>
      <c r="O25" s="390">
        <v>447030</v>
      </c>
      <c r="P25" s="393">
        <v>433037</v>
      </c>
    </row>
    <row r="26" spans="1:16">
      <c r="A26" s="367"/>
      <c r="B26" s="367"/>
      <c r="C26" s="371"/>
      <c r="D26" s="421"/>
      <c r="E26" s="371"/>
      <c r="F26" s="421"/>
      <c r="G26" s="371"/>
      <c r="H26" s="421"/>
      <c r="I26" s="371"/>
      <c r="J26" s="421"/>
      <c r="K26" s="371"/>
      <c r="L26" s="421"/>
      <c r="M26" s="371"/>
      <c r="N26" s="421"/>
      <c r="O26" s="371"/>
      <c r="P26" s="400"/>
    </row>
    <row r="27" spans="1:16">
      <c r="A27" s="375" t="s">
        <v>362</v>
      </c>
      <c r="B27" s="365"/>
      <c r="C27" s="390">
        <v>7817055</v>
      </c>
      <c r="D27" s="393">
        <v>8018125</v>
      </c>
      <c r="E27" s="390">
        <v>3520612</v>
      </c>
      <c r="F27" s="393">
        <v>3230603</v>
      </c>
      <c r="G27" s="390">
        <v>18176321</v>
      </c>
      <c r="H27" s="393">
        <v>15783923</v>
      </c>
      <c r="I27" s="390">
        <v>4871438</v>
      </c>
      <c r="J27" s="393">
        <v>4910947</v>
      </c>
      <c r="K27" s="390">
        <v>4444827</v>
      </c>
      <c r="L27" s="393">
        <v>4317445</v>
      </c>
      <c r="M27" s="390">
        <v>-9118548</v>
      </c>
      <c r="N27" s="393">
        <v>-8864687</v>
      </c>
      <c r="O27" s="390">
        <v>29711705</v>
      </c>
      <c r="P27" s="393">
        <v>27396356</v>
      </c>
    </row>
    <row r="28" spans="1:16">
      <c r="A28" s="367"/>
      <c r="B28" s="367"/>
      <c r="C28" s="367"/>
      <c r="D28" s="420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</row>
    <row r="29" spans="1:16">
      <c r="A29" s="367"/>
      <c r="B29" s="367"/>
      <c r="C29" s="367"/>
      <c r="D29" s="420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</row>
    <row r="30" spans="1:16">
      <c r="A30" s="367"/>
      <c r="B30" s="367"/>
      <c r="C30" s="367"/>
      <c r="D30" s="420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</row>
    <row r="31" spans="1:16">
      <c r="A31" s="367"/>
      <c r="B31" s="367"/>
      <c r="C31" s="367"/>
      <c r="D31" s="420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</row>
    <row r="32" spans="1:16">
      <c r="A32" s="578" t="s">
        <v>102</v>
      </c>
      <c r="B32" s="579"/>
      <c r="C32" s="572" t="s">
        <v>387</v>
      </c>
      <c r="D32" s="573"/>
      <c r="E32" s="572" t="s">
        <v>10</v>
      </c>
      <c r="F32" s="573"/>
      <c r="G32" s="572" t="s">
        <v>55</v>
      </c>
      <c r="H32" s="573"/>
      <c r="I32" s="572" t="s">
        <v>14</v>
      </c>
      <c r="J32" s="573"/>
      <c r="K32" s="572" t="s">
        <v>56</v>
      </c>
      <c r="L32" s="573"/>
      <c r="M32" s="572" t="s">
        <v>389</v>
      </c>
      <c r="N32" s="573"/>
      <c r="O32" s="572" t="s">
        <v>20</v>
      </c>
      <c r="P32" s="573"/>
    </row>
    <row r="33" spans="1:16">
      <c r="A33" s="580" t="s">
        <v>363</v>
      </c>
      <c r="B33" s="581"/>
      <c r="C33" s="382" t="str">
        <f>C2</f>
        <v>06/30/2019</v>
      </c>
      <c r="D33" s="383" t="str">
        <f>D2</f>
        <v>12/31/2018</v>
      </c>
      <c r="E33" s="382" t="str">
        <f>C2</f>
        <v>06/30/2019</v>
      </c>
      <c r="F33" s="383" t="str">
        <f>D2</f>
        <v>12/31/2018</v>
      </c>
      <c r="G33" s="382" t="str">
        <f>C2</f>
        <v>06/30/2019</v>
      </c>
      <c r="H33" s="383" t="str">
        <f>D2</f>
        <v>12/31/2018</v>
      </c>
      <c r="I33" s="382" t="str">
        <f>C33</f>
        <v>06/30/2019</v>
      </c>
      <c r="J33" s="383" t="str">
        <f>D33</f>
        <v>12/31/2018</v>
      </c>
      <c r="K33" s="382" t="str">
        <f t="shared" ref="K33:P33" si="0">I33</f>
        <v>06/30/2019</v>
      </c>
      <c r="L33" s="383" t="str">
        <f t="shared" si="0"/>
        <v>12/31/2018</v>
      </c>
      <c r="M33" s="382" t="str">
        <f t="shared" si="0"/>
        <v>06/30/2019</v>
      </c>
      <c r="N33" s="383" t="str">
        <f t="shared" si="0"/>
        <v>12/31/2018</v>
      </c>
      <c r="O33" s="382" t="str">
        <f t="shared" si="0"/>
        <v>06/30/2019</v>
      </c>
      <c r="P33" s="383" t="str">
        <f t="shared" si="0"/>
        <v>12/31/2018</v>
      </c>
    </row>
    <row r="34" spans="1:16">
      <c r="A34" s="582"/>
      <c r="B34" s="583"/>
      <c r="C34" s="384" t="s">
        <v>380</v>
      </c>
      <c r="D34" s="385" t="s">
        <v>380</v>
      </c>
      <c r="E34" s="384" t="s">
        <v>380</v>
      </c>
      <c r="F34" s="385" t="s">
        <v>380</v>
      </c>
      <c r="G34" s="384" t="s">
        <v>380</v>
      </c>
      <c r="H34" s="385" t="s">
        <v>380</v>
      </c>
      <c r="I34" s="384" t="s">
        <v>380</v>
      </c>
      <c r="J34" s="385" t="s">
        <v>380</v>
      </c>
      <c r="K34" s="384" t="s">
        <v>380</v>
      </c>
      <c r="L34" s="385" t="s">
        <v>380</v>
      </c>
      <c r="M34" s="384" t="s">
        <v>380</v>
      </c>
      <c r="N34" s="385" t="s">
        <v>380</v>
      </c>
      <c r="O34" s="384" t="s">
        <v>380</v>
      </c>
      <c r="P34" s="385" t="s">
        <v>380</v>
      </c>
    </row>
    <row r="35" spans="1:16">
      <c r="A35" s="377" t="s">
        <v>363</v>
      </c>
      <c r="B35" s="366"/>
      <c r="C35" s="386">
        <v>405282</v>
      </c>
      <c r="D35" s="422">
        <v>461314</v>
      </c>
      <c r="E35" s="386">
        <v>850108</v>
      </c>
      <c r="F35" s="422">
        <v>1094163</v>
      </c>
      <c r="G35" s="386">
        <v>6754665</v>
      </c>
      <c r="H35" s="422">
        <v>6524191</v>
      </c>
      <c r="I35" s="386">
        <v>989152</v>
      </c>
      <c r="J35" s="422">
        <v>1116652</v>
      </c>
      <c r="K35" s="423">
        <v>446034</v>
      </c>
      <c r="L35" s="422">
        <v>490066</v>
      </c>
      <c r="M35" s="386">
        <v>-442480</v>
      </c>
      <c r="N35" s="422">
        <v>-35630</v>
      </c>
      <c r="O35" s="390">
        <v>9002761</v>
      </c>
      <c r="P35" s="393">
        <v>9650756</v>
      </c>
    </row>
    <row r="36" spans="1:16">
      <c r="A36" s="376"/>
      <c r="B36" s="366" t="s">
        <v>313</v>
      </c>
      <c r="C36" s="386">
        <v>366276</v>
      </c>
      <c r="D36" s="424">
        <v>363057</v>
      </c>
      <c r="E36" s="386">
        <v>2519</v>
      </c>
      <c r="F36" s="424">
        <v>14322</v>
      </c>
      <c r="G36" s="386">
        <v>813445</v>
      </c>
      <c r="H36" s="424">
        <v>748859</v>
      </c>
      <c r="I36" s="386">
        <v>298784</v>
      </c>
      <c r="J36" s="424">
        <v>390762</v>
      </c>
      <c r="K36" s="423">
        <v>85954</v>
      </c>
      <c r="L36" s="424">
        <v>131099</v>
      </c>
      <c r="M36" s="423">
        <v>0</v>
      </c>
      <c r="N36" s="424">
        <v>0</v>
      </c>
      <c r="O36" s="390">
        <v>1566978</v>
      </c>
      <c r="P36" s="393">
        <v>1648099</v>
      </c>
    </row>
    <row r="37" spans="1:16">
      <c r="A37" s="376"/>
      <c r="B37" s="366" t="s">
        <v>314</v>
      </c>
      <c r="C37" s="386">
        <v>25284</v>
      </c>
      <c r="D37" s="424">
        <v>43723</v>
      </c>
      <c r="E37" s="386">
        <v>556692</v>
      </c>
      <c r="F37" s="424">
        <v>716892</v>
      </c>
      <c r="G37" s="386">
        <v>2504845</v>
      </c>
      <c r="H37" s="424">
        <v>2461540</v>
      </c>
      <c r="I37" s="386">
        <v>486689</v>
      </c>
      <c r="J37" s="424">
        <v>535183</v>
      </c>
      <c r="K37" s="423">
        <v>210163</v>
      </c>
      <c r="L37" s="424">
        <v>222164</v>
      </c>
      <c r="M37" s="423">
        <v>1595</v>
      </c>
      <c r="N37" s="424">
        <v>136745</v>
      </c>
      <c r="O37" s="390">
        <v>3785268</v>
      </c>
      <c r="P37" s="393">
        <v>4116247</v>
      </c>
    </row>
    <row r="38" spans="1:16">
      <c r="A38" s="376"/>
      <c r="B38" s="366" t="s">
        <v>315</v>
      </c>
      <c r="C38" s="386">
        <v>12506</v>
      </c>
      <c r="D38" s="424">
        <v>53178</v>
      </c>
      <c r="E38" s="386">
        <v>112854</v>
      </c>
      <c r="F38" s="424">
        <v>114938</v>
      </c>
      <c r="G38" s="386">
        <v>3141086</v>
      </c>
      <c r="H38" s="424">
        <v>2912524</v>
      </c>
      <c r="I38" s="386">
        <v>119589</v>
      </c>
      <c r="J38" s="424">
        <v>53265</v>
      </c>
      <c r="K38" s="423">
        <v>39485</v>
      </c>
      <c r="L38" s="424">
        <v>35138</v>
      </c>
      <c r="M38" s="386">
        <v>-444075</v>
      </c>
      <c r="N38" s="510">
        <v>-172375</v>
      </c>
      <c r="O38" s="390">
        <v>2981445</v>
      </c>
      <c r="P38" s="393">
        <v>2996668</v>
      </c>
    </row>
    <row r="39" spans="1:16">
      <c r="A39" s="376"/>
      <c r="B39" s="366" t="s">
        <v>316</v>
      </c>
      <c r="C39" s="386">
        <v>1227</v>
      </c>
      <c r="D39" s="424">
        <v>1164</v>
      </c>
      <c r="E39" s="386">
        <v>52031</v>
      </c>
      <c r="F39" s="424">
        <v>131593</v>
      </c>
      <c r="G39" s="386">
        <v>122433</v>
      </c>
      <c r="H39" s="424">
        <v>194942</v>
      </c>
      <c r="I39" s="386">
        <v>30691</v>
      </c>
      <c r="J39" s="424">
        <v>35841</v>
      </c>
      <c r="K39" s="423">
        <v>60567</v>
      </c>
      <c r="L39" s="424">
        <v>59323</v>
      </c>
      <c r="M39" s="423">
        <v>0</v>
      </c>
      <c r="N39" s="424">
        <v>0</v>
      </c>
      <c r="O39" s="390">
        <v>266949</v>
      </c>
      <c r="P39" s="393">
        <v>422863</v>
      </c>
    </row>
    <row r="40" spans="1:16">
      <c r="A40" s="376"/>
      <c r="B40" s="366" t="s">
        <v>317</v>
      </c>
      <c r="C40" s="386">
        <v>0</v>
      </c>
      <c r="D40" s="424">
        <v>0</v>
      </c>
      <c r="E40" s="386">
        <v>82251</v>
      </c>
      <c r="F40" s="424">
        <v>89622</v>
      </c>
      <c r="G40" s="386">
        <v>6330</v>
      </c>
      <c r="H40" s="424">
        <v>15965</v>
      </c>
      <c r="I40" s="386">
        <v>28159</v>
      </c>
      <c r="J40" s="424">
        <v>73902</v>
      </c>
      <c r="K40" s="423">
        <v>10771</v>
      </c>
      <c r="L40" s="424">
        <v>13435</v>
      </c>
      <c r="M40" s="423">
        <v>0</v>
      </c>
      <c r="N40" s="424">
        <v>0</v>
      </c>
      <c r="O40" s="390">
        <v>127511</v>
      </c>
      <c r="P40" s="393">
        <v>192924</v>
      </c>
    </row>
    <row r="41" spans="1:16">
      <c r="A41" s="376"/>
      <c r="B41" s="366" t="s">
        <v>318</v>
      </c>
      <c r="C41" s="386">
        <v>0</v>
      </c>
      <c r="D41" s="424">
        <v>0</v>
      </c>
      <c r="E41" s="386">
        <v>0</v>
      </c>
      <c r="F41" s="424">
        <v>0</v>
      </c>
      <c r="G41" s="386">
        <v>0</v>
      </c>
      <c r="H41" s="424">
        <v>0</v>
      </c>
      <c r="I41" s="386">
        <v>0</v>
      </c>
      <c r="J41" s="424">
        <v>0</v>
      </c>
      <c r="K41" s="423">
        <v>0</v>
      </c>
      <c r="L41" s="424">
        <v>0</v>
      </c>
      <c r="M41" s="423">
        <v>0</v>
      </c>
      <c r="N41" s="424">
        <v>0</v>
      </c>
      <c r="O41" s="390">
        <v>0</v>
      </c>
      <c r="P41" s="393">
        <v>0</v>
      </c>
    </row>
    <row r="42" spans="1:16">
      <c r="A42" s="376"/>
      <c r="B42" s="366" t="s">
        <v>319</v>
      </c>
      <c r="C42" s="386">
        <v>-11</v>
      </c>
      <c r="D42" s="424">
        <v>192</v>
      </c>
      <c r="E42" s="386">
        <v>43761</v>
      </c>
      <c r="F42" s="424">
        <v>26796</v>
      </c>
      <c r="G42" s="386">
        <v>166526</v>
      </c>
      <c r="H42" s="424">
        <v>190361</v>
      </c>
      <c r="I42" s="386">
        <v>21345</v>
      </c>
      <c r="J42" s="424">
        <v>23864</v>
      </c>
      <c r="K42" s="423">
        <v>39094</v>
      </c>
      <c r="L42" s="424">
        <v>28907</v>
      </c>
      <c r="M42" s="423">
        <v>0</v>
      </c>
      <c r="N42" s="424">
        <v>0</v>
      </c>
      <c r="O42" s="390">
        <v>270715</v>
      </c>
      <c r="P42" s="393">
        <v>270120</v>
      </c>
    </row>
    <row r="43" spans="1:16">
      <c r="A43" s="367"/>
      <c r="B43" s="367"/>
      <c r="C43" s="367"/>
      <c r="D43" s="425"/>
      <c r="E43" s="367"/>
      <c r="F43" s="425"/>
      <c r="G43" s="367"/>
      <c r="H43" s="425"/>
      <c r="I43" s="367"/>
      <c r="J43" s="425"/>
      <c r="K43" s="426"/>
      <c r="L43" s="425"/>
      <c r="M43" s="426"/>
      <c r="N43" s="425"/>
      <c r="O43" s="367"/>
      <c r="P43" s="400"/>
    </row>
    <row r="44" spans="1:16" ht="24">
      <c r="A44" s="376"/>
      <c r="B44" s="368" t="s">
        <v>320</v>
      </c>
      <c r="C44" s="386">
        <v>0</v>
      </c>
      <c r="D44" s="424">
        <v>0</v>
      </c>
      <c r="E44" s="386">
        <v>0</v>
      </c>
      <c r="F44" s="424">
        <v>0</v>
      </c>
      <c r="G44" s="386">
        <v>0</v>
      </c>
      <c r="H44" s="424">
        <v>0</v>
      </c>
      <c r="I44" s="386">
        <v>3895</v>
      </c>
      <c r="J44" s="424">
        <v>3835</v>
      </c>
      <c r="K44" s="423">
        <v>0</v>
      </c>
      <c r="L44" s="424">
        <v>0</v>
      </c>
      <c r="M44" s="423">
        <v>0</v>
      </c>
      <c r="N44" s="424">
        <v>0</v>
      </c>
      <c r="O44" s="390">
        <v>3895</v>
      </c>
      <c r="P44" s="393">
        <v>3835</v>
      </c>
    </row>
    <row r="45" spans="1:16">
      <c r="A45" s="367"/>
      <c r="B45" s="367"/>
      <c r="C45" s="367"/>
      <c r="D45" s="425"/>
      <c r="E45" s="367"/>
      <c r="F45" s="425"/>
      <c r="G45" s="367"/>
      <c r="H45" s="425"/>
      <c r="I45" s="367"/>
      <c r="J45" s="425"/>
      <c r="K45" s="426"/>
      <c r="L45" s="425"/>
      <c r="M45" s="426"/>
      <c r="N45" s="425"/>
      <c r="O45" s="367"/>
      <c r="P45" s="400"/>
    </row>
    <row r="46" spans="1:16">
      <c r="A46" s="377" t="s">
        <v>365</v>
      </c>
      <c r="B46" s="366"/>
      <c r="C46" s="386">
        <v>605863</v>
      </c>
      <c r="D46" s="422">
        <v>612001</v>
      </c>
      <c r="E46" s="386">
        <v>692405</v>
      </c>
      <c r="F46" s="422">
        <v>592984</v>
      </c>
      <c r="G46" s="386">
        <v>7664661</v>
      </c>
      <c r="H46" s="422">
        <v>5554977</v>
      </c>
      <c r="I46" s="386">
        <v>1732998</v>
      </c>
      <c r="J46" s="424">
        <v>1630556</v>
      </c>
      <c r="K46" s="423">
        <v>791989</v>
      </c>
      <c r="L46" s="424">
        <v>770023</v>
      </c>
      <c r="M46" s="386">
        <v>-255671</v>
      </c>
      <c r="N46" s="510">
        <v>-246841</v>
      </c>
      <c r="O46" s="390">
        <v>11232245</v>
      </c>
      <c r="P46" s="393">
        <v>8913700</v>
      </c>
    </row>
    <row r="47" spans="1:16">
      <c r="A47" s="376"/>
      <c r="B47" s="366" t="s">
        <v>313</v>
      </c>
      <c r="C47" s="386">
        <v>599284</v>
      </c>
      <c r="D47" s="424">
        <v>601014</v>
      </c>
      <c r="E47" s="386">
        <v>42850</v>
      </c>
      <c r="F47" s="424">
        <v>40229</v>
      </c>
      <c r="G47" s="386">
        <v>2770848</v>
      </c>
      <c r="H47" s="424">
        <v>2093405</v>
      </c>
      <c r="I47" s="386">
        <v>1516244</v>
      </c>
      <c r="J47" s="424">
        <v>1428551</v>
      </c>
      <c r="K47" s="423">
        <v>476959</v>
      </c>
      <c r="L47" s="424">
        <v>458669</v>
      </c>
      <c r="M47" s="423">
        <v>0</v>
      </c>
      <c r="N47" s="510">
        <v>0</v>
      </c>
      <c r="O47" s="390">
        <v>5406185</v>
      </c>
      <c r="P47" s="393">
        <v>4621868</v>
      </c>
    </row>
    <row r="48" spans="1:16">
      <c r="A48" s="376"/>
      <c r="B48" s="366" t="s">
        <v>314</v>
      </c>
      <c r="C48" s="386">
        <v>0</v>
      </c>
      <c r="D48" s="424">
        <v>0</v>
      </c>
      <c r="E48" s="386">
        <v>216459</v>
      </c>
      <c r="F48" s="424">
        <v>195385</v>
      </c>
      <c r="G48" s="386">
        <v>2474502</v>
      </c>
      <c r="H48" s="424">
        <v>727211</v>
      </c>
      <c r="I48" s="386">
        <v>0</v>
      </c>
      <c r="J48" s="424">
        <v>0</v>
      </c>
      <c r="K48" s="423">
        <v>10452</v>
      </c>
      <c r="L48" s="424">
        <v>10460</v>
      </c>
      <c r="M48" s="423">
        <v>75</v>
      </c>
      <c r="N48" s="510">
        <v>0</v>
      </c>
      <c r="O48" s="390">
        <v>2701488</v>
      </c>
      <c r="P48" s="393">
        <v>933056</v>
      </c>
    </row>
    <row r="49" spans="1:16">
      <c r="A49" s="376"/>
      <c r="B49" s="366" t="s">
        <v>321</v>
      </c>
      <c r="C49" s="386">
        <v>0</v>
      </c>
      <c r="D49" s="424">
        <v>0</v>
      </c>
      <c r="E49" s="386">
        <v>15192</v>
      </c>
      <c r="F49" s="424">
        <v>6230</v>
      </c>
      <c r="G49" s="386">
        <v>240554</v>
      </c>
      <c r="H49" s="424">
        <v>240611</v>
      </c>
      <c r="I49" s="386">
        <v>0</v>
      </c>
      <c r="J49" s="424">
        <v>0</v>
      </c>
      <c r="K49" s="423">
        <v>0</v>
      </c>
      <c r="L49" s="424">
        <v>0</v>
      </c>
      <c r="M49" s="386">
        <v>-255746</v>
      </c>
      <c r="N49" s="510">
        <v>-246841</v>
      </c>
      <c r="O49" s="390">
        <v>0</v>
      </c>
      <c r="P49" s="393">
        <v>0</v>
      </c>
    </row>
    <row r="50" spans="1:16">
      <c r="A50" s="376"/>
      <c r="B50" s="366" t="s">
        <v>322</v>
      </c>
      <c r="C50" s="386">
        <v>0</v>
      </c>
      <c r="D50" s="424">
        <v>0</v>
      </c>
      <c r="E50" s="386">
        <v>27833</v>
      </c>
      <c r="F50" s="424">
        <v>23144</v>
      </c>
      <c r="G50" s="386">
        <v>964490</v>
      </c>
      <c r="H50" s="424">
        <v>1279877</v>
      </c>
      <c r="I50" s="386">
        <v>44350</v>
      </c>
      <c r="J50" s="424">
        <v>40340</v>
      </c>
      <c r="K50" s="423">
        <v>22128</v>
      </c>
      <c r="L50" s="424">
        <v>20615</v>
      </c>
      <c r="M50" s="423">
        <v>0</v>
      </c>
      <c r="N50" s="510">
        <v>0</v>
      </c>
      <c r="O50" s="390">
        <v>1058801</v>
      </c>
      <c r="P50" s="393">
        <v>1363976</v>
      </c>
    </row>
    <row r="51" spans="1:16">
      <c r="A51" s="376"/>
      <c r="B51" s="366" t="s">
        <v>323</v>
      </c>
      <c r="C51" s="386">
        <v>3940</v>
      </c>
      <c r="D51" s="424">
        <v>8374</v>
      </c>
      <c r="E51" s="386">
        <v>307255</v>
      </c>
      <c r="F51" s="424">
        <v>244255</v>
      </c>
      <c r="G51" s="386">
        <v>19071</v>
      </c>
      <c r="H51" s="424">
        <v>11188</v>
      </c>
      <c r="I51" s="386">
        <v>42647</v>
      </c>
      <c r="J51" s="424">
        <v>32622</v>
      </c>
      <c r="K51" s="423">
        <v>251494</v>
      </c>
      <c r="L51" s="424">
        <v>249631</v>
      </c>
      <c r="M51" s="423">
        <v>0</v>
      </c>
      <c r="N51" s="424">
        <v>0</v>
      </c>
      <c r="O51" s="390">
        <v>624407</v>
      </c>
      <c r="P51" s="393">
        <v>546070</v>
      </c>
    </row>
    <row r="52" spans="1:16">
      <c r="A52" s="376"/>
      <c r="B52" s="366" t="s">
        <v>324</v>
      </c>
      <c r="C52" s="386">
        <v>2639</v>
      </c>
      <c r="D52" s="424">
        <v>2613</v>
      </c>
      <c r="E52" s="386">
        <v>14573</v>
      </c>
      <c r="F52" s="424">
        <v>14599</v>
      </c>
      <c r="G52" s="386">
        <v>1190795</v>
      </c>
      <c r="H52" s="424">
        <v>1198014</v>
      </c>
      <c r="I52" s="386">
        <v>123483</v>
      </c>
      <c r="J52" s="424">
        <v>123151</v>
      </c>
      <c r="K52" s="423">
        <v>5289</v>
      </c>
      <c r="L52" s="424">
        <v>5130</v>
      </c>
      <c r="M52" s="423">
        <v>0</v>
      </c>
      <c r="N52" s="424">
        <v>0</v>
      </c>
      <c r="O52" s="390">
        <v>1336779</v>
      </c>
      <c r="P52" s="393">
        <v>1343507</v>
      </c>
    </row>
    <row r="53" spans="1:16">
      <c r="A53" s="376"/>
      <c r="B53" s="366" t="s">
        <v>325</v>
      </c>
      <c r="C53" s="386">
        <v>0</v>
      </c>
      <c r="D53" s="424">
        <v>0</v>
      </c>
      <c r="E53" s="386">
        <v>68243</v>
      </c>
      <c r="F53" s="424">
        <v>69142</v>
      </c>
      <c r="G53" s="386">
        <v>4401</v>
      </c>
      <c r="H53" s="424">
        <v>4671</v>
      </c>
      <c r="I53" s="386">
        <v>6274</v>
      </c>
      <c r="J53" s="424">
        <v>5892</v>
      </c>
      <c r="K53" s="423">
        <v>25667</v>
      </c>
      <c r="L53" s="424">
        <v>25518</v>
      </c>
      <c r="M53" s="423">
        <v>0</v>
      </c>
      <c r="N53" s="424">
        <v>0</v>
      </c>
      <c r="O53" s="390">
        <v>104585</v>
      </c>
      <c r="P53" s="393">
        <v>105223</v>
      </c>
    </row>
    <row r="54" spans="1:16">
      <c r="A54" s="367"/>
      <c r="B54" s="367"/>
      <c r="C54" s="367"/>
      <c r="D54" s="425"/>
      <c r="E54" s="367"/>
      <c r="F54" s="425"/>
      <c r="G54" s="367"/>
      <c r="H54" s="425"/>
      <c r="I54" s="367"/>
      <c r="J54" s="424"/>
      <c r="K54" s="426"/>
      <c r="L54" s="424"/>
      <c r="M54" s="426"/>
      <c r="N54" s="424"/>
      <c r="O54" s="367"/>
      <c r="P54" s="400"/>
    </row>
    <row r="55" spans="1:16">
      <c r="A55" s="377" t="s">
        <v>366</v>
      </c>
      <c r="B55" s="366"/>
      <c r="C55" s="386">
        <v>6805910</v>
      </c>
      <c r="D55" s="424">
        <v>6944810</v>
      </c>
      <c r="E55" s="386">
        <v>1978099</v>
      </c>
      <c r="F55" s="424">
        <v>1543456</v>
      </c>
      <c r="G55" s="386">
        <v>3756995</v>
      </c>
      <c r="H55" s="424">
        <v>3704755</v>
      </c>
      <c r="I55" s="386">
        <v>2149288</v>
      </c>
      <c r="J55" s="424">
        <v>2163739</v>
      </c>
      <c r="K55" s="423">
        <v>3206804</v>
      </c>
      <c r="L55" s="424">
        <v>3057356</v>
      </c>
      <c r="M55" s="386">
        <v>-8420397</v>
      </c>
      <c r="N55" s="510">
        <v>-8582216</v>
      </c>
      <c r="O55" s="390">
        <v>9476699</v>
      </c>
      <c r="P55" s="393">
        <v>8831900</v>
      </c>
    </row>
    <row r="56" spans="1:16">
      <c r="A56" s="427" t="s">
        <v>367</v>
      </c>
      <c r="B56" s="428"/>
      <c r="C56" s="423">
        <v>6805910</v>
      </c>
      <c r="D56" s="422">
        <v>6944810</v>
      </c>
      <c r="E56" s="423">
        <v>1978099</v>
      </c>
      <c r="F56" s="422">
        <v>1543456</v>
      </c>
      <c r="G56" s="423">
        <v>3756995</v>
      </c>
      <c r="H56" s="422">
        <v>3704755</v>
      </c>
      <c r="I56" s="423">
        <v>2149288</v>
      </c>
      <c r="J56" s="424">
        <v>2163739</v>
      </c>
      <c r="K56" s="423">
        <v>3206804</v>
      </c>
      <c r="L56" s="424">
        <v>3057356</v>
      </c>
      <c r="M56" s="386">
        <v>-8420397</v>
      </c>
      <c r="N56" s="510">
        <v>-8582216</v>
      </c>
      <c r="O56" s="429">
        <v>7264811</v>
      </c>
      <c r="P56" s="393">
        <v>6724008</v>
      </c>
    </row>
    <row r="57" spans="1:16">
      <c r="A57" s="376"/>
      <c r="B57" s="366" t="s">
        <v>326</v>
      </c>
      <c r="C57" s="386">
        <v>6763296</v>
      </c>
      <c r="D57" s="424">
        <v>6763204</v>
      </c>
      <c r="E57" s="386">
        <v>1059645</v>
      </c>
      <c r="F57" s="424">
        <v>997714</v>
      </c>
      <c r="G57" s="386">
        <v>1754264</v>
      </c>
      <c r="H57" s="424">
        <v>1730839</v>
      </c>
      <c r="I57" s="386">
        <v>209125</v>
      </c>
      <c r="J57" s="424">
        <v>205915</v>
      </c>
      <c r="K57" s="423">
        <v>2727019</v>
      </c>
      <c r="L57" s="424">
        <v>2658595</v>
      </c>
      <c r="M57" s="386">
        <v>-5750053</v>
      </c>
      <c r="N57" s="510">
        <v>-5593063</v>
      </c>
      <c r="O57" s="390">
        <v>6763296</v>
      </c>
      <c r="P57" s="393">
        <v>6763204</v>
      </c>
    </row>
    <row r="58" spans="1:16">
      <c r="A58" s="430"/>
      <c r="B58" s="431" t="s">
        <v>327</v>
      </c>
      <c r="C58" s="432">
        <v>3303177</v>
      </c>
      <c r="D58" s="433">
        <v>3423217</v>
      </c>
      <c r="E58" s="432">
        <v>230964</v>
      </c>
      <c r="F58" s="433">
        <v>13202</v>
      </c>
      <c r="G58" s="432">
        <v>200906</v>
      </c>
      <c r="H58" s="433">
        <v>532531</v>
      </c>
      <c r="I58" s="432">
        <v>555370</v>
      </c>
      <c r="J58" s="424">
        <v>639936</v>
      </c>
      <c r="K58" s="423">
        <v>409170</v>
      </c>
      <c r="L58" s="424">
        <v>522144</v>
      </c>
      <c r="M58" s="386">
        <v>566369</v>
      </c>
      <c r="N58" s="510">
        <v>-289343</v>
      </c>
      <c r="O58" s="434">
        <v>5265956</v>
      </c>
      <c r="P58" s="393">
        <v>4841687</v>
      </c>
    </row>
    <row r="59" spans="1:16">
      <c r="A59" s="376"/>
      <c r="B59" s="366" t="s">
        <v>328</v>
      </c>
      <c r="C59" s="386">
        <v>0</v>
      </c>
      <c r="D59" s="424">
        <v>0</v>
      </c>
      <c r="E59" s="386">
        <v>0</v>
      </c>
      <c r="F59" s="424">
        <v>0</v>
      </c>
      <c r="G59" s="386">
        <v>782037</v>
      </c>
      <c r="H59" s="424">
        <v>771039</v>
      </c>
      <c r="I59" s="386">
        <v>95010</v>
      </c>
      <c r="J59" s="424">
        <v>93552</v>
      </c>
      <c r="K59" s="423">
        <v>6206</v>
      </c>
      <c r="L59" s="424">
        <v>6052</v>
      </c>
      <c r="M59" s="386">
        <v>-883253</v>
      </c>
      <c r="N59" s="510">
        <v>-870643</v>
      </c>
      <c r="O59" s="390">
        <v>0</v>
      </c>
      <c r="P59" s="393">
        <v>0</v>
      </c>
    </row>
    <row r="60" spans="1:16">
      <c r="A60" s="376"/>
      <c r="B60" s="366" t="s">
        <v>329</v>
      </c>
      <c r="C60" s="386">
        <v>0</v>
      </c>
      <c r="D60" s="424">
        <v>0</v>
      </c>
      <c r="E60" s="386">
        <v>0</v>
      </c>
      <c r="F60" s="424">
        <v>0</v>
      </c>
      <c r="G60" s="386">
        <v>0</v>
      </c>
      <c r="H60" s="424">
        <v>0</v>
      </c>
      <c r="I60" s="386">
        <v>0</v>
      </c>
      <c r="J60" s="424">
        <v>0</v>
      </c>
      <c r="K60" s="423">
        <v>0</v>
      </c>
      <c r="L60" s="424">
        <v>0</v>
      </c>
      <c r="M60" s="423">
        <v>0</v>
      </c>
      <c r="N60" s="424">
        <v>0</v>
      </c>
      <c r="O60" s="390">
        <v>0</v>
      </c>
      <c r="P60" s="393">
        <v>0</v>
      </c>
    </row>
    <row r="61" spans="1:16">
      <c r="A61" s="376"/>
      <c r="B61" s="366" t="s">
        <v>330</v>
      </c>
      <c r="C61" s="386">
        <v>0</v>
      </c>
      <c r="D61" s="424">
        <v>0</v>
      </c>
      <c r="E61" s="386">
        <v>0</v>
      </c>
      <c r="F61" s="424">
        <v>0</v>
      </c>
      <c r="G61" s="386">
        <v>0</v>
      </c>
      <c r="H61" s="424">
        <v>0</v>
      </c>
      <c r="I61" s="386">
        <v>0</v>
      </c>
      <c r="J61" s="424">
        <v>0</v>
      </c>
      <c r="K61" s="423">
        <v>0</v>
      </c>
      <c r="L61" s="424">
        <v>0</v>
      </c>
      <c r="M61" s="423">
        <v>0</v>
      </c>
      <c r="N61" s="424">
        <v>0</v>
      </c>
      <c r="O61" s="390">
        <v>0</v>
      </c>
      <c r="P61" s="393">
        <v>0</v>
      </c>
    </row>
    <row r="62" spans="1:16">
      <c r="A62" s="376"/>
      <c r="B62" s="366" t="s">
        <v>331</v>
      </c>
      <c r="C62" s="386">
        <v>-3260563</v>
      </c>
      <c r="D62" s="510">
        <v>-3241611</v>
      </c>
      <c r="E62" s="386">
        <v>687490</v>
      </c>
      <c r="F62" s="510">
        <v>532540</v>
      </c>
      <c r="G62" s="386">
        <v>1019788</v>
      </c>
      <c r="H62" s="424">
        <v>670346</v>
      </c>
      <c r="I62" s="386">
        <v>1289783</v>
      </c>
      <c r="J62" s="424">
        <v>1224336</v>
      </c>
      <c r="K62" s="386">
        <v>64409</v>
      </c>
      <c r="L62" s="424">
        <v>-129435</v>
      </c>
      <c r="M62" s="386">
        <v>-2353460</v>
      </c>
      <c r="N62" s="510">
        <v>-1829167</v>
      </c>
      <c r="O62" s="390">
        <v>-4764441</v>
      </c>
      <c r="P62" s="393">
        <v>-4880883</v>
      </c>
    </row>
    <row r="63" spans="1:16">
      <c r="A63" s="367"/>
      <c r="B63" s="367"/>
      <c r="C63" s="367"/>
      <c r="D63" s="425"/>
      <c r="E63" s="367"/>
      <c r="F63" s="425"/>
      <c r="G63" s="367"/>
      <c r="H63" s="425"/>
      <c r="I63" s="367"/>
      <c r="J63" s="425"/>
      <c r="K63" s="426"/>
      <c r="L63" s="424"/>
      <c r="M63" s="426"/>
      <c r="N63" s="424"/>
      <c r="O63" s="367"/>
      <c r="P63" s="400"/>
    </row>
    <row r="64" spans="1:16">
      <c r="A64" s="375" t="s">
        <v>368</v>
      </c>
      <c r="B64" s="366"/>
      <c r="C64" s="386">
        <v>0</v>
      </c>
      <c r="D64" s="422">
        <v>0</v>
      </c>
      <c r="E64" s="386">
        <v>0</v>
      </c>
      <c r="F64" s="422">
        <v>0</v>
      </c>
      <c r="G64" s="386">
        <v>0</v>
      </c>
      <c r="H64" s="422">
        <v>0</v>
      </c>
      <c r="I64" s="386">
        <v>0</v>
      </c>
      <c r="J64" s="422">
        <v>0</v>
      </c>
      <c r="K64" s="423">
        <v>0</v>
      </c>
      <c r="L64" s="424">
        <v>0</v>
      </c>
      <c r="M64" s="423">
        <v>0</v>
      </c>
      <c r="N64" s="424">
        <v>0</v>
      </c>
      <c r="O64" s="390">
        <v>2211888</v>
      </c>
      <c r="P64" s="393">
        <v>2107892</v>
      </c>
    </row>
    <row r="65" spans="1:16">
      <c r="A65" s="367"/>
      <c r="B65" s="367"/>
      <c r="C65" s="367"/>
      <c r="D65" s="425"/>
      <c r="E65" s="367"/>
      <c r="F65" s="425"/>
      <c r="G65" s="367"/>
      <c r="H65" s="425"/>
      <c r="I65" s="367"/>
      <c r="J65" s="425"/>
      <c r="K65" s="367"/>
      <c r="L65" s="425"/>
      <c r="M65" s="367"/>
      <c r="N65" s="425"/>
      <c r="O65" s="367"/>
      <c r="P65" s="400"/>
    </row>
    <row r="66" spans="1:16">
      <c r="A66" s="377" t="s">
        <v>369</v>
      </c>
      <c r="B66" s="365"/>
      <c r="C66" s="390">
        <v>7817055</v>
      </c>
      <c r="D66" s="393">
        <v>8018125</v>
      </c>
      <c r="E66" s="390">
        <v>3520612</v>
      </c>
      <c r="F66" s="435">
        <v>3230603</v>
      </c>
      <c r="G66" s="390">
        <v>18176321</v>
      </c>
      <c r="H66" s="435">
        <v>15783923</v>
      </c>
      <c r="I66" s="390">
        <v>4871438</v>
      </c>
      <c r="J66" s="393">
        <v>4910947</v>
      </c>
      <c r="K66" s="390">
        <v>4444827</v>
      </c>
      <c r="L66" s="393">
        <v>4317445</v>
      </c>
      <c r="M66" s="390">
        <v>-9118548</v>
      </c>
      <c r="N66" s="393">
        <v>-8864687</v>
      </c>
      <c r="O66" s="390">
        <v>29711705</v>
      </c>
      <c r="P66" s="393">
        <v>27396356</v>
      </c>
    </row>
    <row r="67" spans="1:16">
      <c r="A67" s="367"/>
      <c r="B67" s="367"/>
      <c r="C67" s="371"/>
      <c r="D67" s="420"/>
      <c r="E67" s="420"/>
      <c r="F67" s="420"/>
      <c r="G67" s="420"/>
      <c r="H67" s="371"/>
      <c r="I67" s="371"/>
      <c r="J67" s="371"/>
      <c r="K67" s="371"/>
      <c r="L67" s="371"/>
      <c r="M67" s="371"/>
      <c r="N67" s="371"/>
      <c r="O67" s="371"/>
      <c r="P67" s="371"/>
    </row>
    <row r="68" spans="1:16">
      <c r="A68" s="367"/>
      <c r="B68" s="367"/>
      <c r="C68" s="367"/>
      <c r="D68" s="420"/>
      <c r="E68" s="420"/>
      <c r="F68" s="420"/>
      <c r="G68" s="420"/>
      <c r="H68" s="367"/>
      <c r="I68" s="367"/>
      <c r="J68" s="367"/>
      <c r="K68" s="367"/>
      <c r="L68" s="367"/>
      <c r="M68" s="367"/>
      <c r="N68" s="367"/>
      <c r="O68" s="367"/>
      <c r="P68" s="367"/>
    </row>
    <row r="69" spans="1:16">
      <c r="A69" s="578" t="s">
        <v>102</v>
      </c>
      <c r="B69" s="579"/>
      <c r="C69" s="584" t="s">
        <v>387</v>
      </c>
      <c r="D69" s="585"/>
      <c r="E69" s="584" t="s">
        <v>10</v>
      </c>
      <c r="F69" s="585"/>
      <c r="G69" s="584" t="s">
        <v>55</v>
      </c>
      <c r="H69" s="585"/>
      <c r="I69" s="584" t="s">
        <v>14</v>
      </c>
      <c r="J69" s="585"/>
      <c r="K69" s="584" t="s">
        <v>56</v>
      </c>
      <c r="L69" s="585"/>
      <c r="M69" s="584" t="s">
        <v>389</v>
      </c>
      <c r="N69" s="585"/>
      <c r="O69" s="584" t="s">
        <v>20</v>
      </c>
      <c r="P69" s="585"/>
    </row>
    <row r="70" spans="1:16">
      <c r="A70" s="580" t="s">
        <v>370</v>
      </c>
      <c r="B70" s="581"/>
      <c r="C70" s="382" t="s">
        <v>435</v>
      </c>
      <c r="D70" s="383" t="s">
        <v>436</v>
      </c>
      <c r="E70" s="382" t="str">
        <f>C70</f>
        <v>06/30/2019</v>
      </c>
      <c r="F70" s="383" t="str">
        <f>D70</f>
        <v>06/30/2018</v>
      </c>
      <c r="G70" s="382" t="str">
        <f>C70</f>
        <v>06/30/2019</v>
      </c>
      <c r="H70" s="383" t="str">
        <f>D70</f>
        <v>06/30/2018</v>
      </c>
      <c r="I70" s="382" t="str">
        <f>C70</f>
        <v>06/30/2019</v>
      </c>
      <c r="J70" s="383" t="str">
        <f>D70</f>
        <v>06/30/2018</v>
      </c>
      <c r="K70" s="382" t="str">
        <f>G70</f>
        <v>06/30/2019</v>
      </c>
      <c r="L70" s="383" t="str">
        <f>H70</f>
        <v>06/30/2018</v>
      </c>
      <c r="M70" s="382" t="str">
        <f>K70</f>
        <v>06/30/2019</v>
      </c>
      <c r="N70" s="383" t="str">
        <f>L70</f>
        <v>06/30/2018</v>
      </c>
      <c r="O70" s="382" t="str">
        <f>M70</f>
        <v>06/30/2019</v>
      </c>
      <c r="P70" s="383" t="str">
        <f>N70</f>
        <v>06/30/2018</v>
      </c>
    </row>
    <row r="71" spans="1:16">
      <c r="A71" s="582"/>
      <c r="B71" s="583"/>
      <c r="C71" s="384" t="s">
        <v>380</v>
      </c>
      <c r="D71" s="385" t="s">
        <v>380</v>
      </c>
      <c r="E71" s="384" t="s">
        <v>380</v>
      </c>
      <c r="F71" s="385" t="s">
        <v>380</v>
      </c>
      <c r="G71" s="384" t="s">
        <v>380</v>
      </c>
      <c r="H71" s="385" t="s">
        <v>380</v>
      </c>
      <c r="I71" s="384" t="s">
        <v>380</v>
      </c>
      <c r="J71" s="385" t="s">
        <v>380</v>
      </c>
      <c r="K71" s="384" t="s">
        <v>380</v>
      </c>
      <c r="L71" s="385" t="s">
        <v>380</v>
      </c>
      <c r="M71" s="384" t="s">
        <v>380</v>
      </c>
      <c r="N71" s="385" t="s">
        <v>380</v>
      </c>
      <c r="O71" s="384" t="s">
        <v>380</v>
      </c>
      <c r="P71" s="385" t="s">
        <v>380</v>
      </c>
    </row>
    <row r="72" spans="1:16">
      <c r="A72" s="377" t="s">
        <v>371</v>
      </c>
      <c r="B72" s="404"/>
      <c r="C72" s="394">
        <v>0</v>
      </c>
      <c r="D72" s="395">
        <v>1382</v>
      </c>
      <c r="E72" s="394">
        <v>1116359</v>
      </c>
      <c r="F72" s="398">
        <v>964997</v>
      </c>
      <c r="G72" s="394">
        <v>4163196</v>
      </c>
      <c r="H72" s="398">
        <v>2914167</v>
      </c>
      <c r="I72" s="394">
        <v>1260203</v>
      </c>
      <c r="J72" s="398">
        <v>1326606</v>
      </c>
      <c r="K72" s="394">
        <v>688462</v>
      </c>
      <c r="L72" s="398">
        <v>657241</v>
      </c>
      <c r="M72" s="394">
        <v>-51</v>
      </c>
      <c r="N72" s="395">
        <v>0</v>
      </c>
      <c r="O72" s="394">
        <v>7228169</v>
      </c>
      <c r="P72" s="395">
        <v>5864393</v>
      </c>
    </row>
    <row r="73" spans="1:16">
      <c r="A73" s="378"/>
      <c r="B73" s="368" t="s">
        <v>127</v>
      </c>
      <c r="C73" s="394">
        <v>0</v>
      </c>
      <c r="D73" s="395">
        <v>0</v>
      </c>
      <c r="E73" s="394">
        <v>811840</v>
      </c>
      <c r="F73" s="398">
        <v>955023</v>
      </c>
      <c r="G73" s="394">
        <v>3758564</v>
      </c>
      <c r="H73" s="398">
        <v>2558005</v>
      </c>
      <c r="I73" s="394">
        <v>1240151</v>
      </c>
      <c r="J73" s="398">
        <v>1305037</v>
      </c>
      <c r="K73" s="394">
        <v>682822</v>
      </c>
      <c r="L73" s="398">
        <v>644737</v>
      </c>
      <c r="M73" s="394">
        <v>0</v>
      </c>
      <c r="N73" s="395">
        <v>0</v>
      </c>
      <c r="O73" s="394">
        <v>6493377</v>
      </c>
      <c r="P73" s="395">
        <v>5462802</v>
      </c>
    </row>
    <row r="74" spans="1:16">
      <c r="A74" s="378"/>
      <c r="B74" s="374" t="s">
        <v>61</v>
      </c>
      <c r="C74" s="396">
        <v>0</v>
      </c>
      <c r="D74" s="416">
        <v>0</v>
      </c>
      <c r="E74" s="396">
        <v>787785</v>
      </c>
      <c r="F74" s="440">
        <v>925195</v>
      </c>
      <c r="G74" s="396">
        <v>3300241</v>
      </c>
      <c r="H74" s="440">
        <v>2313123</v>
      </c>
      <c r="I74" s="396">
        <v>1121833</v>
      </c>
      <c r="J74" s="440">
        <v>1180980</v>
      </c>
      <c r="K74" s="396">
        <v>651185</v>
      </c>
      <c r="L74" s="442">
        <v>607643</v>
      </c>
      <c r="M74" s="396">
        <v>0</v>
      </c>
      <c r="N74" s="415">
        <v>0</v>
      </c>
      <c r="O74" s="396">
        <v>5861044</v>
      </c>
      <c r="P74" s="397">
        <v>5026941</v>
      </c>
    </row>
    <row r="75" spans="1:16">
      <c r="A75" s="378"/>
      <c r="B75" s="374" t="s">
        <v>332</v>
      </c>
      <c r="C75" s="396">
        <v>0</v>
      </c>
      <c r="D75" s="416">
        <v>0</v>
      </c>
      <c r="E75" s="396">
        <v>1178</v>
      </c>
      <c r="F75" s="440">
        <v>61</v>
      </c>
      <c r="G75" s="396">
        <v>3281</v>
      </c>
      <c r="H75" s="440">
        <v>1763</v>
      </c>
      <c r="I75" s="396">
        <v>13211</v>
      </c>
      <c r="J75" s="440">
        <v>10920</v>
      </c>
      <c r="K75" s="396">
        <v>11649</v>
      </c>
      <c r="L75" s="442">
        <v>9870</v>
      </c>
      <c r="M75" s="396">
        <v>0</v>
      </c>
      <c r="N75" s="415">
        <v>0</v>
      </c>
      <c r="O75" s="396">
        <v>29319</v>
      </c>
      <c r="P75" s="397">
        <v>22614</v>
      </c>
    </row>
    <row r="76" spans="1:16">
      <c r="A76" s="378"/>
      <c r="B76" s="374" t="s">
        <v>333</v>
      </c>
      <c r="C76" s="396">
        <v>0</v>
      </c>
      <c r="D76" s="416">
        <v>0</v>
      </c>
      <c r="E76" s="396">
        <v>22877</v>
      </c>
      <c r="F76" s="440">
        <v>29767</v>
      </c>
      <c r="G76" s="396">
        <v>455042</v>
      </c>
      <c r="H76" s="440">
        <v>243119</v>
      </c>
      <c r="I76" s="396">
        <v>105107</v>
      </c>
      <c r="J76" s="440">
        <v>113137</v>
      </c>
      <c r="K76" s="396">
        <v>19988</v>
      </c>
      <c r="L76" s="442">
        <v>27224</v>
      </c>
      <c r="M76" s="396">
        <v>0</v>
      </c>
      <c r="N76" s="415">
        <v>0</v>
      </c>
      <c r="O76" s="396">
        <v>603014</v>
      </c>
      <c r="P76" s="397">
        <v>413247</v>
      </c>
    </row>
    <row r="77" spans="1:16" s="515" customFormat="1">
      <c r="A77" s="367"/>
      <c r="B77" s="516"/>
      <c r="C77" s="517"/>
      <c r="D77" s="517"/>
      <c r="E77" s="517"/>
      <c r="F77" s="517"/>
      <c r="G77" s="517">
        <v>0</v>
      </c>
      <c r="H77" s="517">
        <v>0</v>
      </c>
      <c r="I77" s="517">
        <v>0</v>
      </c>
      <c r="J77" s="517">
        <v>0</v>
      </c>
      <c r="K77" s="517"/>
      <c r="L77" s="518"/>
      <c r="M77" s="517">
        <v>0</v>
      </c>
      <c r="N77" s="518">
        <v>0</v>
      </c>
      <c r="O77" s="517"/>
      <c r="P77" s="517"/>
    </row>
    <row r="78" spans="1:16">
      <c r="A78" s="378"/>
      <c r="B78" s="374" t="s">
        <v>128</v>
      </c>
      <c r="C78" s="396">
        <v>0</v>
      </c>
      <c r="D78" s="416">
        <v>1382</v>
      </c>
      <c r="E78" s="396">
        <v>304519</v>
      </c>
      <c r="F78" s="440">
        <v>9974</v>
      </c>
      <c r="G78" s="396">
        <v>404632</v>
      </c>
      <c r="H78" s="440">
        <v>356162</v>
      </c>
      <c r="I78" s="396">
        <v>20052</v>
      </c>
      <c r="J78" s="440">
        <v>21569</v>
      </c>
      <c r="K78" s="396">
        <v>5640</v>
      </c>
      <c r="L78" s="442">
        <v>12504</v>
      </c>
      <c r="M78" s="396">
        <v>-51</v>
      </c>
      <c r="N78" s="415">
        <v>0</v>
      </c>
      <c r="O78" s="396">
        <v>734792</v>
      </c>
      <c r="P78" s="397">
        <v>401591</v>
      </c>
    </row>
    <row r="79" spans="1:16">
      <c r="A79" s="367"/>
      <c r="B79" s="367"/>
      <c r="C79" s="371"/>
      <c r="D79" s="371"/>
      <c r="E79" s="371"/>
      <c r="F79" s="441"/>
      <c r="G79" s="371"/>
      <c r="H79" s="441"/>
      <c r="I79" s="371"/>
      <c r="J79" s="441"/>
      <c r="K79" s="371"/>
      <c r="L79" s="443"/>
      <c r="M79" s="371"/>
      <c r="N79" s="417"/>
      <c r="O79" s="371"/>
      <c r="P79" s="371"/>
    </row>
    <row r="80" spans="1:16">
      <c r="A80" s="377" t="s">
        <v>372</v>
      </c>
      <c r="B80" s="407"/>
      <c r="C80" s="394">
        <v>0</v>
      </c>
      <c r="D80" s="395">
        <v>0</v>
      </c>
      <c r="E80" s="394">
        <v>-523421</v>
      </c>
      <c r="F80" s="398">
        <v>-476796</v>
      </c>
      <c r="G80" s="394">
        <v>-2840666</v>
      </c>
      <c r="H80" s="398">
        <v>-2030240</v>
      </c>
      <c r="I80" s="394">
        <v>-513157</v>
      </c>
      <c r="J80" s="398">
        <v>-586693</v>
      </c>
      <c r="K80" s="394">
        <v>-336010</v>
      </c>
      <c r="L80" s="398">
        <v>-305149</v>
      </c>
      <c r="M80" s="394">
        <v>0</v>
      </c>
      <c r="N80" s="395">
        <v>-31</v>
      </c>
      <c r="O80" s="394">
        <v>-4213254</v>
      </c>
      <c r="P80" s="395">
        <v>-3398909</v>
      </c>
    </row>
    <row r="81" spans="1:16">
      <c r="A81" s="378"/>
      <c r="B81" s="374" t="s">
        <v>334</v>
      </c>
      <c r="C81" s="396">
        <v>0</v>
      </c>
      <c r="D81" s="416">
        <v>0</v>
      </c>
      <c r="E81" s="396">
        <v>-414578</v>
      </c>
      <c r="F81" s="440">
        <v>-414415</v>
      </c>
      <c r="G81" s="396">
        <v>-2091927</v>
      </c>
      <c r="H81" s="440">
        <v>-1421828</v>
      </c>
      <c r="I81" s="396">
        <v>-290884</v>
      </c>
      <c r="J81" s="440">
        <v>-352870</v>
      </c>
      <c r="K81" s="396">
        <v>-237830</v>
      </c>
      <c r="L81" s="442">
        <v>-218212</v>
      </c>
      <c r="M81" s="396">
        <v>515</v>
      </c>
      <c r="N81" s="415">
        <v>997</v>
      </c>
      <c r="O81" s="396">
        <v>-3034704</v>
      </c>
      <c r="P81" s="397">
        <v>-2406328</v>
      </c>
    </row>
    <row r="82" spans="1:16">
      <c r="A82" s="378"/>
      <c r="B82" s="374" t="s">
        <v>335</v>
      </c>
      <c r="C82" s="396">
        <v>0</v>
      </c>
      <c r="D82" s="416">
        <v>0</v>
      </c>
      <c r="E82" s="396">
        <v>-64661</v>
      </c>
      <c r="F82" s="440">
        <v>-1218</v>
      </c>
      <c r="G82" s="396">
        <v>-21393</v>
      </c>
      <c r="H82" s="440">
        <v>-19436</v>
      </c>
      <c r="I82" s="396">
        <v>-28111</v>
      </c>
      <c r="J82" s="440">
        <v>-25736</v>
      </c>
      <c r="K82" s="396">
        <v>-33465</v>
      </c>
      <c r="L82" s="442">
        <v>-66440</v>
      </c>
      <c r="M82" s="396">
        <v>0</v>
      </c>
      <c r="N82" s="415">
        <v>0</v>
      </c>
      <c r="O82" s="396">
        <v>-147630</v>
      </c>
      <c r="P82" s="397">
        <v>-112830</v>
      </c>
    </row>
    <row r="83" spans="1:16">
      <c r="A83" s="378"/>
      <c r="B83" s="374" t="s">
        <v>132</v>
      </c>
      <c r="C83" s="396">
        <v>0</v>
      </c>
      <c r="D83" s="416">
        <v>0</v>
      </c>
      <c r="E83" s="396">
        <v>-10518</v>
      </c>
      <c r="F83" s="440">
        <v>-23617</v>
      </c>
      <c r="G83" s="396">
        <v>-367555</v>
      </c>
      <c r="H83" s="440">
        <v>-260636</v>
      </c>
      <c r="I83" s="396">
        <v>-130709</v>
      </c>
      <c r="J83" s="440">
        <v>-134379</v>
      </c>
      <c r="K83" s="396">
        <v>-42479</v>
      </c>
      <c r="L83" s="442">
        <v>-2749</v>
      </c>
      <c r="M83" s="396">
        <v>-515</v>
      </c>
      <c r="N83" s="415">
        <v>-1028</v>
      </c>
      <c r="O83" s="396">
        <v>-551776</v>
      </c>
      <c r="P83" s="397">
        <v>-422409</v>
      </c>
    </row>
    <row r="84" spans="1:16">
      <c r="A84" s="378"/>
      <c r="B84" s="374" t="s">
        <v>336</v>
      </c>
      <c r="C84" s="396">
        <v>0</v>
      </c>
      <c r="D84" s="416">
        <v>0</v>
      </c>
      <c r="E84" s="396">
        <v>-33664</v>
      </c>
      <c r="F84" s="440">
        <v>-37546</v>
      </c>
      <c r="G84" s="396">
        <v>-359791</v>
      </c>
      <c r="H84" s="440">
        <v>-328340</v>
      </c>
      <c r="I84" s="396">
        <v>-63453</v>
      </c>
      <c r="J84" s="440">
        <v>-73708</v>
      </c>
      <c r="K84" s="396">
        <v>-22236</v>
      </c>
      <c r="L84" s="442">
        <v>-17748</v>
      </c>
      <c r="M84" s="396">
        <v>0</v>
      </c>
      <c r="N84" s="415">
        <v>0</v>
      </c>
      <c r="O84" s="396">
        <v>-479144</v>
      </c>
      <c r="P84" s="397">
        <v>-457342</v>
      </c>
    </row>
    <row r="85" spans="1:16">
      <c r="A85" s="367"/>
      <c r="B85" s="367"/>
      <c r="C85" s="371"/>
      <c r="D85" s="371"/>
      <c r="E85" s="371"/>
      <c r="F85" s="441"/>
      <c r="G85" s="371"/>
      <c r="H85" s="441"/>
      <c r="I85" s="371"/>
      <c r="J85" s="441"/>
      <c r="K85" s="371"/>
      <c r="L85" s="443"/>
      <c r="M85" s="371"/>
      <c r="N85" s="417"/>
      <c r="O85" s="371"/>
      <c r="P85" s="371"/>
    </row>
    <row r="86" spans="1:16">
      <c r="A86" s="377" t="s">
        <v>373</v>
      </c>
      <c r="B86" s="407"/>
      <c r="C86" s="394">
        <v>0</v>
      </c>
      <c r="D86" s="395">
        <v>1382</v>
      </c>
      <c r="E86" s="394">
        <v>592938</v>
      </c>
      <c r="F86" s="398">
        <v>488201</v>
      </c>
      <c r="G86" s="394">
        <v>1322530</v>
      </c>
      <c r="H86" s="398">
        <v>883927</v>
      </c>
      <c r="I86" s="394">
        <v>747046</v>
      </c>
      <c r="J86" s="395">
        <v>739913</v>
      </c>
      <c r="K86" s="394">
        <v>352452</v>
      </c>
      <c r="L86" s="398">
        <v>352092</v>
      </c>
      <c r="M86" s="394">
        <v>-51</v>
      </c>
      <c r="N86" s="395">
        <v>-31</v>
      </c>
      <c r="O86" s="394">
        <v>3014915</v>
      </c>
      <c r="P86" s="395">
        <v>2465484</v>
      </c>
    </row>
    <row r="87" spans="1:16">
      <c r="A87" s="367"/>
      <c r="B87" s="367"/>
      <c r="C87" s="371"/>
      <c r="D87" s="371"/>
      <c r="E87" s="371"/>
      <c r="F87" s="441"/>
      <c r="G87" s="371"/>
      <c r="H87" s="441"/>
      <c r="I87" s="371"/>
      <c r="J87" s="371"/>
      <c r="K87" s="371"/>
      <c r="L87" s="443"/>
      <c r="M87" s="371"/>
      <c r="N87" s="417"/>
      <c r="O87" s="371"/>
      <c r="P87" s="371"/>
    </row>
    <row r="88" spans="1:16">
      <c r="A88" s="376"/>
      <c r="B88" s="368" t="s">
        <v>337</v>
      </c>
      <c r="C88" s="396">
        <v>0</v>
      </c>
      <c r="D88" s="416">
        <v>0</v>
      </c>
      <c r="E88" s="396">
        <v>26379</v>
      </c>
      <c r="F88" s="416">
        <v>32184</v>
      </c>
      <c r="G88" s="396">
        <v>42398</v>
      </c>
      <c r="H88" s="416">
        <v>35235</v>
      </c>
      <c r="I88" s="396">
        <v>11323</v>
      </c>
      <c r="J88" s="416">
        <v>13232</v>
      </c>
      <c r="K88" s="396">
        <v>5726</v>
      </c>
      <c r="L88" s="415">
        <v>4760</v>
      </c>
      <c r="M88" s="396">
        <v>0</v>
      </c>
      <c r="N88" s="415">
        <v>0</v>
      </c>
      <c r="O88" s="396">
        <v>85826</v>
      </c>
      <c r="P88" s="397">
        <v>85411</v>
      </c>
    </row>
    <row r="89" spans="1:16">
      <c r="A89" s="376"/>
      <c r="B89" s="368" t="s">
        <v>338</v>
      </c>
      <c r="C89" s="396">
        <v>-3749</v>
      </c>
      <c r="D89" s="416">
        <v>-3416</v>
      </c>
      <c r="E89" s="396">
        <v>-114911</v>
      </c>
      <c r="F89" s="416">
        <v>-183503</v>
      </c>
      <c r="G89" s="396">
        <v>-229401</v>
      </c>
      <c r="H89" s="416">
        <v>-148019</v>
      </c>
      <c r="I89" s="396">
        <v>-50449</v>
      </c>
      <c r="J89" s="416">
        <v>-52633</v>
      </c>
      <c r="K89" s="396">
        <v>-33440</v>
      </c>
      <c r="L89" s="415">
        <v>-32268</v>
      </c>
      <c r="M89" s="396">
        <v>0</v>
      </c>
      <c r="N89" s="415">
        <v>0</v>
      </c>
      <c r="O89" s="396">
        <v>-431950</v>
      </c>
      <c r="P89" s="397">
        <v>-419839</v>
      </c>
    </row>
    <row r="90" spans="1:16">
      <c r="A90" s="376"/>
      <c r="B90" s="368" t="s">
        <v>339</v>
      </c>
      <c r="C90" s="396">
        <v>-8851</v>
      </c>
      <c r="D90" s="416">
        <v>-9355</v>
      </c>
      <c r="E90" s="396">
        <v>-102718</v>
      </c>
      <c r="F90" s="416">
        <v>-83681</v>
      </c>
      <c r="G90" s="396">
        <v>-370795</v>
      </c>
      <c r="H90" s="416">
        <v>-260300</v>
      </c>
      <c r="I90" s="396">
        <v>-72344</v>
      </c>
      <c r="J90" s="416">
        <v>-78621</v>
      </c>
      <c r="K90" s="396">
        <v>-43843</v>
      </c>
      <c r="L90" s="415">
        <v>-46824</v>
      </c>
      <c r="M90" s="396">
        <v>54</v>
      </c>
      <c r="N90" s="415">
        <v>-18</v>
      </c>
      <c r="O90" s="396">
        <v>-598497</v>
      </c>
      <c r="P90" s="397">
        <v>-478799</v>
      </c>
    </row>
    <row r="91" spans="1:16">
      <c r="A91" s="367"/>
      <c r="B91" s="367"/>
      <c r="C91" s="371"/>
      <c r="D91" s="371"/>
      <c r="E91" s="371"/>
      <c r="F91" s="371"/>
      <c r="G91" s="371"/>
      <c r="H91" s="371"/>
      <c r="I91" s="371"/>
      <c r="J91" s="371"/>
      <c r="K91" s="371"/>
      <c r="L91" s="417"/>
      <c r="M91" s="371"/>
      <c r="N91" s="417"/>
      <c r="O91" s="371"/>
      <c r="P91" s="371"/>
    </row>
    <row r="92" spans="1:16">
      <c r="A92" s="377" t="s">
        <v>374</v>
      </c>
      <c r="B92" s="407"/>
      <c r="C92" s="394">
        <v>-12600</v>
      </c>
      <c r="D92" s="395">
        <v>-11389</v>
      </c>
      <c r="E92" s="394">
        <v>401688</v>
      </c>
      <c r="F92" s="395">
        <v>253201</v>
      </c>
      <c r="G92" s="394">
        <v>764732</v>
      </c>
      <c r="H92" s="395">
        <v>510843</v>
      </c>
      <c r="I92" s="394">
        <v>635576</v>
      </c>
      <c r="J92" s="395">
        <v>621891</v>
      </c>
      <c r="K92" s="394">
        <v>280895</v>
      </c>
      <c r="L92" s="406">
        <v>277760</v>
      </c>
      <c r="M92" s="394">
        <v>3</v>
      </c>
      <c r="N92" s="406">
        <v>-49</v>
      </c>
      <c r="O92" s="394">
        <v>2070294</v>
      </c>
      <c r="P92" s="397">
        <v>1652257</v>
      </c>
    </row>
    <row r="93" spans="1:16">
      <c r="A93" s="367"/>
      <c r="B93" s="367"/>
      <c r="C93" s="371"/>
      <c r="D93" s="371"/>
      <c r="E93" s="371"/>
      <c r="F93" s="371"/>
      <c r="G93" s="371"/>
      <c r="H93" s="371"/>
      <c r="I93" s="371"/>
      <c r="J93" s="371"/>
      <c r="K93" s="371"/>
      <c r="L93" s="417"/>
      <c r="M93" s="371"/>
      <c r="N93" s="417"/>
      <c r="O93" s="371"/>
      <c r="P93" s="371"/>
    </row>
    <row r="94" spans="1:16">
      <c r="A94" s="378"/>
      <c r="B94" s="368" t="s">
        <v>340</v>
      </c>
      <c r="C94" s="396">
        <v>0</v>
      </c>
      <c r="D94" s="416">
        <v>0</v>
      </c>
      <c r="E94" s="396">
        <v>-74595</v>
      </c>
      <c r="F94" s="416">
        <v>-31890</v>
      </c>
      <c r="G94" s="396">
        <v>-248696</v>
      </c>
      <c r="H94" s="416">
        <v>-149824</v>
      </c>
      <c r="I94" s="396">
        <v>-96868</v>
      </c>
      <c r="J94" s="416">
        <v>-97776</v>
      </c>
      <c r="K94" s="396">
        <v>-60217</v>
      </c>
      <c r="L94" s="415">
        <v>-60762</v>
      </c>
      <c r="M94" s="396">
        <v>0</v>
      </c>
      <c r="N94" s="415">
        <v>0</v>
      </c>
      <c r="O94" s="396">
        <v>-480376</v>
      </c>
      <c r="P94" s="397">
        <v>-340252</v>
      </c>
    </row>
    <row r="95" spans="1:16">
      <c r="A95" s="378"/>
      <c r="B95" s="368" t="s">
        <v>341</v>
      </c>
      <c r="C95" s="396">
        <v>0</v>
      </c>
      <c r="D95" s="416">
        <v>0</v>
      </c>
      <c r="E95" s="396">
        <v>-30051</v>
      </c>
      <c r="F95" s="416">
        <v>-25411</v>
      </c>
      <c r="G95" s="396">
        <v>-86658</v>
      </c>
      <c r="H95" s="416">
        <v>-35161</v>
      </c>
      <c r="I95" s="396">
        <v>-5382</v>
      </c>
      <c r="J95" s="416">
        <v>-3833</v>
      </c>
      <c r="K95" s="396">
        <v>-1655</v>
      </c>
      <c r="L95" s="415">
        <v>903</v>
      </c>
      <c r="M95" s="396"/>
      <c r="N95" s="415"/>
      <c r="O95" s="396">
        <v>-123746</v>
      </c>
      <c r="P95" s="397">
        <v>-63502</v>
      </c>
    </row>
    <row r="96" spans="1:16">
      <c r="A96" s="367"/>
      <c r="B96" s="367"/>
      <c r="C96" s="371"/>
      <c r="D96" s="371"/>
      <c r="E96" s="371"/>
      <c r="F96" s="371"/>
      <c r="G96" s="371"/>
      <c r="H96" s="371"/>
      <c r="I96" s="371"/>
      <c r="J96" s="371"/>
      <c r="K96" s="371"/>
      <c r="L96" s="417"/>
      <c r="M96" s="371"/>
      <c r="N96" s="417"/>
      <c r="O96" s="371"/>
      <c r="P96" s="371"/>
    </row>
    <row r="97" spans="1:22">
      <c r="A97" s="377" t="s">
        <v>375</v>
      </c>
      <c r="B97" s="407"/>
      <c r="C97" s="394">
        <v>-12600</v>
      </c>
      <c r="D97" s="395">
        <v>-11389</v>
      </c>
      <c r="E97" s="394">
        <v>297042</v>
      </c>
      <c r="F97" s="395">
        <v>195900</v>
      </c>
      <c r="G97" s="394">
        <v>429378</v>
      </c>
      <c r="H97" s="395">
        <v>325858</v>
      </c>
      <c r="I97" s="394">
        <v>533326</v>
      </c>
      <c r="J97" s="395">
        <v>520282</v>
      </c>
      <c r="K97" s="394">
        <v>219023</v>
      </c>
      <c r="L97" s="406">
        <v>217901</v>
      </c>
      <c r="M97" s="394">
        <v>3</v>
      </c>
      <c r="N97" s="406">
        <v>-49</v>
      </c>
      <c r="O97" s="394">
        <v>1466172</v>
      </c>
      <c r="P97" s="436">
        <v>1248503</v>
      </c>
    </row>
    <row r="98" spans="1:22">
      <c r="A98" s="437"/>
      <c r="B98" s="438"/>
      <c r="C98" s="371"/>
      <c r="D98" s="371"/>
      <c r="E98" s="371"/>
      <c r="F98" s="371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  <c r="R98" s="371"/>
      <c r="S98" s="371"/>
    </row>
    <row r="99" spans="1:22">
      <c r="A99" s="377" t="s">
        <v>376</v>
      </c>
      <c r="B99" s="407"/>
      <c r="C99" s="394">
        <v>-9409</v>
      </c>
      <c r="D99" s="395">
        <v>-10389</v>
      </c>
      <c r="E99" s="394">
        <v>77035</v>
      </c>
      <c r="F99" s="395">
        <v>20613</v>
      </c>
      <c r="G99" s="394">
        <v>-259326</v>
      </c>
      <c r="H99" s="395">
        <v>-130361</v>
      </c>
      <c r="I99" s="394">
        <v>-71501</v>
      </c>
      <c r="J99" s="395">
        <v>-82125</v>
      </c>
      <c r="K99" s="394">
        <v>-15569</v>
      </c>
      <c r="L99" s="406">
        <v>-10369</v>
      </c>
      <c r="M99" s="394">
        <v>13090</v>
      </c>
      <c r="N99" s="406">
        <v>0</v>
      </c>
      <c r="O99" s="394">
        <v>-265680</v>
      </c>
      <c r="P99" s="395">
        <v>-216503</v>
      </c>
    </row>
    <row r="100" spans="1:22">
      <c r="A100" s="377"/>
      <c r="B100" s="407" t="s">
        <v>119</v>
      </c>
      <c r="C100" s="394">
        <v>16920</v>
      </c>
      <c r="D100" s="418">
        <v>17488</v>
      </c>
      <c r="E100" s="394">
        <v>78976</v>
      </c>
      <c r="F100" s="418">
        <v>47559</v>
      </c>
      <c r="G100" s="394">
        <v>151481</v>
      </c>
      <c r="H100" s="395">
        <v>101664</v>
      </c>
      <c r="I100" s="394">
        <v>6969</v>
      </c>
      <c r="J100" s="395">
        <v>11477</v>
      </c>
      <c r="K100" s="394">
        <v>4010</v>
      </c>
      <c r="L100" s="418">
        <v>3695</v>
      </c>
      <c r="M100" s="394">
        <v>-13894</v>
      </c>
      <c r="N100" s="395">
        <v>-19009</v>
      </c>
      <c r="O100" s="394">
        <v>244462</v>
      </c>
      <c r="P100" s="395">
        <v>162874</v>
      </c>
    </row>
    <row r="101" spans="1:22">
      <c r="A101" s="378"/>
      <c r="B101" s="374" t="s">
        <v>295</v>
      </c>
      <c r="C101" s="396">
        <v>6108</v>
      </c>
      <c r="D101" s="416">
        <v>2562</v>
      </c>
      <c r="E101" s="396">
        <v>64305</v>
      </c>
      <c r="F101" s="416">
        <v>33216</v>
      </c>
      <c r="G101" s="396">
        <v>15790</v>
      </c>
      <c r="H101" s="397">
        <v>12070</v>
      </c>
      <c r="I101" s="396">
        <v>4306</v>
      </c>
      <c r="J101" s="397">
        <v>6715</v>
      </c>
      <c r="K101" s="396">
        <v>1997</v>
      </c>
      <c r="L101" s="416">
        <v>2080</v>
      </c>
      <c r="M101" s="396">
        <v>0</v>
      </c>
      <c r="N101" s="397">
        <v>0</v>
      </c>
      <c r="O101" s="396">
        <v>92506</v>
      </c>
      <c r="P101" s="397">
        <v>56643</v>
      </c>
    </row>
    <row r="102" spans="1:22">
      <c r="A102" s="378"/>
      <c r="B102" s="374" t="s">
        <v>342</v>
      </c>
      <c r="C102" s="396">
        <v>10812</v>
      </c>
      <c r="D102" s="416">
        <v>14926</v>
      </c>
      <c r="E102" s="396">
        <v>14671</v>
      </c>
      <c r="F102" s="416">
        <v>14343</v>
      </c>
      <c r="G102" s="396">
        <v>135691</v>
      </c>
      <c r="H102" s="397">
        <v>89594</v>
      </c>
      <c r="I102" s="396">
        <v>2663</v>
      </c>
      <c r="J102" s="397">
        <v>4762</v>
      </c>
      <c r="K102" s="396">
        <v>2013</v>
      </c>
      <c r="L102" s="416">
        <v>1615</v>
      </c>
      <c r="M102" s="396">
        <v>-13894</v>
      </c>
      <c r="N102" s="397">
        <v>-19009</v>
      </c>
      <c r="O102" s="396">
        <v>151956</v>
      </c>
      <c r="P102" s="397">
        <v>106231</v>
      </c>
    </row>
    <row r="103" spans="1:22">
      <c r="A103" s="377"/>
      <c r="B103" s="407" t="s">
        <v>141</v>
      </c>
      <c r="C103" s="394">
        <v>-25844</v>
      </c>
      <c r="D103" s="418">
        <v>-27877</v>
      </c>
      <c r="E103" s="394">
        <v>-127808</v>
      </c>
      <c r="F103" s="418">
        <v>-124733</v>
      </c>
      <c r="G103" s="394">
        <v>-421288</v>
      </c>
      <c r="H103" s="418">
        <v>-254583</v>
      </c>
      <c r="I103" s="394">
        <v>-78205</v>
      </c>
      <c r="J103" s="418">
        <v>-93457</v>
      </c>
      <c r="K103" s="394">
        <v>-18081</v>
      </c>
      <c r="L103" s="418">
        <v>-15199</v>
      </c>
      <c r="M103" s="394">
        <v>13894</v>
      </c>
      <c r="N103" s="418">
        <v>19009</v>
      </c>
      <c r="O103" s="394">
        <v>-657332</v>
      </c>
      <c r="P103" s="395">
        <v>-496840</v>
      </c>
    </row>
    <row r="104" spans="1:22">
      <c r="A104" s="378"/>
      <c r="B104" s="374" t="s">
        <v>343</v>
      </c>
      <c r="C104" s="396">
        <v>-5896</v>
      </c>
      <c r="D104" s="416">
        <v>-2243</v>
      </c>
      <c r="E104" s="396">
        <v>-2157</v>
      </c>
      <c r="F104" s="416">
        <v>-49</v>
      </c>
      <c r="G104" s="396">
        <v>-45902</v>
      </c>
      <c r="H104" s="397">
        <v>-101373</v>
      </c>
      <c r="I104" s="396">
        <v>-6766</v>
      </c>
      <c r="J104" s="397">
        <v>-11856</v>
      </c>
      <c r="K104" s="396">
        <v>-789</v>
      </c>
      <c r="L104" s="416">
        <v>-1537</v>
      </c>
      <c r="M104" s="396">
        <v>0</v>
      </c>
      <c r="N104" s="397">
        <v>0</v>
      </c>
      <c r="O104" s="396">
        <v>-61510</v>
      </c>
      <c r="P104" s="397">
        <v>-117058</v>
      </c>
    </row>
    <row r="105" spans="1:22">
      <c r="A105" s="378"/>
      <c r="B105" s="374" t="s">
        <v>344</v>
      </c>
      <c r="C105" s="396">
        <v>-12616</v>
      </c>
      <c r="D105" s="416">
        <v>-12828</v>
      </c>
      <c r="E105" s="396">
        <v>0</v>
      </c>
      <c r="F105" s="416">
        <v>0</v>
      </c>
      <c r="G105" s="396">
        <v>-58831</v>
      </c>
      <c r="H105" s="397">
        <v>-20638</v>
      </c>
      <c r="I105" s="396">
        <v>-58554</v>
      </c>
      <c r="J105" s="397">
        <v>-69170</v>
      </c>
      <c r="K105" s="396">
        <v>-13656</v>
      </c>
      <c r="L105" s="416">
        <v>-13900</v>
      </c>
      <c r="M105" s="396">
        <v>0</v>
      </c>
      <c r="N105" s="397">
        <v>0</v>
      </c>
      <c r="O105" s="396">
        <v>-143657</v>
      </c>
      <c r="P105" s="397">
        <v>-116536</v>
      </c>
    </row>
    <row r="106" spans="1:22">
      <c r="A106" s="378"/>
      <c r="B106" s="374" t="s">
        <v>164</v>
      </c>
      <c r="C106" s="396">
        <v>-7332</v>
      </c>
      <c r="D106" s="416">
        <v>-12806</v>
      </c>
      <c r="E106" s="396">
        <v>-125651</v>
      </c>
      <c r="F106" s="416">
        <v>-124684</v>
      </c>
      <c r="G106" s="396">
        <v>-316555</v>
      </c>
      <c r="H106" s="397">
        <v>-132572</v>
      </c>
      <c r="I106" s="396">
        <v>-12885</v>
      </c>
      <c r="J106" s="397">
        <v>-12431</v>
      </c>
      <c r="K106" s="396">
        <v>-3636</v>
      </c>
      <c r="L106" s="416">
        <v>238</v>
      </c>
      <c r="M106" s="396">
        <v>13894</v>
      </c>
      <c r="N106" s="397">
        <v>19009</v>
      </c>
      <c r="O106" s="396">
        <v>-452165</v>
      </c>
      <c r="P106" s="397">
        <v>-263246</v>
      </c>
    </row>
    <row r="107" spans="1:22">
      <c r="A107" s="378"/>
      <c r="B107" s="368" t="s">
        <v>345</v>
      </c>
      <c r="C107" s="396">
        <v>0</v>
      </c>
      <c r="D107" s="416">
        <v>0</v>
      </c>
      <c r="E107" s="396">
        <v>86159</v>
      </c>
      <c r="F107" s="416">
        <v>0</v>
      </c>
      <c r="G107" s="396">
        <v>0</v>
      </c>
      <c r="H107" s="416">
        <v>0</v>
      </c>
      <c r="I107" s="396">
        <v>0</v>
      </c>
      <c r="J107" s="416">
        <v>0</v>
      </c>
      <c r="K107" s="396">
        <v>0</v>
      </c>
      <c r="L107" s="416">
        <v>0</v>
      </c>
      <c r="M107" s="396">
        <v>0</v>
      </c>
      <c r="N107" s="416">
        <v>0</v>
      </c>
      <c r="O107" s="396">
        <v>86159</v>
      </c>
      <c r="P107" s="397">
        <v>0</v>
      </c>
    </row>
    <row r="108" spans="1:22">
      <c r="A108" s="378"/>
      <c r="B108" s="368" t="s">
        <v>346</v>
      </c>
      <c r="C108" s="396">
        <v>-485</v>
      </c>
      <c r="D108" s="416">
        <v>-3872</v>
      </c>
      <c r="E108" s="396">
        <v>39708</v>
      </c>
      <c r="F108" s="416">
        <v>97787</v>
      </c>
      <c r="G108" s="396">
        <v>10481</v>
      </c>
      <c r="H108" s="416">
        <v>22558</v>
      </c>
      <c r="I108" s="396">
        <v>-265</v>
      </c>
      <c r="J108" s="416">
        <v>-145</v>
      </c>
      <c r="K108" s="396">
        <v>-1498</v>
      </c>
      <c r="L108" s="397">
        <v>1135</v>
      </c>
      <c r="M108" s="396">
        <v>13090</v>
      </c>
      <c r="N108" s="397">
        <v>0</v>
      </c>
      <c r="O108" s="396">
        <v>61031</v>
      </c>
      <c r="P108" s="397">
        <v>117463</v>
      </c>
    </row>
    <row r="109" spans="1:22">
      <c r="A109" s="378"/>
      <c r="B109" s="374" t="s">
        <v>347</v>
      </c>
      <c r="C109" s="396">
        <v>60973</v>
      </c>
      <c r="D109" s="416">
        <v>20689</v>
      </c>
      <c r="E109" s="396">
        <v>87467</v>
      </c>
      <c r="F109" s="416">
        <v>226530</v>
      </c>
      <c r="G109" s="396">
        <v>213641</v>
      </c>
      <c r="H109" s="416">
        <v>241550</v>
      </c>
      <c r="I109" s="396">
        <v>11098</v>
      </c>
      <c r="J109" s="416">
        <v>5617</v>
      </c>
      <c r="K109" s="396">
        <v>11616</v>
      </c>
      <c r="L109" s="416">
        <v>10716</v>
      </c>
      <c r="M109" s="396">
        <v>-55543</v>
      </c>
      <c r="N109" s="416">
        <v>-111027</v>
      </c>
      <c r="O109" s="396">
        <v>329252</v>
      </c>
      <c r="P109" s="416">
        <v>394075</v>
      </c>
    </row>
    <row r="110" spans="1:22">
      <c r="A110" s="378"/>
      <c r="B110" s="374" t="s">
        <v>348</v>
      </c>
      <c r="C110" s="396">
        <v>-61458</v>
      </c>
      <c r="D110" s="416">
        <v>-24561</v>
      </c>
      <c r="E110" s="396">
        <v>-47759</v>
      </c>
      <c r="F110" s="416">
        <v>-128743</v>
      </c>
      <c r="G110" s="396">
        <v>-203160</v>
      </c>
      <c r="H110" s="416">
        <v>-218992</v>
      </c>
      <c r="I110" s="396">
        <v>-11363</v>
      </c>
      <c r="J110" s="416">
        <v>-5762</v>
      </c>
      <c r="K110" s="396">
        <v>-13114</v>
      </c>
      <c r="L110" s="416">
        <v>-9581</v>
      </c>
      <c r="M110" s="396">
        <v>68633</v>
      </c>
      <c r="N110" s="416">
        <v>111027</v>
      </c>
      <c r="O110" s="396">
        <v>-268221</v>
      </c>
      <c r="P110" s="416">
        <v>-276612</v>
      </c>
    </row>
    <row r="111" spans="1:22">
      <c r="A111" s="367"/>
      <c r="B111" s="367"/>
      <c r="Q111" s="371"/>
      <c r="R111" s="371"/>
      <c r="S111" s="371"/>
      <c r="T111" s="371"/>
      <c r="U111" s="371"/>
      <c r="V111" s="371"/>
    </row>
    <row r="112" spans="1:22" ht="24">
      <c r="A112" s="380"/>
      <c r="B112" s="368" t="s">
        <v>349</v>
      </c>
      <c r="C112" s="396">
        <v>-222</v>
      </c>
      <c r="D112" s="416">
        <v>434</v>
      </c>
      <c r="E112" s="396">
        <v>829</v>
      </c>
      <c r="F112" s="416">
        <v>1005</v>
      </c>
      <c r="G112" s="396">
        <v>0</v>
      </c>
      <c r="H112" s="416">
        <v>0</v>
      </c>
      <c r="I112" s="396">
        <v>0</v>
      </c>
      <c r="J112" s="416">
        <v>0</v>
      </c>
      <c r="K112" s="396">
        <v>0</v>
      </c>
      <c r="L112" s="416">
        <v>0</v>
      </c>
      <c r="M112" s="396">
        <v>0</v>
      </c>
      <c r="N112" s="416">
        <v>0</v>
      </c>
      <c r="O112" s="396">
        <v>607</v>
      </c>
      <c r="P112" s="416">
        <v>1439</v>
      </c>
    </row>
    <row r="113" spans="1:22">
      <c r="A113" s="381"/>
      <c r="B113" s="368" t="s">
        <v>350</v>
      </c>
      <c r="C113" s="394">
        <v>0</v>
      </c>
      <c r="D113" s="393">
        <v>0</v>
      </c>
      <c r="E113" s="394">
        <v>157</v>
      </c>
      <c r="F113" s="393">
        <v>200</v>
      </c>
      <c r="G113" s="394">
        <v>0</v>
      </c>
      <c r="H113" s="393">
        <v>412</v>
      </c>
      <c r="I113" s="394">
        <v>4</v>
      </c>
      <c r="J113" s="393">
        <v>53</v>
      </c>
      <c r="K113" s="394">
        <v>0</v>
      </c>
      <c r="L113" s="416">
        <v>19</v>
      </c>
      <c r="M113" s="394">
        <v>0</v>
      </c>
      <c r="N113" s="416">
        <v>0</v>
      </c>
      <c r="O113" s="394">
        <v>161</v>
      </c>
      <c r="P113" s="416">
        <v>684</v>
      </c>
    </row>
    <row r="114" spans="1:22">
      <c r="A114" s="377"/>
      <c r="B114" s="374" t="s">
        <v>351</v>
      </c>
      <c r="C114" s="396">
        <v>0</v>
      </c>
      <c r="D114" s="416">
        <v>0</v>
      </c>
      <c r="E114" s="396">
        <v>157</v>
      </c>
      <c r="F114" s="416">
        <v>180</v>
      </c>
      <c r="G114" s="396">
        <v>0</v>
      </c>
      <c r="H114" s="416">
        <v>0</v>
      </c>
      <c r="I114" s="396">
        <v>2</v>
      </c>
      <c r="J114" s="416">
        <v>0</v>
      </c>
      <c r="K114" s="396">
        <v>0</v>
      </c>
      <c r="L114" s="393">
        <v>0</v>
      </c>
      <c r="M114" s="396">
        <v>0</v>
      </c>
      <c r="N114" s="393">
        <v>0</v>
      </c>
      <c r="O114" s="396">
        <v>159</v>
      </c>
      <c r="P114" s="393">
        <v>180</v>
      </c>
    </row>
    <row r="115" spans="1:22">
      <c r="A115" s="377"/>
      <c r="B115" s="374" t="s">
        <v>352</v>
      </c>
      <c r="C115" s="396">
        <v>0</v>
      </c>
      <c r="D115" s="416">
        <v>0</v>
      </c>
      <c r="E115" s="396">
        <v>0</v>
      </c>
      <c r="F115" s="416">
        <v>20</v>
      </c>
      <c r="G115" s="396">
        <v>0</v>
      </c>
      <c r="H115" s="416">
        <v>412</v>
      </c>
      <c r="I115" s="396">
        <v>2</v>
      </c>
      <c r="J115" s="416">
        <v>53</v>
      </c>
      <c r="K115" s="396">
        <v>0</v>
      </c>
      <c r="L115" s="416">
        <v>19</v>
      </c>
      <c r="M115" s="396">
        <v>0</v>
      </c>
      <c r="N115" s="416">
        <v>0</v>
      </c>
      <c r="O115" s="396">
        <v>2</v>
      </c>
      <c r="P115" s="416">
        <v>504</v>
      </c>
    </row>
    <row r="116" spans="1:22">
      <c r="A116" s="367"/>
      <c r="B116" s="367"/>
      <c r="I116" s="371"/>
      <c r="J116" s="371"/>
      <c r="K116" s="371"/>
      <c r="L116" s="371"/>
      <c r="M116" s="371"/>
      <c r="N116" s="371"/>
      <c r="O116" s="371"/>
      <c r="P116" s="371"/>
      <c r="Q116" s="371"/>
      <c r="R116" s="371"/>
      <c r="S116" s="371"/>
      <c r="T116" s="371"/>
      <c r="U116" s="371"/>
      <c r="V116" s="371"/>
    </row>
    <row r="117" spans="1:22">
      <c r="A117" s="377" t="s">
        <v>377</v>
      </c>
      <c r="B117" s="407"/>
      <c r="C117" s="394">
        <v>-22231</v>
      </c>
      <c r="D117" s="393">
        <v>17922</v>
      </c>
      <c r="E117" s="394">
        <v>375063</v>
      </c>
      <c r="F117" s="393">
        <v>217718</v>
      </c>
      <c r="G117" s="394">
        <v>170052</v>
      </c>
      <c r="H117" s="393">
        <v>195909</v>
      </c>
      <c r="I117" s="394">
        <v>461829</v>
      </c>
      <c r="J117" s="393">
        <v>438210</v>
      </c>
      <c r="K117" s="394">
        <v>203454</v>
      </c>
      <c r="L117" s="416">
        <v>207551</v>
      </c>
      <c r="M117" s="394">
        <v>13093</v>
      </c>
      <c r="N117" s="416">
        <v>-49</v>
      </c>
      <c r="O117" s="394">
        <v>1201260</v>
      </c>
      <c r="P117" s="416">
        <v>1034123</v>
      </c>
    </row>
    <row r="118" spans="1:22">
      <c r="A118" s="367"/>
      <c r="B118" s="367"/>
      <c r="C118" s="371"/>
      <c r="D118" s="371"/>
      <c r="E118" s="371"/>
      <c r="F118" s="371"/>
      <c r="G118" s="371"/>
      <c r="H118" s="371"/>
      <c r="I118" s="371"/>
      <c r="J118" s="371"/>
      <c r="K118" s="371"/>
      <c r="L118" s="393"/>
      <c r="M118" s="371"/>
      <c r="N118" s="393"/>
      <c r="O118" s="371"/>
      <c r="P118" s="393"/>
    </row>
    <row r="119" spans="1:22">
      <c r="A119" s="378"/>
      <c r="B119" s="368" t="s">
        <v>353</v>
      </c>
      <c r="C119" s="396">
        <v>4411</v>
      </c>
      <c r="D119" s="416">
        <v>-11721</v>
      </c>
      <c r="E119" s="396">
        <v>-81361</v>
      </c>
      <c r="F119" s="416">
        <v>-70435</v>
      </c>
      <c r="G119" s="396">
        <v>-86711</v>
      </c>
      <c r="H119" s="416">
        <v>-65562</v>
      </c>
      <c r="I119" s="396">
        <v>-148678</v>
      </c>
      <c r="J119" s="416">
        <v>-159140</v>
      </c>
      <c r="K119" s="396">
        <v>-61457</v>
      </c>
      <c r="L119" s="371">
        <v>-66785</v>
      </c>
      <c r="M119" s="396">
        <v>0</v>
      </c>
      <c r="N119" s="371">
        <v>0</v>
      </c>
      <c r="O119" s="396">
        <v>-373796</v>
      </c>
      <c r="P119" s="371">
        <v>-373643</v>
      </c>
    </row>
    <row r="120" spans="1:22">
      <c r="A120" s="367"/>
      <c r="B120" s="367"/>
      <c r="C120" s="371"/>
      <c r="D120" s="371"/>
      <c r="E120" s="371"/>
      <c r="F120" s="371"/>
      <c r="G120" s="371"/>
      <c r="H120" s="371"/>
      <c r="I120" s="371"/>
      <c r="J120" s="371"/>
      <c r="K120" s="371"/>
      <c r="L120" s="416"/>
      <c r="M120" s="371"/>
      <c r="N120" s="416"/>
      <c r="O120" s="371"/>
      <c r="P120" s="416"/>
    </row>
    <row r="121" spans="1:22">
      <c r="A121" s="377" t="s">
        <v>378</v>
      </c>
      <c r="B121" s="407"/>
      <c r="C121" s="394">
        <v>-17820</v>
      </c>
      <c r="D121" s="395">
        <v>6201</v>
      </c>
      <c r="E121" s="394">
        <v>293702</v>
      </c>
      <c r="F121" s="395">
        <v>147283</v>
      </c>
      <c r="G121" s="394">
        <v>83341</v>
      </c>
      <c r="H121" s="395">
        <v>130347</v>
      </c>
      <c r="I121" s="394">
        <v>313151</v>
      </c>
      <c r="J121" s="395">
        <v>279070</v>
      </c>
      <c r="K121" s="394">
        <v>141997</v>
      </c>
      <c r="L121" s="371">
        <v>140766</v>
      </c>
      <c r="M121" s="394">
        <v>13093</v>
      </c>
      <c r="N121" s="371">
        <v>-49</v>
      </c>
      <c r="O121" s="394">
        <v>827464</v>
      </c>
      <c r="P121" s="371">
        <v>660480</v>
      </c>
    </row>
    <row r="122" spans="1:22">
      <c r="A122" s="378"/>
      <c r="B122" s="368" t="s">
        <v>354</v>
      </c>
      <c r="C122" s="396">
        <v>0</v>
      </c>
      <c r="D122" s="416">
        <v>0</v>
      </c>
      <c r="E122" s="396"/>
      <c r="F122" s="416"/>
      <c r="G122" s="396">
        <v>0</v>
      </c>
      <c r="H122" s="416">
        <v>0</v>
      </c>
      <c r="I122" s="396">
        <v>0</v>
      </c>
      <c r="J122" s="416">
        <v>0</v>
      </c>
      <c r="K122" s="396">
        <v>0</v>
      </c>
      <c r="L122" s="395">
        <v>0</v>
      </c>
      <c r="M122" s="396">
        <v>0</v>
      </c>
      <c r="N122" s="395">
        <v>0</v>
      </c>
      <c r="O122" s="396">
        <v>0</v>
      </c>
      <c r="P122" s="395">
        <v>0</v>
      </c>
    </row>
    <row r="123" spans="1:22">
      <c r="A123" s="377" t="s">
        <v>118</v>
      </c>
      <c r="B123" s="368"/>
      <c r="C123" s="394">
        <v>-17820</v>
      </c>
      <c r="D123" s="395">
        <v>6201</v>
      </c>
      <c r="E123" s="394">
        <v>293702</v>
      </c>
      <c r="F123" s="395">
        <v>147283</v>
      </c>
      <c r="G123" s="394">
        <v>83341</v>
      </c>
      <c r="H123" s="395">
        <v>130347</v>
      </c>
      <c r="I123" s="394">
        <v>313151</v>
      </c>
      <c r="J123" s="395">
        <v>279070</v>
      </c>
      <c r="K123" s="394">
        <v>141997</v>
      </c>
      <c r="L123" s="416">
        <v>140766</v>
      </c>
      <c r="M123" s="394">
        <v>13093</v>
      </c>
      <c r="N123" s="416">
        <v>-49</v>
      </c>
      <c r="O123" s="394">
        <v>827464</v>
      </c>
      <c r="P123" s="416">
        <v>660480</v>
      </c>
    </row>
    <row r="124" spans="1:22">
      <c r="A124" s="367"/>
      <c r="B124" s="367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</row>
    <row r="125" spans="1:22">
      <c r="A125" s="378"/>
      <c r="B125" s="368" t="s">
        <v>355</v>
      </c>
      <c r="C125" s="394">
        <v>-17820</v>
      </c>
      <c r="D125" s="395">
        <v>6201</v>
      </c>
      <c r="E125" s="394">
        <v>293702</v>
      </c>
      <c r="F125" s="395">
        <v>147283</v>
      </c>
      <c r="G125" s="394">
        <v>83341</v>
      </c>
      <c r="H125" s="395">
        <v>130347</v>
      </c>
      <c r="I125" s="394">
        <v>313151</v>
      </c>
      <c r="J125" s="395">
        <v>279070</v>
      </c>
      <c r="K125" s="394">
        <v>141997</v>
      </c>
      <c r="L125" s="395">
        <v>140766</v>
      </c>
      <c r="M125" s="394">
        <v>13093</v>
      </c>
      <c r="N125" s="395">
        <v>-49</v>
      </c>
      <c r="O125" s="394">
        <v>827464</v>
      </c>
      <c r="P125" s="395">
        <v>660480</v>
      </c>
    </row>
    <row r="126" spans="1:22">
      <c r="A126" s="378"/>
      <c r="B126" s="407" t="s">
        <v>70</v>
      </c>
      <c r="C126" s="394"/>
      <c r="D126" s="395"/>
      <c r="I126" s="394"/>
      <c r="J126" s="395"/>
      <c r="K126" s="394"/>
      <c r="L126" s="395"/>
      <c r="M126" s="394"/>
      <c r="N126" s="395"/>
      <c r="O126" s="394">
        <v>544407</v>
      </c>
      <c r="P126" s="395">
        <v>402767</v>
      </c>
    </row>
    <row r="127" spans="1:22">
      <c r="A127" s="378"/>
      <c r="B127" s="407" t="s">
        <v>71</v>
      </c>
      <c r="C127" s="394"/>
      <c r="D127" s="395"/>
      <c r="E127" s="394"/>
      <c r="F127" s="395"/>
      <c r="G127" s="394"/>
      <c r="H127" s="395"/>
      <c r="I127" s="394"/>
      <c r="J127" s="395"/>
      <c r="K127" s="394"/>
      <c r="L127" s="395"/>
      <c r="M127" s="394"/>
      <c r="N127" s="395"/>
      <c r="O127" s="394">
        <v>283057</v>
      </c>
      <c r="P127" s="395">
        <v>257713</v>
      </c>
    </row>
    <row r="128" spans="1:22">
      <c r="A128" s="367"/>
      <c r="B128" s="367"/>
      <c r="C128" s="367"/>
      <c r="D128" s="371"/>
      <c r="E128" s="367"/>
      <c r="F128" s="371"/>
      <c r="G128" s="367"/>
      <c r="H128" s="367"/>
      <c r="I128" s="367"/>
      <c r="J128" s="367"/>
      <c r="K128" s="367"/>
      <c r="L128" s="367"/>
      <c r="M128" s="367"/>
      <c r="N128" s="367"/>
    </row>
    <row r="129" spans="1:16">
      <c r="A129" s="367"/>
      <c r="B129" s="367"/>
      <c r="C129" s="367"/>
      <c r="D129" s="420"/>
      <c r="E129" s="420"/>
      <c r="F129" s="420"/>
      <c r="G129" s="367"/>
      <c r="H129" s="367"/>
      <c r="I129" s="367"/>
      <c r="J129" s="367"/>
      <c r="K129" s="367"/>
      <c r="L129" s="367"/>
      <c r="M129" s="367"/>
      <c r="N129" s="367"/>
      <c r="O129" s="439"/>
      <c r="P129" s="371"/>
    </row>
    <row r="130" spans="1:16">
      <c r="A130" s="367"/>
      <c r="B130" s="367"/>
      <c r="C130" s="367"/>
      <c r="D130" s="420"/>
      <c r="E130" s="420"/>
      <c r="F130" s="420"/>
      <c r="G130" s="420"/>
      <c r="H130" s="420"/>
      <c r="I130" s="420"/>
      <c r="J130" s="420"/>
      <c r="K130" s="420"/>
      <c r="L130" s="420"/>
      <c r="M130" s="420"/>
      <c r="N130" s="420"/>
      <c r="O130" s="420"/>
      <c r="P130" s="367"/>
    </row>
    <row r="131" spans="1:16">
      <c r="A131" s="367"/>
      <c r="B131" s="367"/>
      <c r="C131" s="399"/>
      <c r="D131" s="420"/>
      <c r="E131" s="420"/>
      <c r="F131" s="367"/>
      <c r="G131" s="367"/>
      <c r="H131" s="367"/>
      <c r="I131" s="367"/>
      <c r="J131" s="367"/>
      <c r="K131" s="367"/>
      <c r="L131" s="367"/>
      <c r="M131" s="367"/>
      <c r="N131" s="367"/>
      <c r="O131" s="367"/>
      <c r="P131" s="367"/>
    </row>
    <row r="132" spans="1:16">
      <c r="A132" s="367"/>
      <c r="B132" s="367"/>
      <c r="C132" s="367"/>
      <c r="D132" s="420"/>
      <c r="E132" s="420"/>
      <c r="F132" s="367"/>
      <c r="G132" s="367"/>
      <c r="H132" s="367"/>
      <c r="I132" s="367"/>
      <c r="J132" s="367"/>
      <c r="K132" s="367"/>
      <c r="L132" s="367"/>
      <c r="M132" s="367"/>
      <c r="N132" s="367"/>
      <c r="O132" s="367"/>
      <c r="P132" s="367"/>
    </row>
    <row r="133" spans="1:16">
      <c r="A133" s="578" t="s">
        <v>102</v>
      </c>
      <c r="B133" s="579"/>
      <c r="C133" s="584" t="s">
        <v>387</v>
      </c>
      <c r="D133" s="585"/>
      <c r="E133" s="584" t="s">
        <v>10</v>
      </c>
      <c r="F133" s="585"/>
      <c r="G133" s="584" t="s">
        <v>55</v>
      </c>
      <c r="H133" s="585"/>
      <c r="I133" s="584" t="s">
        <v>14</v>
      </c>
      <c r="J133" s="585"/>
      <c r="K133" s="584" t="s">
        <v>56</v>
      </c>
      <c r="L133" s="585"/>
      <c r="M133" s="584" t="s">
        <v>389</v>
      </c>
      <c r="N133" s="585"/>
      <c r="O133" s="584" t="s">
        <v>20</v>
      </c>
      <c r="P133" s="585"/>
    </row>
    <row r="134" spans="1:16">
      <c r="A134" s="580" t="s">
        <v>379</v>
      </c>
      <c r="B134" s="586"/>
      <c r="C134" s="382" t="str">
        <f t="shared" ref="C134:P134" si="1">C70</f>
        <v>06/30/2019</v>
      </c>
      <c r="D134" s="383" t="str">
        <f t="shared" si="1"/>
        <v>06/30/2018</v>
      </c>
      <c r="E134" s="382" t="str">
        <f t="shared" si="1"/>
        <v>06/30/2019</v>
      </c>
      <c r="F134" s="383" t="str">
        <f t="shared" si="1"/>
        <v>06/30/2018</v>
      </c>
      <c r="G134" s="382" t="str">
        <f t="shared" si="1"/>
        <v>06/30/2019</v>
      </c>
      <c r="H134" s="383" t="str">
        <f t="shared" si="1"/>
        <v>06/30/2018</v>
      </c>
      <c r="I134" s="382" t="str">
        <f t="shared" si="1"/>
        <v>06/30/2019</v>
      </c>
      <c r="J134" s="383" t="str">
        <f t="shared" si="1"/>
        <v>06/30/2018</v>
      </c>
      <c r="K134" s="382" t="str">
        <f t="shared" si="1"/>
        <v>06/30/2019</v>
      </c>
      <c r="L134" s="383" t="str">
        <f t="shared" si="1"/>
        <v>06/30/2018</v>
      </c>
      <c r="M134" s="382" t="str">
        <f t="shared" si="1"/>
        <v>06/30/2019</v>
      </c>
      <c r="N134" s="383" t="str">
        <f t="shared" si="1"/>
        <v>06/30/2018</v>
      </c>
      <c r="O134" s="382" t="str">
        <f t="shared" si="1"/>
        <v>06/30/2019</v>
      </c>
      <c r="P134" s="383" t="str">
        <f t="shared" si="1"/>
        <v>06/30/2018</v>
      </c>
    </row>
    <row r="135" spans="1:16">
      <c r="A135" s="587"/>
      <c r="B135" s="588"/>
      <c r="C135" s="384" t="s">
        <v>380</v>
      </c>
      <c r="D135" s="385" t="s">
        <v>380</v>
      </c>
      <c r="E135" s="384" t="s">
        <v>380</v>
      </c>
      <c r="F135" s="385" t="s">
        <v>380</v>
      </c>
      <c r="G135" s="384" t="s">
        <v>380</v>
      </c>
      <c r="H135" s="385" t="s">
        <v>380</v>
      </c>
      <c r="I135" s="384" t="s">
        <v>380</v>
      </c>
      <c r="J135" s="385" t="s">
        <v>380</v>
      </c>
      <c r="K135" s="384" t="s">
        <v>380</v>
      </c>
      <c r="L135" s="385" t="s">
        <v>380</v>
      </c>
      <c r="M135" s="384" t="s">
        <v>380</v>
      </c>
      <c r="N135" s="385" t="s">
        <v>380</v>
      </c>
      <c r="O135" s="384" t="s">
        <v>380</v>
      </c>
      <c r="P135" s="385" t="s">
        <v>380</v>
      </c>
    </row>
    <row r="136" spans="1:16">
      <c r="A136" s="367"/>
      <c r="B136" s="367"/>
      <c r="C136" s="367"/>
      <c r="D136" s="367"/>
      <c r="E136" s="367"/>
      <c r="F136" s="367"/>
      <c r="G136" s="367"/>
      <c r="H136" s="367"/>
      <c r="I136" s="367"/>
      <c r="J136" s="367"/>
      <c r="K136" s="367"/>
      <c r="L136" s="387"/>
      <c r="M136" s="367"/>
      <c r="N136" s="367"/>
      <c r="O136" s="367"/>
      <c r="P136" s="367"/>
    </row>
    <row r="137" spans="1:16">
      <c r="A137" s="377"/>
      <c r="B137" s="374" t="s">
        <v>356</v>
      </c>
      <c r="C137" s="396">
        <v>-22775</v>
      </c>
      <c r="D137" s="416">
        <v>-17641</v>
      </c>
      <c r="E137" s="396">
        <v>108703</v>
      </c>
      <c r="F137" s="416">
        <v>90225</v>
      </c>
      <c r="G137" s="396">
        <v>-56082</v>
      </c>
      <c r="H137" s="416">
        <v>-40269</v>
      </c>
      <c r="I137" s="396">
        <v>347319</v>
      </c>
      <c r="J137" s="416">
        <v>346252</v>
      </c>
      <c r="K137" s="396">
        <v>213927</v>
      </c>
      <c r="L137" s="416">
        <v>149482</v>
      </c>
      <c r="M137" s="396">
        <v>18097</v>
      </c>
      <c r="N137" s="416">
        <v>-26</v>
      </c>
      <c r="O137" s="396">
        <v>609189</v>
      </c>
      <c r="P137" s="387">
        <v>528023</v>
      </c>
    </row>
    <row r="138" spans="1:16">
      <c r="A138" s="377"/>
      <c r="B138" s="374" t="s">
        <v>357</v>
      </c>
      <c r="C138" s="396">
        <v>195579</v>
      </c>
      <c r="D138" s="416">
        <v>101921</v>
      </c>
      <c r="E138" s="396">
        <v>-102387</v>
      </c>
      <c r="F138" s="416">
        <v>-68903</v>
      </c>
      <c r="G138" s="396">
        <v>-359301</v>
      </c>
      <c r="H138" s="416">
        <v>-1575828</v>
      </c>
      <c r="I138" s="396">
        <v>-214083</v>
      </c>
      <c r="J138" s="416">
        <v>-190455</v>
      </c>
      <c r="K138" s="396">
        <v>-109788</v>
      </c>
      <c r="L138" s="416">
        <v>15829</v>
      </c>
      <c r="M138" s="396">
        <v>-186501</v>
      </c>
      <c r="N138" s="416">
        <v>-179083</v>
      </c>
      <c r="O138" s="396">
        <v>-776481</v>
      </c>
      <c r="P138" s="387">
        <v>-1896519</v>
      </c>
    </row>
    <row r="139" spans="1:16">
      <c r="A139" s="377"/>
      <c r="B139" s="374" t="s">
        <v>358</v>
      </c>
      <c r="C139" s="396">
        <v>-501671</v>
      </c>
      <c r="D139" s="416">
        <v>-28818</v>
      </c>
      <c r="E139" s="396">
        <v>-47501</v>
      </c>
      <c r="F139" s="416">
        <v>-14413</v>
      </c>
      <c r="G139" s="396">
        <v>516675</v>
      </c>
      <c r="H139" s="416">
        <v>2658735</v>
      </c>
      <c r="I139" s="396">
        <v>-333032</v>
      </c>
      <c r="J139" s="416">
        <v>-293303</v>
      </c>
      <c r="K139" s="396">
        <v>-130866</v>
      </c>
      <c r="L139" s="416">
        <v>-84685</v>
      </c>
      <c r="M139" s="396">
        <v>168402</v>
      </c>
      <c r="N139" s="416">
        <v>179032</v>
      </c>
      <c r="O139" s="396">
        <v>-327993</v>
      </c>
      <c r="P139" s="387">
        <v>2416548</v>
      </c>
    </row>
    <row r="140" spans="1:16" s="364" customFormat="1"/>
    <row r="141" spans="1:16" s="364" customFormat="1"/>
    <row r="142" spans="1:16" s="364" customFormat="1"/>
    <row r="143" spans="1:16" s="364" customFormat="1"/>
    <row r="144" spans="1:16" s="364" customFormat="1"/>
    <row r="145" s="364" customFormat="1"/>
    <row r="146" s="364" customFormat="1"/>
    <row r="147" s="364" customFormat="1"/>
    <row r="148" s="364" customFormat="1"/>
    <row r="149" s="364" customFormat="1"/>
    <row r="150" s="364" customFormat="1"/>
    <row r="151" s="364" customFormat="1"/>
    <row r="152" s="364" customFormat="1"/>
    <row r="153" s="364" customFormat="1"/>
    <row r="154" s="364" customFormat="1"/>
    <row r="155" s="364" customFormat="1"/>
    <row r="156" s="364" customFormat="1"/>
    <row r="157" s="364" customFormat="1"/>
    <row r="158" s="364" customFormat="1"/>
    <row r="159" s="364" customFormat="1"/>
    <row r="160" s="364" customFormat="1"/>
    <row r="161" s="364" customFormat="1"/>
    <row r="162" s="364" customFormat="1"/>
    <row r="163" s="364" customFormat="1"/>
    <row r="164" s="364" customFormat="1"/>
    <row r="165" s="364" customFormat="1"/>
    <row r="166" s="364" customFormat="1"/>
    <row r="167" s="364" customFormat="1"/>
    <row r="168" s="364" customFormat="1"/>
    <row r="169" s="364" customFormat="1"/>
    <row r="170" s="364" customFormat="1"/>
    <row r="171" s="364" customFormat="1"/>
    <row r="172" s="364" customFormat="1"/>
    <row r="173" s="364" customFormat="1"/>
    <row r="174" s="364" customFormat="1"/>
    <row r="175" s="364" customFormat="1"/>
    <row r="176" s="364" customFormat="1"/>
    <row r="177" s="364" customFormat="1"/>
    <row r="178" s="364" customFormat="1"/>
    <row r="179" s="364" customFormat="1"/>
    <row r="180" s="364" customFormat="1"/>
    <row r="181" s="364" customFormat="1"/>
    <row r="182" s="364" customFormat="1"/>
    <row r="183" s="364" customFormat="1"/>
    <row r="184" s="364" customFormat="1"/>
    <row r="185" s="364" customFormat="1"/>
    <row r="186" s="364" customFormat="1"/>
    <row r="187" s="364" customFormat="1"/>
    <row r="188" s="364" customFormat="1"/>
    <row r="189" s="364" customFormat="1"/>
    <row r="190" s="364" customFormat="1"/>
    <row r="191" s="364" customFormat="1"/>
    <row r="192" s="364" customFormat="1"/>
    <row r="193" s="364" customFormat="1"/>
    <row r="194" s="364" customFormat="1"/>
    <row r="195" s="364" customFormat="1"/>
    <row r="196" s="364" customFormat="1"/>
    <row r="197" s="364" customFormat="1"/>
    <row r="198" s="364" customFormat="1"/>
    <row r="199" s="364" customFormat="1"/>
    <row r="200" s="364" customFormat="1"/>
    <row r="201" s="364" customFormat="1"/>
    <row r="202" s="364" customFormat="1"/>
    <row r="203" s="364" customFormat="1"/>
  </sheetData>
  <mergeCells count="36">
    <mergeCell ref="K133:L133"/>
    <mergeCell ref="M133:N133"/>
    <mergeCell ref="O133:P133"/>
    <mergeCell ref="A134:B135"/>
    <mergeCell ref="A70:B71"/>
    <mergeCell ref="A133:B133"/>
    <mergeCell ref="C133:D133"/>
    <mergeCell ref="E133:F133"/>
    <mergeCell ref="G133:H133"/>
    <mergeCell ref="I133:J133"/>
    <mergeCell ref="O32:P32"/>
    <mergeCell ref="A33:B34"/>
    <mergeCell ref="A69:B69"/>
    <mergeCell ref="C69:D69"/>
    <mergeCell ref="E69:F69"/>
    <mergeCell ref="G69:H69"/>
    <mergeCell ref="I69:J69"/>
    <mergeCell ref="K69:L69"/>
    <mergeCell ref="M69:N69"/>
    <mergeCell ref="O69:P69"/>
    <mergeCell ref="M1:N1"/>
    <mergeCell ref="O1:P1"/>
    <mergeCell ref="A2:B3"/>
    <mergeCell ref="A32:B32"/>
    <mergeCell ref="C32:D32"/>
    <mergeCell ref="E32:F32"/>
    <mergeCell ref="G32:H32"/>
    <mergeCell ref="I32:J32"/>
    <mergeCell ref="K32:L32"/>
    <mergeCell ref="M32:N32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  <customProperties>
    <customPr name="_pios_id" r:id="rId1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1"/>
  <sheetViews>
    <sheetView workbookViewId="0">
      <selection activeCell="D139" sqref="D139:K141"/>
    </sheetView>
  </sheetViews>
  <sheetFormatPr baseColWidth="10" defaultRowHeight="12.75"/>
  <cols>
    <col min="1" max="1" width="11.42578125" style="364"/>
    <col min="2" max="2" width="7" style="367" customWidth="1"/>
    <col min="3" max="3" width="70.140625" style="367" customWidth="1"/>
    <col min="4" max="11" width="16.85546875" style="367" customWidth="1"/>
    <col min="12" max="16384" width="11.42578125" style="364"/>
  </cols>
  <sheetData>
    <row r="3" spans="2:11">
      <c r="B3" s="578" t="s">
        <v>187</v>
      </c>
      <c r="C3" s="579"/>
      <c r="D3" s="572" t="s">
        <v>101</v>
      </c>
      <c r="E3" s="573"/>
      <c r="F3" s="572" t="s">
        <v>54</v>
      </c>
      <c r="G3" s="573"/>
      <c r="H3" s="572" t="s">
        <v>422</v>
      </c>
      <c r="I3" s="573"/>
      <c r="J3" s="572" t="s">
        <v>20</v>
      </c>
      <c r="K3" s="573"/>
    </row>
    <row r="4" spans="2:11">
      <c r="B4" s="574" t="s">
        <v>359</v>
      </c>
      <c r="C4" s="592"/>
      <c r="D4" s="382" t="s">
        <v>435</v>
      </c>
      <c r="E4" s="383" t="s">
        <v>415</v>
      </c>
      <c r="F4" s="382" t="str">
        <f t="shared" ref="F4:K4" si="0">D4</f>
        <v>06/30/2019</v>
      </c>
      <c r="G4" s="383" t="str">
        <f t="shared" si="0"/>
        <v>12/31/2018</v>
      </c>
      <c r="H4" s="382" t="str">
        <f t="shared" si="0"/>
        <v>06/30/2019</v>
      </c>
      <c r="I4" s="383" t="str">
        <f t="shared" si="0"/>
        <v>12/31/2018</v>
      </c>
      <c r="J4" s="382" t="str">
        <f t="shared" si="0"/>
        <v>06/30/2019</v>
      </c>
      <c r="K4" s="383" t="str">
        <f t="shared" si="0"/>
        <v>12/31/2018</v>
      </c>
    </row>
    <row r="5" spans="2:11">
      <c r="B5" s="593"/>
      <c r="C5" s="594"/>
      <c r="D5" s="384" t="s">
        <v>380</v>
      </c>
      <c r="E5" s="385" t="s">
        <v>380</v>
      </c>
      <c r="F5" s="384" t="s">
        <v>380</v>
      </c>
      <c r="G5" s="385" t="s">
        <v>380</v>
      </c>
      <c r="H5" s="384" t="s">
        <v>380</v>
      </c>
      <c r="I5" s="385" t="s">
        <v>380</v>
      </c>
      <c r="J5" s="384" t="s">
        <v>380</v>
      </c>
      <c r="K5" s="385" t="s">
        <v>380</v>
      </c>
    </row>
    <row r="6" spans="2:11">
      <c r="B6" s="375" t="s">
        <v>360</v>
      </c>
      <c r="C6" s="365"/>
      <c r="D6" s="386">
        <v>1587756</v>
      </c>
      <c r="E6" s="387">
        <v>1637118</v>
      </c>
      <c r="F6" s="386">
        <v>4595998</v>
      </c>
      <c r="G6" s="387">
        <v>4219859</v>
      </c>
      <c r="H6" s="386">
        <v>183244</v>
      </c>
      <c r="I6" s="387">
        <v>527009</v>
      </c>
      <c r="J6" s="386">
        <v>6366998</v>
      </c>
      <c r="K6" s="387">
        <v>6383986</v>
      </c>
    </row>
    <row r="7" spans="2:11">
      <c r="B7" s="376"/>
      <c r="C7" s="366" t="s">
        <v>295</v>
      </c>
      <c r="D7" s="386">
        <v>509212</v>
      </c>
      <c r="E7" s="388">
        <v>741159</v>
      </c>
      <c r="F7" s="386">
        <v>565361</v>
      </c>
      <c r="G7" s="388">
        <v>599445</v>
      </c>
      <c r="H7" s="386">
        <v>334877</v>
      </c>
      <c r="I7" s="388">
        <v>563681</v>
      </c>
      <c r="J7" s="386">
        <v>1409450</v>
      </c>
      <c r="K7" s="388">
        <v>1904285</v>
      </c>
    </row>
    <row r="8" spans="2:11">
      <c r="B8" s="376"/>
      <c r="C8" s="366" t="s">
        <v>296</v>
      </c>
      <c r="D8" s="386">
        <v>152956</v>
      </c>
      <c r="E8" s="388">
        <v>133524</v>
      </c>
      <c r="F8" s="386">
        <v>70037</v>
      </c>
      <c r="G8" s="388">
        <v>42367</v>
      </c>
      <c r="H8" s="386">
        <v>13412</v>
      </c>
      <c r="I8" s="388">
        <v>34502</v>
      </c>
      <c r="J8" s="386">
        <v>236405</v>
      </c>
      <c r="K8" s="388">
        <v>210393</v>
      </c>
    </row>
    <row r="9" spans="2:11">
      <c r="B9" s="376"/>
      <c r="C9" s="366" t="s">
        <v>297</v>
      </c>
      <c r="D9" s="386">
        <v>95561</v>
      </c>
      <c r="E9" s="388">
        <v>45867</v>
      </c>
      <c r="F9" s="386">
        <v>261755</v>
      </c>
      <c r="G9" s="388">
        <v>221676</v>
      </c>
      <c r="H9" s="386">
        <v>42948</v>
      </c>
      <c r="I9" s="388">
        <v>40189</v>
      </c>
      <c r="J9" s="386">
        <v>400264</v>
      </c>
      <c r="K9" s="388">
        <v>307732</v>
      </c>
    </row>
    <row r="10" spans="2:11">
      <c r="B10" s="376"/>
      <c r="C10" s="366" t="s">
        <v>298</v>
      </c>
      <c r="D10" s="386">
        <v>530266</v>
      </c>
      <c r="E10" s="388">
        <v>505920</v>
      </c>
      <c r="F10" s="386">
        <v>3320767</v>
      </c>
      <c r="G10" s="388">
        <v>3037418</v>
      </c>
      <c r="H10" s="386">
        <v>8308</v>
      </c>
      <c r="I10" s="388">
        <v>7684</v>
      </c>
      <c r="J10" s="386">
        <v>3859341</v>
      </c>
      <c r="K10" s="388">
        <v>3551022</v>
      </c>
    </row>
    <row r="11" spans="2:11">
      <c r="B11" s="376"/>
      <c r="C11" s="366" t="s">
        <v>299</v>
      </c>
      <c r="D11" s="386">
        <v>225841</v>
      </c>
      <c r="E11" s="388">
        <v>141223</v>
      </c>
      <c r="F11" s="386">
        <v>17377</v>
      </c>
      <c r="G11" s="388">
        <v>16585</v>
      </c>
      <c r="H11" s="386">
        <v>-230283</v>
      </c>
      <c r="I11" s="388">
        <v>-143471</v>
      </c>
      <c r="J11" s="386">
        <v>12935</v>
      </c>
      <c r="K11" s="388">
        <v>14337</v>
      </c>
    </row>
    <row r="12" spans="2:11">
      <c r="B12" s="376"/>
      <c r="C12" s="368" t="s">
        <v>300</v>
      </c>
      <c r="D12" s="386">
        <v>58119</v>
      </c>
      <c r="E12" s="388">
        <v>55723</v>
      </c>
      <c r="F12" s="386">
        <v>324989</v>
      </c>
      <c r="G12" s="388">
        <v>283369</v>
      </c>
      <c r="H12" s="386">
        <v>272</v>
      </c>
      <c r="I12" s="388">
        <v>306</v>
      </c>
      <c r="J12" s="386">
        <v>383380</v>
      </c>
      <c r="K12" s="388">
        <v>339398</v>
      </c>
    </row>
    <row r="13" spans="2:11">
      <c r="B13" s="376"/>
      <c r="C13" s="368" t="s">
        <v>301</v>
      </c>
      <c r="D13" s="386">
        <v>15801</v>
      </c>
      <c r="E13" s="388">
        <v>13702</v>
      </c>
      <c r="F13" s="386">
        <v>29796</v>
      </c>
      <c r="G13" s="388">
        <v>13174</v>
      </c>
      <c r="H13" s="386">
        <v>13710</v>
      </c>
      <c r="I13" s="388">
        <v>24118</v>
      </c>
      <c r="J13" s="386">
        <v>59307</v>
      </c>
      <c r="K13" s="388">
        <v>50994</v>
      </c>
    </row>
    <row r="14" spans="2:11">
      <c r="E14" s="371"/>
      <c r="F14" s="371"/>
      <c r="G14" s="371"/>
      <c r="H14" s="371"/>
      <c r="I14" s="371"/>
      <c r="J14" s="371"/>
      <c r="K14" s="371"/>
    </row>
    <row r="15" spans="2:11">
      <c r="B15" s="376"/>
      <c r="C15" s="368" t="s">
        <v>302</v>
      </c>
      <c r="D15" s="386">
        <v>0</v>
      </c>
      <c r="E15" s="388">
        <v>0</v>
      </c>
      <c r="F15" s="386">
        <v>5916</v>
      </c>
      <c r="G15" s="388">
        <v>5825</v>
      </c>
      <c r="H15" s="386">
        <v>0</v>
      </c>
      <c r="I15" s="388">
        <v>0</v>
      </c>
      <c r="J15" s="386">
        <v>5916</v>
      </c>
      <c r="K15" s="388">
        <v>5825</v>
      </c>
    </row>
    <row r="16" spans="2:11">
      <c r="E16" s="371"/>
      <c r="F16" s="371"/>
      <c r="G16" s="371"/>
      <c r="H16" s="371"/>
      <c r="I16" s="371"/>
      <c r="J16" s="371"/>
      <c r="K16" s="371"/>
    </row>
    <row r="17" spans="2:11">
      <c r="B17" s="375" t="s">
        <v>361</v>
      </c>
      <c r="C17" s="365"/>
      <c r="D17" s="386">
        <v>5920754</v>
      </c>
      <c r="E17" s="389">
        <v>5782238</v>
      </c>
      <c r="F17" s="386">
        <v>17278540</v>
      </c>
      <c r="G17" s="389">
        <v>15020507</v>
      </c>
      <c r="H17" s="386">
        <v>145413</v>
      </c>
      <c r="I17" s="389">
        <v>209625</v>
      </c>
      <c r="J17" s="386">
        <v>23344707</v>
      </c>
      <c r="K17" s="387">
        <v>21012370</v>
      </c>
    </row>
    <row r="18" spans="2:11">
      <c r="B18" s="376"/>
      <c r="C18" s="366" t="s">
        <v>303</v>
      </c>
      <c r="D18" s="386">
        <v>361592</v>
      </c>
      <c r="E18" s="388">
        <v>366602</v>
      </c>
      <c r="F18" s="386">
        <v>2631069</v>
      </c>
      <c r="G18" s="388">
        <v>2429718</v>
      </c>
      <c r="H18" s="386">
        <v>157</v>
      </c>
      <c r="I18" s="388">
        <v>155</v>
      </c>
      <c r="J18" s="386">
        <v>2992818</v>
      </c>
      <c r="K18" s="388">
        <v>2796475</v>
      </c>
    </row>
    <row r="19" spans="2:11">
      <c r="B19" s="376"/>
      <c r="C19" s="366" t="s">
        <v>304</v>
      </c>
      <c r="D19" s="386">
        <v>29863</v>
      </c>
      <c r="E19" s="388">
        <v>21552</v>
      </c>
      <c r="F19" s="386">
        <v>2882248</v>
      </c>
      <c r="G19" s="388">
        <v>1114885</v>
      </c>
      <c r="H19" s="386">
        <v>3816</v>
      </c>
      <c r="I19" s="388">
        <v>4271</v>
      </c>
      <c r="J19" s="386">
        <v>2915927</v>
      </c>
      <c r="K19" s="388">
        <v>1140708</v>
      </c>
    </row>
    <row r="20" spans="2:11">
      <c r="B20" s="376"/>
      <c r="C20" s="366" t="s">
        <v>305</v>
      </c>
      <c r="D20" s="386">
        <v>363935</v>
      </c>
      <c r="E20" s="388">
        <v>408367</v>
      </c>
      <c r="F20" s="386">
        <v>395569</v>
      </c>
      <c r="G20" s="388">
        <v>498083</v>
      </c>
      <c r="H20" s="386">
        <v>58</v>
      </c>
      <c r="I20" s="388">
        <v>58</v>
      </c>
      <c r="J20" s="386">
        <v>759562</v>
      </c>
      <c r="K20" s="388">
        <v>906508</v>
      </c>
    </row>
    <row r="21" spans="2:11">
      <c r="B21" s="376"/>
      <c r="C21" s="366" t="s">
        <v>306</v>
      </c>
      <c r="D21" s="386">
        <v>3375</v>
      </c>
      <c r="E21" s="388">
        <v>3664</v>
      </c>
      <c r="F21" s="386">
        <v>95</v>
      </c>
      <c r="G21" s="388">
        <v>108</v>
      </c>
      <c r="H21" s="386">
        <v>-2143</v>
      </c>
      <c r="I21" s="388">
        <v>-2120</v>
      </c>
      <c r="J21" s="386">
        <v>1327</v>
      </c>
      <c r="K21" s="388">
        <v>1652</v>
      </c>
    </row>
    <row r="22" spans="2:11">
      <c r="B22" s="376"/>
      <c r="C22" s="366" t="s">
        <v>307</v>
      </c>
      <c r="D22" s="386">
        <v>477986</v>
      </c>
      <c r="E22" s="388">
        <v>379400</v>
      </c>
      <c r="F22" s="386">
        <v>383</v>
      </c>
      <c r="G22" s="388">
        <v>372</v>
      </c>
      <c r="H22" s="386">
        <v>-476660</v>
      </c>
      <c r="I22" s="388">
        <v>-377176</v>
      </c>
      <c r="J22" s="386">
        <v>1709</v>
      </c>
      <c r="K22" s="388">
        <v>2596</v>
      </c>
    </row>
    <row r="23" spans="2:11">
      <c r="B23" s="376"/>
      <c r="C23" s="366" t="s">
        <v>308</v>
      </c>
      <c r="D23" s="386">
        <v>57068</v>
      </c>
      <c r="E23" s="388">
        <v>52076</v>
      </c>
      <c r="F23" s="386">
        <v>5794630</v>
      </c>
      <c r="G23" s="388">
        <v>5761420</v>
      </c>
      <c r="H23" s="386">
        <v>14809</v>
      </c>
      <c r="I23" s="388">
        <v>13793</v>
      </c>
      <c r="J23" s="386">
        <v>5866507</v>
      </c>
      <c r="K23" s="388">
        <v>5827289</v>
      </c>
    </row>
    <row r="24" spans="2:11">
      <c r="B24" s="376"/>
      <c r="C24" s="366" t="s">
        <v>309</v>
      </c>
      <c r="D24" s="386">
        <v>11199</v>
      </c>
      <c r="E24" s="388">
        <v>10729</v>
      </c>
      <c r="F24" s="386">
        <v>671665</v>
      </c>
      <c r="G24" s="388">
        <v>662218</v>
      </c>
      <c r="H24" s="386">
        <v>543800</v>
      </c>
      <c r="I24" s="388">
        <v>532623</v>
      </c>
      <c r="J24" s="386">
        <v>1226664</v>
      </c>
      <c r="K24" s="388">
        <v>1205570</v>
      </c>
    </row>
    <row r="25" spans="2:11">
      <c r="B25" s="376"/>
      <c r="C25" s="366" t="s">
        <v>310</v>
      </c>
      <c r="D25" s="386">
        <v>4584220</v>
      </c>
      <c r="E25" s="388">
        <v>4513951</v>
      </c>
      <c r="F25" s="386">
        <v>4528480</v>
      </c>
      <c r="G25" s="388">
        <v>4167112</v>
      </c>
      <c r="H25" s="386">
        <v>9668</v>
      </c>
      <c r="I25" s="388">
        <v>5764</v>
      </c>
      <c r="J25" s="386">
        <v>9122368</v>
      </c>
      <c r="K25" s="388">
        <v>8686827</v>
      </c>
    </row>
    <row r="26" spans="2:11">
      <c r="B26" s="376"/>
      <c r="C26" s="366" t="s">
        <v>311</v>
      </c>
      <c r="D26" s="386">
        <v>0</v>
      </c>
      <c r="E26" s="388">
        <v>0</v>
      </c>
      <c r="F26" s="386">
        <v>10795</v>
      </c>
      <c r="G26" s="388">
        <v>11708</v>
      </c>
      <c r="H26" s="386">
        <v>0</v>
      </c>
      <c r="I26" s="388">
        <v>0</v>
      </c>
      <c r="J26" s="386">
        <v>10795</v>
      </c>
      <c r="K26" s="388">
        <v>11708</v>
      </c>
    </row>
    <row r="27" spans="2:11">
      <c r="B27" s="376"/>
      <c r="C27" s="366" t="s">
        <v>312</v>
      </c>
      <c r="D27" s="386">
        <v>31516</v>
      </c>
      <c r="E27" s="388">
        <v>25897</v>
      </c>
      <c r="F27" s="386">
        <v>363606</v>
      </c>
      <c r="G27" s="388">
        <v>374883</v>
      </c>
      <c r="H27" s="386">
        <v>51908</v>
      </c>
      <c r="I27" s="388">
        <v>32257</v>
      </c>
      <c r="J27" s="386">
        <v>447030</v>
      </c>
      <c r="K27" s="388">
        <v>433037</v>
      </c>
    </row>
    <row r="29" spans="2:11">
      <c r="B29" s="375" t="s">
        <v>362</v>
      </c>
      <c r="C29" s="365"/>
      <c r="D29" s="390">
        <v>7508510</v>
      </c>
      <c r="E29" s="391">
        <v>7419356</v>
      </c>
      <c r="F29" s="390">
        <v>21874538</v>
      </c>
      <c r="G29" s="391">
        <v>19240366</v>
      </c>
      <c r="H29" s="390">
        <v>328657</v>
      </c>
      <c r="I29" s="391">
        <v>736634</v>
      </c>
      <c r="J29" s="390">
        <v>29711705</v>
      </c>
      <c r="K29" s="391">
        <v>27396356</v>
      </c>
    </row>
    <row r="32" spans="2:11">
      <c r="D32" s="371"/>
      <c r="E32" s="371"/>
      <c r="F32" s="371"/>
      <c r="G32" s="371"/>
      <c r="H32" s="371"/>
      <c r="I32" s="371"/>
      <c r="J32" s="371"/>
      <c r="K32" s="371"/>
    </row>
    <row r="34" spans="2:11">
      <c r="B34" s="578" t="s">
        <v>187</v>
      </c>
      <c r="C34" s="579"/>
      <c r="D34" s="572" t="s">
        <v>101</v>
      </c>
      <c r="E34" s="573"/>
      <c r="F34" s="572" t="s">
        <v>54</v>
      </c>
      <c r="G34" s="573"/>
      <c r="H34" s="572" t="s">
        <v>422</v>
      </c>
      <c r="I34" s="573"/>
      <c r="J34" s="572" t="s">
        <v>20</v>
      </c>
      <c r="K34" s="573"/>
    </row>
    <row r="35" spans="2:11">
      <c r="B35" s="580" t="s">
        <v>363</v>
      </c>
      <c r="C35" s="589"/>
      <c r="D35" s="382" t="str">
        <f t="shared" ref="D35:K35" si="1">D4</f>
        <v>06/30/2019</v>
      </c>
      <c r="E35" s="383" t="str">
        <f t="shared" si="1"/>
        <v>12/31/2018</v>
      </c>
      <c r="F35" s="382" t="str">
        <f t="shared" si="1"/>
        <v>06/30/2019</v>
      </c>
      <c r="G35" s="383" t="str">
        <f t="shared" si="1"/>
        <v>12/31/2018</v>
      </c>
      <c r="H35" s="382" t="str">
        <f t="shared" si="1"/>
        <v>06/30/2019</v>
      </c>
      <c r="I35" s="383" t="str">
        <f t="shared" si="1"/>
        <v>12/31/2018</v>
      </c>
      <c r="J35" s="382" t="str">
        <f t="shared" si="1"/>
        <v>06/30/2019</v>
      </c>
      <c r="K35" s="383" t="str">
        <f t="shared" si="1"/>
        <v>12/31/2018</v>
      </c>
    </row>
    <row r="36" spans="2:11">
      <c r="B36" s="590"/>
      <c r="C36" s="591"/>
      <c r="D36" s="384" t="s">
        <v>380</v>
      </c>
      <c r="E36" s="385" t="s">
        <v>380</v>
      </c>
      <c r="F36" s="384" t="s">
        <v>380</v>
      </c>
      <c r="G36" s="385" t="s">
        <v>380</v>
      </c>
      <c r="H36" s="384" t="s">
        <v>380</v>
      </c>
      <c r="I36" s="385" t="s">
        <v>380</v>
      </c>
      <c r="J36" s="384" t="s">
        <v>380</v>
      </c>
      <c r="K36" s="385" t="s">
        <v>380</v>
      </c>
    </row>
    <row r="37" spans="2:11">
      <c r="B37" s="375" t="s">
        <v>364</v>
      </c>
      <c r="C37" s="365"/>
      <c r="D37" s="386">
        <v>1689345</v>
      </c>
      <c r="E37" s="387">
        <v>1682438</v>
      </c>
      <c r="F37" s="386">
        <v>4802955</v>
      </c>
      <c r="G37" s="387">
        <v>5064636</v>
      </c>
      <c r="H37" s="386">
        <v>2510461</v>
      </c>
      <c r="I37" s="387">
        <v>2903682</v>
      </c>
      <c r="J37" s="386">
        <v>9002761</v>
      </c>
      <c r="K37" s="387">
        <v>9650756</v>
      </c>
    </row>
    <row r="38" spans="2:11">
      <c r="B38" s="376"/>
      <c r="C38" s="366" t="s">
        <v>313</v>
      </c>
      <c r="D38" s="386">
        <v>571316</v>
      </c>
      <c r="E38" s="388">
        <v>557288</v>
      </c>
      <c r="F38" s="386">
        <v>628236</v>
      </c>
      <c r="G38" s="388">
        <v>701883</v>
      </c>
      <c r="H38" s="386">
        <v>367426</v>
      </c>
      <c r="I38" s="388">
        <v>388928</v>
      </c>
      <c r="J38" s="386">
        <v>1566978</v>
      </c>
      <c r="K38" s="388">
        <v>1648099</v>
      </c>
    </row>
    <row r="39" spans="2:11">
      <c r="B39" s="376"/>
      <c r="C39" s="366" t="s">
        <v>314</v>
      </c>
      <c r="D39" s="386">
        <v>762742</v>
      </c>
      <c r="E39" s="388">
        <v>748149</v>
      </c>
      <c r="F39" s="386">
        <v>2983181</v>
      </c>
      <c r="G39" s="388">
        <v>3175386</v>
      </c>
      <c r="H39" s="386">
        <v>39345</v>
      </c>
      <c r="I39" s="388">
        <v>192712</v>
      </c>
      <c r="J39" s="386">
        <v>3785268</v>
      </c>
      <c r="K39" s="388">
        <v>4116247</v>
      </c>
    </row>
    <row r="40" spans="2:11">
      <c r="B40" s="376"/>
      <c r="C40" s="366" t="s">
        <v>315</v>
      </c>
      <c r="D40" s="386">
        <v>152311</v>
      </c>
      <c r="E40" s="388">
        <v>112196</v>
      </c>
      <c r="F40" s="386">
        <v>750650</v>
      </c>
      <c r="G40" s="388">
        <v>586817</v>
      </c>
      <c r="H40" s="386">
        <v>2078484</v>
      </c>
      <c r="I40" s="388">
        <v>2297655</v>
      </c>
      <c r="J40" s="386">
        <v>2981445</v>
      </c>
      <c r="K40" s="388">
        <v>2996668</v>
      </c>
    </row>
    <row r="41" spans="2:11">
      <c r="B41" s="376"/>
      <c r="C41" s="366" t="s">
        <v>316</v>
      </c>
      <c r="D41" s="386">
        <v>74691</v>
      </c>
      <c r="E41" s="388">
        <v>74524</v>
      </c>
      <c r="F41" s="386">
        <v>191027</v>
      </c>
      <c r="G41" s="388">
        <v>347174</v>
      </c>
      <c r="H41" s="386">
        <v>1231</v>
      </c>
      <c r="I41" s="388">
        <v>1165</v>
      </c>
      <c r="J41" s="386">
        <v>266949</v>
      </c>
      <c r="K41" s="388">
        <v>422863</v>
      </c>
    </row>
    <row r="42" spans="2:11">
      <c r="B42" s="376"/>
      <c r="C42" s="366" t="s">
        <v>317</v>
      </c>
      <c r="D42" s="386">
        <v>69300</v>
      </c>
      <c r="E42" s="388">
        <v>150391</v>
      </c>
      <c r="F42" s="386">
        <v>58211</v>
      </c>
      <c r="G42" s="388">
        <v>42357</v>
      </c>
      <c r="H42" s="386">
        <v>0</v>
      </c>
      <c r="I42" s="388">
        <v>176</v>
      </c>
      <c r="J42" s="386">
        <v>127511</v>
      </c>
      <c r="K42" s="388">
        <v>192924</v>
      </c>
    </row>
    <row r="43" spans="2:11">
      <c r="B43" s="376"/>
      <c r="C43" s="366" t="s">
        <v>318</v>
      </c>
      <c r="D43" s="386">
        <v>0</v>
      </c>
      <c r="E43" s="388">
        <v>0</v>
      </c>
      <c r="F43" s="386">
        <v>0</v>
      </c>
      <c r="G43" s="388">
        <v>0</v>
      </c>
      <c r="H43" s="386">
        <v>0</v>
      </c>
      <c r="I43" s="388">
        <v>0</v>
      </c>
      <c r="J43" s="386">
        <v>0</v>
      </c>
      <c r="K43" s="388">
        <v>0</v>
      </c>
    </row>
    <row r="44" spans="2:11">
      <c r="B44" s="376"/>
      <c r="C44" s="366" t="s">
        <v>319</v>
      </c>
      <c r="D44" s="386">
        <v>58985</v>
      </c>
      <c r="E44" s="388">
        <v>39890</v>
      </c>
      <c r="F44" s="386">
        <v>187755</v>
      </c>
      <c r="G44" s="388">
        <v>207184</v>
      </c>
      <c r="H44" s="386">
        <v>23975</v>
      </c>
      <c r="I44" s="388">
        <v>23046</v>
      </c>
      <c r="J44" s="386">
        <v>270715</v>
      </c>
      <c r="K44" s="388">
        <v>270120</v>
      </c>
    </row>
    <row r="45" spans="2:11">
      <c r="D45" s="371"/>
      <c r="E45" s="371"/>
      <c r="F45" s="371"/>
      <c r="G45" s="371"/>
      <c r="H45" s="371"/>
      <c r="I45" s="371"/>
      <c r="J45" s="371"/>
      <c r="K45" s="371"/>
    </row>
    <row r="46" spans="2:11" ht="24">
      <c r="B46" s="376"/>
      <c r="C46" s="368" t="s">
        <v>320</v>
      </c>
      <c r="D46" s="386">
        <v>0</v>
      </c>
      <c r="E46" s="388">
        <v>0</v>
      </c>
      <c r="F46" s="386">
        <v>3895</v>
      </c>
      <c r="G46" s="388">
        <v>3835</v>
      </c>
      <c r="H46" s="386">
        <v>0</v>
      </c>
      <c r="I46" s="388">
        <v>0</v>
      </c>
      <c r="J46" s="386">
        <v>3895</v>
      </c>
      <c r="K46" s="388">
        <v>3835</v>
      </c>
    </row>
    <row r="47" spans="2:11">
      <c r="D47" s="371"/>
      <c r="E47" s="371"/>
      <c r="F47" s="371"/>
      <c r="G47" s="371"/>
      <c r="H47" s="371"/>
      <c r="I47" s="371"/>
      <c r="J47" s="371"/>
      <c r="K47" s="371"/>
    </row>
    <row r="48" spans="2:11">
      <c r="B48" s="375" t="s">
        <v>365</v>
      </c>
      <c r="C48" s="365"/>
      <c r="D48" s="386">
        <v>1518235</v>
      </c>
      <c r="E48" s="387">
        <v>1671572</v>
      </c>
      <c r="F48" s="386">
        <v>9110926</v>
      </c>
      <c r="G48" s="387">
        <v>6625127</v>
      </c>
      <c r="H48" s="386">
        <v>603084</v>
      </c>
      <c r="I48" s="387">
        <v>617001</v>
      </c>
      <c r="J48" s="386">
        <v>11232245</v>
      </c>
      <c r="K48" s="387">
        <v>8913700</v>
      </c>
    </row>
    <row r="49" spans="2:11">
      <c r="B49" s="376"/>
      <c r="C49" s="366" t="s">
        <v>313</v>
      </c>
      <c r="D49" s="386">
        <v>964365</v>
      </c>
      <c r="E49" s="388">
        <v>1117237</v>
      </c>
      <c r="F49" s="386">
        <v>3841950</v>
      </c>
      <c r="G49" s="388">
        <v>2903618</v>
      </c>
      <c r="H49" s="386">
        <v>599870</v>
      </c>
      <c r="I49" s="388">
        <v>601013</v>
      </c>
      <c r="J49" s="386">
        <v>5406185</v>
      </c>
      <c r="K49" s="388">
        <v>4621868</v>
      </c>
    </row>
    <row r="50" spans="2:11">
      <c r="B50" s="376"/>
      <c r="C50" s="366" t="s">
        <v>314</v>
      </c>
      <c r="D50" s="386">
        <v>11209</v>
      </c>
      <c r="E50" s="388">
        <v>44893</v>
      </c>
      <c r="F50" s="386">
        <v>2679343</v>
      </c>
      <c r="G50" s="388">
        <v>877703</v>
      </c>
      <c r="H50" s="386">
        <v>10936</v>
      </c>
      <c r="I50" s="388">
        <v>10460</v>
      </c>
      <c r="J50" s="386">
        <v>2701488</v>
      </c>
      <c r="K50" s="388">
        <v>933056</v>
      </c>
    </row>
    <row r="51" spans="2:11">
      <c r="B51" s="376"/>
      <c r="C51" s="366" t="s">
        <v>321</v>
      </c>
      <c r="D51" s="386">
        <v>14221</v>
      </c>
      <c r="E51" s="388">
        <v>5253</v>
      </c>
      <c r="F51" s="386">
        <v>0</v>
      </c>
      <c r="G51" s="388">
        <v>0</v>
      </c>
      <c r="H51" s="386">
        <v>-14221</v>
      </c>
      <c r="I51" s="388">
        <v>-5253</v>
      </c>
      <c r="J51" s="386">
        <v>0</v>
      </c>
      <c r="K51" s="388">
        <v>0</v>
      </c>
    </row>
    <row r="52" spans="2:11">
      <c r="B52" s="376"/>
      <c r="C52" s="366" t="s">
        <v>322</v>
      </c>
      <c r="D52" s="386">
        <v>63152</v>
      </c>
      <c r="E52" s="388">
        <v>61377</v>
      </c>
      <c r="F52" s="386">
        <v>995099</v>
      </c>
      <c r="G52" s="388">
        <v>1302189</v>
      </c>
      <c r="H52" s="386">
        <v>550</v>
      </c>
      <c r="I52" s="388">
        <v>410</v>
      </c>
      <c r="J52" s="386">
        <v>1058801</v>
      </c>
      <c r="K52" s="388">
        <v>1363976</v>
      </c>
    </row>
    <row r="53" spans="2:11">
      <c r="B53" s="376"/>
      <c r="C53" s="366" t="s">
        <v>323</v>
      </c>
      <c r="D53" s="386">
        <v>340297</v>
      </c>
      <c r="E53" s="388">
        <v>317075</v>
      </c>
      <c r="F53" s="386">
        <v>280802</v>
      </c>
      <c r="G53" s="388">
        <v>221237</v>
      </c>
      <c r="H53" s="386">
        <v>3308</v>
      </c>
      <c r="I53" s="388">
        <v>7758</v>
      </c>
      <c r="J53" s="386">
        <v>624407</v>
      </c>
      <c r="K53" s="388">
        <v>546070</v>
      </c>
    </row>
    <row r="54" spans="2:11">
      <c r="B54" s="376"/>
      <c r="C54" s="366" t="s">
        <v>324</v>
      </c>
      <c r="D54" s="386">
        <v>31938</v>
      </c>
      <c r="E54" s="388">
        <v>32073</v>
      </c>
      <c r="F54" s="386">
        <v>1302200</v>
      </c>
      <c r="G54" s="388">
        <v>1308821</v>
      </c>
      <c r="H54" s="386">
        <v>2641</v>
      </c>
      <c r="I54" s="388">
        <v>2613</v>
      </c>
      <c r="J54" s="386">
        <v>1336779</v>
      </c>
      <c r="K54" s="388">
        <v>1343507</v>
      </c>
    </row>
    <row r="55" spans="2:11">
      <c r="B55" s="376"/>
      <c r="C55" s="366" t="s">
        <v>325</v>
      </c>
      <c r="D55" s="386">
        <v>93053</v>
      </c>
      <c r="E55" s="388">
        <v>93664</v>
      </c>
      <c r="F55" s="386">
        <v>11532</v>
      </c>
      <c r="G55" s="388">
        <v>11559</v>
      </c>
      <c r="H55" s="386">
        <v>0</v>
      </c>
      <c r="I55" s="388">
        <v>0</v>
      </c>
      <c r="J55" s="386">
        <v>104585</v>
      </c>
      <c r="K55" s="388">
        <v>105223</v>
      </c>
    </row>
    <row r="56" spans="2:11">
      <c r="D56" s="371"/>
      <c r="E56" s="371"/>
      <c r="F56" s="371"/>
      <c r="G56" s="371"/>
      <c r="H56" s="371"/>
      <c r="I56" s="371"/>
      <c r="J56" s="371"/>
      <c r="K56" s="371"/>
    </row>
    <row r="57" spans="2:11">
      <c r="B57" s="377" t="s">
        <v>366</v>
      </c>
      <c r="C57" s="366"/>
      <c r="D57" s="386">
        <v>4300930</v>
      </c>
      <c r="E57" s="387">
        <v>4065346</v>
      </c>
      <c r="F57" s="386">
        <v>7960657</v>
      </c>
      <c r="G57" s="387">
        <v>7550603</v>
      </c>
      <c r="H57" s="386">
        <v>-2784888</v>
      </c>
      <c r="I57" s="387">
        <v>-2784049</v>
      </c>
      <c r="J57" s="386">
        <v>9476699</v>
      </c>
      <c r="K57" s="387">
        <v>8831900</v>
      </c>
    </row>
    <row r="58" spans="2:11">
      <c r="B58" s="411" t="s">
        <v>367</v>
      </c>
      <c r="C58" s="366"/>
      <c r="D58" s="386">
        <v>4300930</v>
      </c>
      <c r="E58" s="387">
        <v>4065346</v>
      </c>
      <c r="F58" s="386">
        <v>7960657</v>
      </c>
      <c r="G58" s="387">
        <v>7550603</v>
      </c>
      <c r="H58" s="386">
        <v>-2784888</v>
      </c>
      <c r="I58" s="387">
        <v>-2784049</v>
      </c>
      <c r="J58" s="386">
        <v>7264811</v>
      </c>
      <c r="K58" s="387">
        <v>6724008</v>
      </c>
    </row>
    <row r="59" spans="2:11">
      <c r="B59" s="376"/>
      <c r="C59" s="366" t="s">
        <v>326</v>
      </c>
      <c r="D59" s="386">
        <v>1524504</v>
      </c>
      <c r="E59" s="388">
        <v>1501469</v>
      </c>
      <c r="F59" s="386">
        <v>3705923</v>
      </c>
      <c r="G59" s="388">
        <v>3599197</v>
      </c>
      <c r="H59" s="386">
        <v>1532869</v>
      </c>
      <c r="I59" s="388">
        <v>1662538</v>
      </c>
      <c r="J59" s="386">
        <v>6763296</v>
      </c>
      <c r="K59" s="388">
        <v>6763204</v>
      </c>
    </row>
    <row r="60" spans="2:11">
      <c r="B60" s="376"/>
      <c r="C60" s="366" t="s">
        <v>327</v>
      </c>
      <c r="D60" s="386">
        <v>1277398</v>
      </c>
      <c r="E60" s="388">
        <v>1384478</v>
      </c>
      <c r="F60" s="386">
        <v>-331315</v>
      </c>
      <c r="G60" s="388">
        <v>-507273</v>
      </c>
      <c r="H60" s="386">
        <v>4319873</v>
      </c>
      <c r="I60" s="388">
        <v>3964482</v>
      </c>
      <c r="J60" s="386">
        <v>5265956</v>
      </c>
      <c r="K60" s="388">
        <v>4841687</v>
      </c>
    </row>
    <row r="61" spans="2:11">
      <c r="B61" s="376"/>
      <c r="C61" s="366" t="s">
        <v>328</v>
      </c>
      <c r="D61" s="386">
        <v>39855</v>
      </c>
      <c r="E61" s="388">
        <v>39202</v>
      </c>
      <c r="F61" s="386">
        <v>59592</v>
      </c>
      <c r="G61" s="388">
        <v>58677</v>
      </c>
      <c r="H61" s="386">
        <v>-99447</v>
      </c>
      <c r="I61" s="388">
        <v>-97879</v>
      </c>
      <c r="J61" s="386">
        <v>0</v>
      </c>
      <c r="K61" s="388">
        <v>0</v>
      </c>
    </row>
    <row r="62" spans="2:11">
      <c r="B62" s="376"/>
      <c r="C62" s="366" t="s">
        <v>329</v>
      </c>
      <c r="D62" s="386">
        <v>0</v>
      </c>
      <c r="E62" s="388">
        <v>0</v>
      </c>
      <c r="F62" s="386">
        <v>-12885</v>
      </c>
      <c r="G62" s="388">
        <v>-12704</v>
      </c>
      <c r="H62" s="386">
        <v>12885</v>
      </c>
      <c r="I62" s="388">
        <v>12704</v>
      </c>
      <c r="J62" s="386">
        <v>0</v>
      </c>
      <c r="K62" s="388">
        <v>0</v>
      </c>
    </row>
    <row r="63" spans="2:11">
      <c r="B63" s="376"/>
      <c r="C63" s="366" t="s">
        <v>330</v>
      </c>
      <c r="D63" s="386">
        <v>0</v>
      </c>
      <c r="E63" s="388">
        <v>0</v>
      </c>
      <c r="F63" s="386">
        <v>0</v>
      </c>
      <c r="G63" s="388">
        <v>0</v>
      </c>
      <c r="H63" s="386">
        <v>0</v>
      </c>
      <c r="I63" s="388">
        <v>0</v>
      </c>
      <c r="J63" s="386">
        <v>0</v>
      </c>
      <c r="K63" s="388">
        <v>0</v>
      </c>
    </row>
    <row r="64" spans="2:11">
      <c r="B64" s="376"/>
      <c r="C64" s="366" t="s">
        <v>331</v>
      </c>
      <c r="D64" s="386">
        <v>1459173</v>
      </c>
      <c r="E64" s="388">
        <v>1140197</v>
      </c>
      <c r="F64" s="386">
        <v>4539342</v>
      </c>
      <c r="G64" s="388">
        <v>4412706</v>
      </c>
      <c r="H64" s="386">
        <v>-8551068</v>
      </c>
      <c r="I64" s="388">
        <v>-8325894</v>
      </c>
      <c r="J64" s="386">
        <v>-4764441</v>
      </c>
      <c r="K64" s="392">
        <v>-4880883</v>
      </c>
    </row>
    <row r="65" spans="2:11">
      <c r="D65" s="371"/>
      <c r="E65" s="371"/>
      <c r="F65" s="371"/>
      <c r="G65" s="371"/>
      <c r="H65" s="371"/>
      <c r="I65" s="371"/>
      <c r="J65" s="371"/>
      <c r="K65" s="371"/>
    </row>
    <row r="66" spans="2:11">
      <c r="B66" s="375" t="s">
        <v>368</v>
      </c>
      <c r="C66" s="366"/>
      <c r="D66" s="386">
        <v>0</v>
      </c>
      <c r="E66" s="388">
        <v>0</v>
      </c>
      <c r="F66" s="386">
        <v>0</v>
      </c>
      <c r="G66" s="388">
        <v>0</v>
      </c>
      <c r="H66" s="386">
        <v>0</v>
      </c>
      <c r="I66" s="388">
        <v>0</v>
      </c>
      <c r="J66" s="386">
        <v>2211888</v>
      </c>
      <c r="K66" s="388">
        <v>2107892</v>
      </c>
    </row>
    <row r="67" spans="2:11">
      <c r="D67" s="371"/>
      <c r="E67" s="371"/>
      <c r="F67" s="371"/>
      <c r="G67" s="371"/>
      <c r="H67" s="371"/>
      <c r="I67" s="371"/>
      <c r="J67" s="371"/>
      <c r="K67" s="371"/>
    </row>
    <row r="68" spans="2:11">
      <c r="B68" s="377" t="s">
        <v>369</v>
      </c>
      <c r="C68" s="365"/>
      <c r="D68" s="390">
        <v>7508510</v>
      </c>
      <c r="E68" s="393">
        <v>7419356</v>
      </c>
      <c r="F68" s="390">
        <v>21874538</v>
      </c>
      <c r="G68" s="393">
        <v>19240366</v>
      </c>
      <c r="H68" s="390">
        <v>328657</v>
      </c>
      <c r="I68" s="393">
        <v>736634</v>
      </c>
      <c r="J68" s="390">
        <v>29711705</v>
      </c>
      <c r="K68" s="393">
        <v>27396356</v>
      </c>
    </row>
    <row r="69" spans="2:11">
      <c r="D69" s="371"/>
      <c r="E69" s="371"/>
      <c r="F69" s="371"/>
      <c r="G69" s="371"/>
      <c r="H69" s="371"/>
      <c r="I69" s="371"/>
      <c r="J69" s="371"/>
      <c r="K69" s="371"/>
    </row>
    <row r="70" spans="2:11">
      <c r="D70" s="371"/>
      <c r="E70" s="371"/>
      <c r="F70" s="371"/>
      <c r="G70" s="371"/>
      <c r="H70" s="371"/>
      <c r="I70" s="371"/>
      <c r="J70" s="371"/>
      <c r="K70" s="371"/>
    </row>
    <row r="71" spans="2:11">
      <c r="D71" s="371"/>
      <c r="E71" s="371"/>
      <c r="F71" s="371"/>
      <c r="G71" s="371"/>
      <c r="H71" s="371"/>
      <c r="I71" s="371"/>
      <c r="J71" s="371"/>
      <c r="K71" s="371"/>
    </row>
    <row r="73" spans="2:11">
      <c r="B73" s="578" t="s">
        <v>187</v>
      </c>
      <c r="C73" s="579"/>
      <c r="D73" s="572" t="s">
        <v>101</v>
      </c>
      <c r="E73" s="573"/>
      <c r="F73" s="572" t="s">
        <v>54</v>
      </c>
      <c r="G73" s="573"/>
      <c r="H73" s="572" t="s">
        <v>422</v>
      </c>
      <c r="I73" s="573"/>
      <c r="J73" s="572" t="s">
        <v>20</v>
      </c>
      <c r="K73" s="573"/>
    </row>
    <row r="74" spans="2:11">
      <c r="B74" s="580" t="s">
        <v>370</v>
      </c>
      <c r="C74" s="589"/>
      <c r="D74" s="382" t="s">
        <v>435</v>
      </c>
      <c r="E74" s="383" t="s">
        <v>436</v>
      </c>
      <c r="F74" s="382" t="str">
        <f>D74</f>
        <v>06/30/2019</v>
      </c>
      <c r="G74" s="383" t="str">
        <f>E74</f>
        <v>06/30/2018</v>
      </c>
      <c r="H74" s="382" t="str">
        <f>D74</f>
        <v>06/30/2019</v>
      </c>
      <c r="I74" s="383" t="str">
        <f>E74</f>
        <v>06/30/2018</v>
      </c>
      <c r="J74" s="382" t="str">
        <f>D74</f>
        <v>06/30/2019</v>
      </c>
      <c r="K74" s="383" t="str">
        <f>E74</f>
        <v>06/30/2018</v>
      </c>
    </row>
    <row r="75" spans="2:11">
      <c r="B75" s="590"/>
      <c r="C75" s="591"/>
      <c r="D75" s="384" t="s">
        <v>380</v>
      </c>
      <c r="E75" s="385" t="s">
        <v>380</v>
      </c>
      <c r="F75" s="384" t="s">
        <v>380</v>
      </c>
      <c r="G75" s="385" t="s">
        <v>380</v>
      </c>
      <c r="H75" s="384" t="s">
        <v>380</v>
      </c>
      <c r="I75" s="385" t="s">
        <v>380</v>
      </c>
      <c r="J75" s="384" t="s">
        <v>380</v>
      </c>
      <c r="K75" s="385" t="s">
        <v>380</v>
      </c>
    </row>
    <row r="76" spans="2:11">
      <c r="B76" s="375" t="s">
        <v>371</v>
      </c>
      <c r="C76" s="365"/>
      <c r="D76" s="394">
        <v>1494163</v>
      </c>
      <c r="E76" s="395">
        <v>1542251</v>
      </c>
      <c r="F76" s="394">
        <v>6148846</v>
      </c>
      <c r="G76" s="395">
        <v>4713219</v>
      </c>
      <c r="H76" s="394">
        <v>-414840</v>
      </c>
      <c r="I76" s="395">
        <v>-391077</v>
      </c>
      <c r="J76" s="394">
        <v>7228169</v>
      </c>
      <c r="K76" s="395">
        <v>5864393</v>
      </c>
    </row>
    <row r="77" spans="2:11">
      <c r="B77" s="378"/>
      <c r="C77" s="369" t="s">
        <v>127</v>
      </c>
      <c r="D77" s="390">
        <v>1473506</v>
      </c>
      <c r="E77" s="395">
        <v>1501718</v>
      </c>
      <c r="F77" s="390">
        <v>5434104</v>
      </c>
      <c r="G77" s="395">
        <v>4352324</v>
      </c>
      <c r="H77" s="390">
        <v>-414233</v>
      </c>
      <c r="I77" s="395">
        <v>-391240</v>
      </c>
      <c r="J77" s="390">
        <v>6493377</v>
      </c>
      <c r="K77" s="395">
        <v>5462802</v>
      </c>
    </row>
    <row r="78" spans="2:11">
      <c r="B78" s="378"/>
      <c r="C78" s="370" t="s">
        <v>61</v>
      </c>
      <c r="D78" s="396">
        <v>1410091</v>
      </c>
      <c r="E78" s="397">
        <v>1405497</v>
      </c>
      <c r="F78" s="396">
        <v>4843399</v>
      </c>
      <c r="G78" s="397">
        <v>3963246</v>
      </c>
      <c r="H78" s="396">
        <v>-392446</v>
      </c>
      <c r="I78" s="397">
        <v>-341802</v>
      </c>
      <c r="J78" s="396">
        <v>5861044</v>
      </c>
      <c r="K78" s="397">
        <v>5026941</v>
      </c>
    </row>
    <row r="79" spans="2:11">
      <c r="B79" s="378"/>
      <c r="C79" s="370" t="s">
        <v>332</v>
      </c>
      <c r="D79" s="396">
        <v>24093</v>
      </c>
      <c r="E79" s="397">
        <v>20003</v>
      </c>
      <c r="F79" s="396">
        <v>5226</v>
      </c>
      <c r="G79" s="397">
        <v>2611</v>
      </c>
      <c r="H79" s="396">
        <v>0</v>
      </c>
      <c r="I79" s="397">
        <v>0</v>
      </c>
      <c r="J79" s="396">
        <v>29319</v>
      </c>
      <c r="K79" s="397">
        <v>22614</v>
      </c>
    </row>
    <row r="80" spans="2:11">
      <c r="B80" s="378"/>
      <c r="C80" s="370" t="s">
        <v>333</v>
      </c>
      <c r="D80" s="396">
        <v>39322</v>
      </c>
      <c r="E80" s="397">
        <v>76218</v>
      </c>
      <c r="F80" s="396">
        <v>585479</v>
      </c>
      <c r="G80" s="397">
        <v>386467</v>
      </c>
      <c r="H80" s="396">
        <v>-21787</v>
      </c>
      <c r="I80" s="397">
        <v>-49438</v>
      </c>
      <c r="J80" s="396">
        <v>603014</v>
      </c>
      <c r="K80" s="397">
        <v>413247</v>
      </c>
    </row>
    <row r="81" spans="2:11">
      <c r="B81" s="378"/>
      <c r="C81" s="369" t="s">
        <v>128</v>
      </c>
      <c r="D81" s="396">
        <v>20657</v>
      </c>
      <c r="E81" s="397">
        <v>40533</v>
      </c>
      <c r="F81" s="396">
        <v>714742</v>
      </c>
      <c r="G81" s="397">
        <v>360895</v>
      </c>
      <c r="H81" s="396">
        <v>-607</v>
      </c>
      <c r="I81" s="397">
        <v>163</v>
      </c>
      <c r="J81" s="396">
        <v>734792</v>
      </c>
      <c r="K81" s="397">
        <v>401591</v>
      </c>
    </row>
    <row r="82" spans="2:11">
      <c r="C82" s="371"/>
      <c r="D82" s="371"/>
      <c r="E82" s="371"/>
      <c r="F82" s="371"/>
      <c r="G82" s="371"/>
      <c r="H82" s="371"/>
      <c r="I82" s="371"/>
      <c r="J82" s="371"/>
      <c r="K82" s="371"/>
    </row>
    <row r="83" spans="2:11">
      <c r="B83" s="377" t="s">
        <v>372</v>
      </c>
      <c r="C83" s="372"/>
      <c r="D83" s="394">
        <v>-561531</v>
      </c>
      <c r="E83" s="395">
        <v>-589085</v>
      </c>
      <c r="F83" s="394">
        <v>-4069182</v>
      </c>
      <c r="G83" s="395">
        <v>-3201451</v>
      </c>
      <c r="H83" s="394">
        <v>417459</v>
      </c>
      <c r="I83" s="395">
        <v>391627</v>
      </c>
      <c r="J83" s="394">
        <v>-4213254</v>
      </c>
      <c r="K83" s="395">
        <v>-3398909</v>
      </c>
    </row>
    <row r="84" spans="2:11">
      <c r="B84" s="378"/>
      <c r="C84" s="370" t="s">
        <v>334</v>
      </c>
      <c r="D84" s="396">
        <v>-235452</v>
      </c>
      <c r="E84" s="397">
        <v>-331014</v>
      </c>
      <c r="F84" s="396">
        <v>-3191855</v>
      </c>
      <c r="G84" s="397">
        <v>-2444217</v>
      </c>
      <c r="H84" s="396">
        <v>392603</v>
      </c>
      <c r="I84" s="397">
        <v>368903</v>
      </c>
      <c r="J84" s="396">
        <v>-3034704</v>
      </c>
      <c r="K84" s="397">
        <v>-2406328</v>
      </c>
    </row>
    <row r="85" spans="2:11">
      <c r="B85" s="378"/>
      <c r="C85" s="370" t="s">
        <v>335</v>
      </c>
      <c r="D85" s="396">
        <v>-147630</v>
      </c>
      <c r="E85" s="397">
        <v>-112830</v>
      </c>
      <c r="F85" s="396">
        <v>0</v>
      </c>
      <c r="G85" s="397">
        <v>0</v>
      </c>
      <c r="H85" s="396">
        <v>0</v>
      </c>
      <c r="I85" s="397">
        <v>0</v>
      </c>
      <c r="J85" s="396">
        <v>-147630</v>
      </c>
      <c r="K85" s="397">
        <v>-112830</v>
      </c>
    </row>
    <row r="86" spans="2:11">
      <c r="B86" s="378"/>
      <c r="C86" s="370" t="s">
        <v>132</v>
      </c>
      <c r="D86" s="396">
        <v>-127769</v>
      </c>
      <c r="E86" s="397">
        <v>-95440</v>
      </c>
      <c r="F86" s="396">
        <v>-450824</v>
      </c>
      <c r="G86" s="397">
        <v>-354116</v>
      </c>
      <c r="H86" s="396">
        <v>26817</v>
      </c>
      <c r="I86" s="397">
        <v>27147</v>
      </c>
      <c r="J86" s="396">
        <v>-551776</v>
      </c>
      <c r="K86" s="397">
        <v>-422409</v>
      </c>
    </row>
    <row r="87" spans="2:11">
      <c r="B87" s="378"/>
      <c r="C87" s="370" t="s">
        <v>336</v>
      </c>
      <c r="D87" s="396">
        <v>-50680</v>
      </c>
      <c r="E87" s="397">
        <v>-49801</v>
      </c>
      <c r="F87" s="396">
        <v>-426503</v>
      </c>
      <c r="G87" s="397">
        <v>-403118</v>
      </c>
      <c r="H87" s="396">
        <v>-1961</v>
      </c>
      <c r="I87" s="397">
        <v>-4423</v>
      </c>
      <c r="J87" s="396">
        <v>-479144</v>
      </c>
      <c r="K87" s="397">
        <v>-457342</v>
      </c>
    </row>
    <row r="88" spans="2:11">
      <c r="C88" s="371"/>
      <c r="D88" s="371"/>
      <c r="E88" s="371"/>
      <c r="F88" s="371"/>
      <c r="G88" s="371"/>
      <c r="H88" s="371"/>
      <c r="I88" s="371"/>
      <c r="J88" s="371"/>
      <c r="K88" s="371"/>
    </row>
    <row r="89" spans="2:11">
      <c r="B89" s="377" t="s">
        <v>373</v>
      </c>
      <c r="C89" s="372"/>
      <c r="D89" s="390">
        <v>932632</v>
      </c>
      <c r="E89" s="395">
        <v>953166</v>
      </c>
      <c r="F89" s="390">
        <v>2079664</v>
      </c>
      <c r="G89" s="395">
        <v>1511768</v>
      </c>
      <c r="H89" s="390">
        <v>2619</v>
      </c>
      <c r="I89" s="395">
        <v>550</v>
      </c>
      <c r="J89" s="390">
        <v>3014915</v>
      </c>
      <c r="K89" s="395">
        <v>2465484</v>
      </c>
    </row>
    <row r="90" spans="2:11">
      <c r="C90" s="371"/>
      <c r="D90" s="371"/>
      <c r="E90" s="371"/>
      <c r="F90" s="371"/>
      <c r="G90" s="371"/>
      <c r="H90" s="371"/>
      <c r="I90" s="371"/>
      <c r="J90" s="371"/>
      <c r="K90" s="371"/>
    </row>
    <row r="91" spans="2:11">
      <c r="B91" s="376"/>
      <c r="C91" s="369" t="s">
        <v>337</v>
      </c>
      <c r="D91" s="396">
        <v>3489</v>
      </c>
      <c r="E91" s="397">
        <v>4800</v>
      </c>
      <c r="F91" s="396">
        <v>82303</v>
      </c>
      <c r="G91" s="397">
        <v>80611</v>
      </c>
      <c r="H91" s="396">
        <v>34</v>
      </c>
      <c r="I91" s="397">
        <v>0</v>
      </c>
      <c r="J91" s="396">
        <v>85826</v>
      </c>
      <c r="K91" s="397">
        <v>85411</v>
      </c>
    </row>
    <row r="92" spans="2:11">
      <c r="B92" s="376"/>
      <c r="C92" s="369" t="s">
        <v>338</v>
      </c>
      <c r="D92" s="396">
        <v>-59096</v>
      </c>
      <c r="E92" s="397">
        <v>-72223</v>
      </c>
      <c r="F92" s="396">
        <v>-359948</v>
      </c>
      <c r="G92" s="397">
        <v>-334266</v>
      </c>
      <c r="H92" s="396">
        <v>-12906</v>
      </c>
      <c r="I92" s="397">
        <v>-13350</v>
      </c>
      <c r="J92" s="396">
        <v>-431950</v>
      </c>
      <c r="K92" s="397">
        <v>-419839</v>
      </c>
    </row>
    <row r="93" spans="2:11">
      <c r="B93" s="376"/>
      <c r="C93" s="369" t="s">
        <v>339</v>
      </c>
      <c r="D93" s="396">
        <v>-66176</v>
      </c>
      <c r="E93" s="397">
        <v>-66439</v>
      </c>
      <c r="F93" s="396">
        <v>-497572</v>
      </c>
      <c r="G93" s="397">
        <v>-383139</v>
      </c>
      <c r="H93" s="396">
        <v>-34749</v>
      </c>
      <c r="I93" s="397">
        <v>-29221</v>
      </c>
      <c r="J93" s="396">
        <v>-598497</v>
      </c>
      <c r="K93" s="397">
        <v>-478799</v>
      </c>
    </row>
    <row r="94" spans="2:11">
      <c r="C94" s="371"/>
      <c r="D94" s="371"/>
      <c r="E94" s="371"/>
      <c r="F94" s="371"/>
      <c r="G94" s="371"/>
      <c r="H94" s="371"/>
      <c r="I94" s="371"/>
      <c r="J94" s="371"/>
      <c r="K94" s="371"/>
    </row>
    <row r="95" spans="2:11">
      <c r="B95" s="377" t="s">
        <v>374</v>
      </c>
      <c r="C95" s="372"/>
      <c r="D95" s="390">
        <v>810849</v>
      </c>
      <c r="E95" s="395">
        <v>819304</v>
      </c>
      <c r="F95" s="390">
        <v>1304447</v>
      </c>
      <c r="G95" s="395">
        <v>874974</v>
      </c>
      <c r="H95" s="390">
        <v>-45002</v>
      </c>
      <c r="I95" s="395">
        <v>-42021</v>
      </c>
      <c r="J95" s="390">
        <v>2070294</v>
      </c>
      <c r="K95" s="395">
        <v>1652257</v>
      </c>
    </row>
    <row r="96" spans="2:11">
      <c r="C96" s="371"/>
      <c r="D96" s="371"/>
      <c r="E96" s="371"/>
      <c r="F96" s="371"/>
      <c r="G96" s="371"/>
      <c r="H96" s="371"/>
      <c r="I96" s="371"/>
      <c r="J96" s="371"/>
      <c r="K96" s="371"/>
    </row>
    <row r="97" spans="2:11">
      <c r="B97" s="378"/>
      <c r="C97" s="369" t="s">
        <v>340</v>
      </c>
      <c r="D97" s="396">
        <v>-131907</v>
      </c>
      <c r="E97" s="397">
        <v>-111994</v>
      </c>
      <c r="F97" s="396">
        <v>-348490</v>
      </c>
      <c r="G97" s="397">
        <v>-228716</v>
      </c>
      <c r="H97" s="396">
        <v>21</v>
      </c>
      <c r="I97" s="397">
        <v>458</v>
      </c>
      <c r="J97" s="396">
        <v>-480376</v>
      </c>
      <c r="K97" s="397">
        <v>-340252</v>
      </c>
    </row>
    <row r="98" spans="2:11">
      <c r="B98" s="378"/>
      <c r="C98" s="369" t="s">
        <v>341</v>
      </c>
      <c r="D98" s="396">
        <v>-585</v>
      </c>
      <c r="E98" s="397">
        <v>3223</v>
      </c>
      <c r="F98" s="396">
        <v>-123344</v>
      </c>
      <c r="G98" s="397">
        <v>-66654</v>
      </c>
      <c r="H98" s="396">
        <v>183</v>
      </c>
      <c r="I98" s="397">
        <v>-71</v>
      </c>
      <c r="J98" s="396">
        <v>-123746</v>
      </c>
      <c r="K98" s="397">
        <v>-63502</v>
      </c>
    </row>
    <row r="99" spans="2:11">
      <c r="C99" s="371"/>
      <c r="D99" s="371"/>
      <c r="E99" s="371"/>
      <c r="F99" s="371"/>
      <c r="G99" s="371"/>
      <c r="H99" s="371"/>
      <c r="I99" s="371"/>
      <c r="J99" s="371"/>
      <c r="K99" s="371"/>
    </row>
    <row r="100" spans="2:11">
      <c r="B100" s="377" t="s">
        <v>375</v>
      </c>
      <c r="C100" s="372"/>
      <c r="D100" s="394">
        <v>678357</v>
      </c>
      <c r="E100" s="395">
        <v>710533</v>
      </c>
      <c r="F100" s="394">
        <v>832613</v>
      </c>
      <c r="G100" s="395">
        <v>579604</v>
      </c>
      <c r="H100" s="394">
        <v>-44798</v>
      </c>
      <c r="I100" s="395">
        <v>-41634</v>
      </c>
      <c r="J100" s="394">
        <v>1466172</v>
      </c>
      <c r="K100" s="395">
        <v>1248503</v>
      </c>
    </row>
    <row r="101" spans="2:11">
      <c r="B101" s="379"/>
      <c r="C101" s="373"/>
      <c r="D101" s="371"/>
      <c r="E101" s="371"/>
      <c r="F101" s="371"/>
      <c r="G101" s="371"/>
      <c r="H101" s="371"/>
      <c r="I101" s="371"/>
      <c r="J101" s="371"/>
      <c r="K101" s="371"/>
    </row>
    <row r="102" spans="2:11">
      <c r="B102" s="377" t="s">
        <v>376</v>
      </c>
      <c r="C102" s="372"/>
      <c r="D102" s="394">
        <v>22911</v>
      </c>
      <c r="E102" s="395">
        <v>37225</v>
      </c>
      <c r="F102" s="394">
        <v>-163922</v>
      </c>
      <c r="G102" s="395">
        <v>-186289</v>
      </c>
      <c r="H102" s="394">
        <v>-124669</v>
      </c>
      <c r="I102" s="395">
        <v>-67439</v>
      </c>
      <c r="J102" s="394">
        <v>-265680</v>
      </c>
      <c r="K102" s="395">
        <v>-216503</v>
      </c>
    </row>
    <row r="103" spans="2:11">
      <c r="B103" s="377"/>
      <c r="C103" s="372" t="s">
        <v>119</v>
      </c>
      <c r="D103" s="394">
        <v>106443</v>
      </c>
      <c r="E103" s="395">
        <v>40959</v>
      </c>
      <c r="F103" s="394">
        <v>135336</v>
      </c>
      <c r="G103" s="395">
        <v>112827</v>
      </c>
      <c r="H103" s="394">
        <v>2683</v>
      </c>
      <c r="I103" s="395">
        <v>9088</v>
      </c>
      <c r="J103" s="394">
        <v>244462</v>
      </c>
      <c r="K103" s="395">
        <v>162874</v>
      </c>
    </row>
    <row r="104" spans="2:11">
      <c r="B104" s="378"/>
      <c r="C104" s="370" t="s">
        <v>295</v>
      </c>
      <c r="D104" s="396">
        <v>68464</v>
      </c>
      <c r="E104" s="397">
        <v>34123</v>
      </c>
      <c r="F104" s="396">
        <v>15884</v>
      </c>
      <c r="G104" s="397">
        <v>12491</v>
      </c>
      <c r="H104" s="396">
        <v>8158</v>
      </c>
      <c r="I104" s="397">
        <v>10029</v>
      </c>
      <c r="J104" s="396">
        <v>92506</v>
      </c>
      <c r="K104" s="397">
        <v>56643</v>
      </c>
    </row>
    <row r="105" spans="2:11">
      <c r="B105" s="378"/>
      <c r="C105" s="370" t="s">
        <v>342</v>
      </c>
      <c r="D105" s="396">
        <v>37979</v>
      </c>
      <c r="E105" s="397">
        <v>6836</v>
      </c>
      <c r="F105" s="396">
        <v>119452</v>
      </c>
      <c r="G105" s="397">
        <v>100336</v>
      </c>
      <c r="H105" s="396">
        <v>-5475</v>
      </c>
      <c r="I105" s="397">
        <v>-941</v>
      </c>
      <c r="J105" s="396">
        <v>151956</v>
      </c>
      <c r="K105" s="397">
        <v>106231</v>
      </c>
    </row>
    <row r="106" spans="2:11">
      <c r="B106" s="377"/>
      <c r="C106" s="372" t="s">
        <v>141</v>
      </c>
      <c r="D106" s="394">
        <v>-99986</v>
      </c>
      <c r="E106" s="395">
        <v>-109181</v>
      </c>
      <c r="F106" s="394">
        <v>-412701</v>
      </c>
      <c r="G106" s="395">
        <v>-348236</v>
      </c>
      <c r="H106" s="394">
        <v>-144645</v>
      </c>
      <c r="I106" s="395">
        <v>-39423</v>
      </c>
      <c r="J106" s="394">
        <v>-657332</v>
      </c>
      <c r="K106" s="395">
        <v>-496840</v>
      </c>
    </row>
    <row r="107" spans="2:11">
      <c r="B107" s="378"/>
      <c r="C107" s="370" t="s">
        <v>343</v>
      </c>
      <c r="D107" s="396">
        <v>-7184</v>
      </c>
      <c r="E107" s="397">
        <v>-10739</v>
      </c>
      <c r="F107" s="396">
        <v>-48311</v>
      </c>
      <c r="G107" s="397">
        <v>-88787</v>
      </c>
      <c r="H107" s="396">
        <v>-6015</v>
      </c>
      <c r="I107" s="397">
        <v>-17532</v>
      </c>
      <c r="J107" s="396">
        <v>-61510</v>
      </c>
      <c r="K107" s="397">
        <v>-117058</v>
      </c>
    </row>
    <row r="108" spans="2:11">
      <c r="B108" s="378"/>
      <c r="C108" s="370" t="s">
        <v>344</v>
      </c>
      <c r="D108" s="396">
        <v>-40264</v>
      </c>
      <c r="E108" s="397">
        <v>-52315</v>
      </c>
      <c r="F108" s="396">
        <v>-90777</v>
      </c>
      <c r="G108" s="397">
        <v>-51392</v>
      </c>
      <c r="H108" s="396">
        <v>-12616</v>
      </c>
      <c r="I108" s="397">
        <v>-12829</v>
      </c>
      <c r="J108" s="396">
        <v>-143657</v>
      </c>
      <c r="K108" s="397">
        <v>-116536</v>
      </c>
    </row>
    <row r="109" spans="2:11">
      <c r="B109" s="378"/>
      <c r="C109" s="370" t="s">
        <v>164</v>
      </c>
      <c r="D109" s="396">
        <v>-52538</v>
      </c>
      <c r="E109" s="397">
        <v>-46127</v>
      </c>
      <c r="F109" s="396">
        <v>-273613</v>
      </c>
      <c r="G109" s="397">
        <v>-208057</v>
      </c>
      <c r="H109" s="396">
        <v>-126014</v>
      </c>
      <c r="I109" s="397">
        <v>-9062</v>
      </c>
      <c r="J109" s="396">
        <v>-452165</v>
      </c>
      <c r="K109" s="397">
        <v>-263246</v>
      </c>
    </row>
    <row r="110" spans="2:11">
      <c r="B110" s="378"/>
      <c r="C110" s="369" t="s">
        <v>345</v>
      </c>
      <c r="D110" s="396">
        <v>-32185</v>
      </c>
      <c r="E110" s="397">
        <v>0</v>
      </c>
      <c r="F110" s="396">
        <v>116616</v>
      </c>
      <c r="G110" s="397">
        <v>0</v>
      </c>
      <c r="H110" s="396">
        <v>1728</v>
      </c>
      <c r="I110" s="397">
        <v>0</v>
      </c>
      <c r="J110" s="396">
        <v>86159</v>
      </c>
      <c r="K110" s="397">
        <v>0</v>
      </c>
    </row>
    <row r="111" spans="2:11" s="528" customFormat="1">
      <c r="B111" s="380"/>
      <c r="C111" s="372" t="s">
        <v>346</v>
      </c>
      <c r="D111" s="394">
        <v>48639</v>
      </c>
      <c r="E111" s="395">
        <v>105447</v>
      </c>
      <c r="F111" s="394">
        <v>-3173</v>
      </c>
      <c r="G111" s="395">
        <v>49120</v>
      </c>
      <c r="H111" s="394">
        <v>15565</v>
      </c>
      <c r="I111" s="395">
        <v>-37104</v>
      </c>
      <c r="J111" s="394">
        <v>61031</v>
      </c>
      <c r="K111" s="395">
        <v>117463</v>
      </c>
    </row>
    <row r="112" spans="2:11" ht="11.25" customHeight="1">
      <c r="B112" s="378"/>
      <c r="C112" s="370" t="s">
        <v>347</v>
      </c>
      <c r="D112" s="396">
        <v>162187</v>
      </c>
      <c r="E112" s="397">
        <v>297675</v>
      </c>
      <c r="F112" s="396">
        <v>87944</v>
      </c>
      <c r="G112" s="397">
        <v>108177</v>
      </c>
      <c r="H112" s="396">
        <v>79121</v>
      </c>
      <c r="I112" s="397">
        <v>-11777</v>
      </c>
      <c r="J112" s="396">
        <v>329252</v>
      </c>
      <c r="K112" s="397">
        <v>394075</v>
      </c>
    </row>
    <row r="113" spans="2:11" ht="11.25" customHeight="1">
      <c r="B113" s="378"/>
      <c r="C113" s="370" t="s">
        <v>348</v>
      </c>
      <c r="D113" s="396">
        <v>-113548</v>
      </c>
      <c r="E113" s="397">
        <v>-192228</v>
      </c>
      <c r="F113" s="396">
        <v>-91117</v>
      </c>
      <c r="G113" s="397">
        <v>-59057</v>
      </c>
      <c r="H113" s="396">
        <v>-63556</v>
      </c>
      <c r="I113" s="397">
        <v>-25327</v>
      </c>
      <c r="J113" s="396">
        <v>-268221</v>
      </c>
      <c r="K113" s="397">
        <v>-276612</v>
      </c>
    </row>
    <row r="114" spans="2:11">
      <c r="C114" s="371"/>
    </row>
    <row r="115" spans="2:11" ht="24">
      <c r="B115" s="380"/>
      <c r="C115" s="369" t="s">
        <v>349</v>
      </c>
      <c r="D115" s="396">
        <v>818</v>
      </c>
      <c r="E115" s="397">
        <v>1005</v>
      </c>
      <c r="F115" s="396">
        <v>11</v>
      </c>
      <c r="G115" s="397">
        <v>0</v>
      </c>
      <c r="H115" s="396">
        <v>-222</v>
      </c>
      <c r="I115" s="397">
        <v>434</v>
      </c>
      <c r="J115" s="396">
        <v>607</v>
      </c>
      <c r="K115" s="397">
        <v>1439</v>
      </c>
    </row>
    <row r="116" spans="2:11">
      <c r="B116" s="381"/>
      <c r="C116" s="369" t="s">
        <v>350</v>
      </c>
      <c r="D116" s="394">
        <v>157</v>
      </c>
      <c r="E116" s="393">
        <v>232</v>
      </c>
      <c r="F116" s="394">
        <v>4</v>
      </c>
      <c r="G116" s="393">
        <v>452</v>
      </c>
      <c r="H116" s="394">
        <v>0</v>
      </c>
      <c r="I116" s="393">
        <v>0</v>
      </c>
      <c r="J116" s="394">
        <v>161</v>
      </c>
      <c r="K116" s="393">
        <v>684</v>
      </c>
    </row>
    <row r="117" spans="2:11">
      <c r="B117" s="377"/>
      <c r="C117" s="370" t="s">
        <v>351</v>
      </c>
      <c r="D117" s="396">
        <v>157</v>
      </c>
      <c r="E117" s="397">
        <v>180</v>
      </c>
      <c r="F117" s="396">
        <v>2</v>
      </c>
      <c r="G117" s="397">
        <v>0</v>
      </c>
      <c r="H117" s="396">
        <v>0</v>
      </c>
      <c r="I117" s="397">
        <v>0</v>
      </c>
      <c r="J117" s="396">
        <v>159</v>
      </c>
      <c r="K117" s="397">
        <v>180</v>
      </c>
    </row>
    <row r="118" spans="2:11">
      <c r="B118" s="377"/>
      <c r="C118" s="370" t="s">
        <v>352</v>
      </c>
      <c r="D118" s="396">
        <v>0</v>
      </c>
      <c r="E118" s="397">
        <v>52</v>
      </c>
      <c r="F118" s="396">
        <v>2</v>
      </c>
      <c r="G118" s="397">
        <v>452</v>
      </c>
      <c r="H118" s="396">
        <v>0</v>
      </c>
      <c r="I118" s="397">
        <v>0</v>
      </c>
      <c r="J118" s="396">
        <v>2</v>
      </c>
      <c r="K118" s="397">
        <v>504</v>
      </c>
    </row>
    <row r="119" spans="2:11">
      <c r="C119" s="371"/>
      <c r="D119" s="371"/>
      <c r="E119" s="371"/>
      <c r="F119" s="371"/>
      <c r="G119" s="371"/>
      <c r="H119" s="371"/>
      <c r="I119" s="371"/>
      <c r="J119" s="371"/>
      <c r="K119" s="371"/>
    </row>
    <row r="120" spans="2:11">
      <c r="B120" s="377" t="s">
        <v>377</v>
      </c>
      <c r="C120" s="372"/>
      <c r="D120" s="394">
        <v>702243</v>
      </c>
      <c r="E120" s="393">
        <v>748995</v>
      </c>
      <c r="F120" s="394">
        <v>668706</v>
      </c>
      <c r="G120" s="393">
        <v>393767</v>
      </c>
      <c r="H120" s="394">
        <v>-169689</v>
      </c>
      <c r="I120" s="393">
        <v>-108639</v>
      </c>
      <c r="J120" s="394">
        <v>1201260</v>
      </c>
      <c r="K120" s="393">
        <v>1034123</v>
      </c>
    </row>
    <row r="121" spans="2:11">
      <c r="C121" s="371"/>
      <c r="D121" s="371"/>
      <c r="E121" s="371"/>
      <c r="F121" s="371"/>
      <c r="G121" s="371"/>
      <c r="H121" s="371"/>
      <c r="I121" s="371"/>
      <c r="J121" s="371"/>
      <c r="K121" s="371"/>
    </row>
    <row r="122" spans="2:11">
      <c r="B122" s="378"/>
      <c r="C122" s="369" t="s">
        <v>353</v>
      </c>
      <c r="D122" s="396">
        <v>-188536</v>
      </c>
      <c r="E122" s="397">
        <v>-253812</v>
      </c>
      <c r="F122" s="396">
        <v>-201823</v>
      </c>
      <c r="G122" s="397">
        <v>-124300</v>
      </c>
      <c r="H122" s="396">
        <v>16563</v>
      </c>
      <c r="I122" s="397">
        <v>4469</v>
      </c>
      <c r="J122" s="396">
        <v>-373796</v>
      </c>
      <c r="K122" s="397">
        <v>-373643</v>
      </c>
    </row>
    <row r="123" spans="2:11">
      <c r="C123" s="371"/>
      <c r="D123" s="371"/>
      <c r="E123" s="371"/>
      <c r="F123" s="371"/>
      <c r="G123" s="371"/>
      <c r="H123" s="371"/>
      <c r="I123" s="371"/>
      <c r="J123" s="371"/>
      <c r="K123" s="371"/>
    </row>
    <row r="124" spans="2:11">
      <c r="B124" s="377" t="s">
        <v>378</v>
      </c>
      <c r="C124" s="372"/>
      <c r="D124" s="390">
        <v>513707</v>
      </c>
      <c r="E124" s="395">
        <v>495183</v>
      </c>
      <c r="F124" s="390">
        <v>466883</v>
      </c>
      <c r="G124" s="395">
        <v>269467</v>
      </c>
      <c r="H124" s="390">
        <v>-153126</v>
      </c>
      <c r="I124" s="395">
        <v>-104170</v>
      </c>
      <c r="J124" s="390">
        <v>827464</v>
      </c>
      <c r="K124" s="395">
        <v>660480</v>
      </c>
    </row>
    <row r="125" spans="2:11">
      <c r="B125" s="378"/>
      <c r="C125" s="369" t="s">
        <v>354</v>
      </c>
      <c r="D125" s="396">
        <v>0</v>
      </c>
      <c r="E125" s="397">
        <v>0</v>
      </c>
      <c r="F125" s="396">
        <v>0</v>
      </c>
      <c r="G125" s="397">
        <v>0</v>
      </c>
      <c r="H125" s="396">
        <v>0</v>
      </c>
      <c r="I125" s="397">
        <v>0</v>
      </c>
      <c r="J125" s="396">
        <v>0</v>
      </c>
      <c r="K125" s="397">
        <v>0</v>
      </c>
    </row>
    <row r="126" spans="2:11">
      <c r="B126" s="377" t="s">
        <v>118</v>
      </c>
      <c r="C126" s="369"/>
      <c r="D126" s="390">
        <v>513707</v>
      </c>
      <c r="E126" s="395">
        <v>495183</v>
      </c>
      <c r="F126" s="390">
        <v>466883</v>
      </c>
      <c r="G126" s="395">
        <v>269467</v>
      </c>
      <c r="H126" s="390">
        <v>-153126</v>
      </c>
      <c r="I126" s="395">
        <v>-104170</v>
      </c>
      <c r="J126" s="390">
        <v>827464</v>
      </c>
      <c r="K126" s="395">
        <v>660480</v>
      </c>
    </row>
    <row r="127" spans="2:11">
      <c r="C127" s="371"/>
      <c r="D127" s="371"/>
      <c r="E127" s="371"/>
      <c r="F127" s="371"/>
      <c r="G127" s="371"/>
      <c r="H127" s="371"/>
      <c r="I127" s="371"/>
      <c r="J127" s="371"/>
      <c r="K127" s="371"/>
    </row>
    <row r="128" spans="2:11">
      <c r="B128" s="378"/>
      <c r="C128" s="369" t="s">
        <v>355</v>
      </c>
      <c r="D128" s="390">
        <v>513707</v>
      </c>
      <c r="E128" s="395">
        <v>495183</v>
      </c>
      <c r="F128" s="390">
        <v>466883</v>
      </c>
      <c r="G128" s="395">
        <v>269467</v>
      </c>
      <c r="H128" s="390">
        <v>-153126</v>
      </c>
      <c r="I128" s="395">
        <v>-104170</v>
      </c>
      <c r="J128" s="390">
        <v>827464</v>
      </c>
      <c r="K128" s="395">
        <v>660480</v>
      </c>
    </row>
    <row r="129" spans="2:11">
      <c r="B129" s="378"/>
      <c r="C129" s="372" t="s">
        <v>70</v>
      </c>
      <c r="D129" s="390"/>
      <c r="E129" s="397"/>
      <c r="F129" s="390"/>
      <c r="G129" s="397"/>
      <c r="H129" s="390"/>
      <c r="I129" s="397"/>
      <c r="J129" s="390">
        <v>544407</v>
      </c>
      <c r="K129" s="395">
        <v>402767</v>
      </c>
    </row>
    <row r="130" spans="2:11">
      <c r="B130" s="378"/>
      <c r="C130" s="372" t="s">
        <v>71</v>
      </c>
      <c r="D130" s="394"/>
      <c r="E130" s="397"/>
      <c r="F130" s="394"/>
      <c r="G130" s="397"/>
      <c r="H130" s="394"/>
      <c r="I130" s="397"/>
      <c r="J130" s="394">
        <v>283057</v>
      </c>
      <c r="K130" s="395">
        <v>257713</v>
      </c>
    </row>
    <row r="133" spans="2:11">
      <c r="D133" s="399"/>
    </row>
    <row r="135" spans="2:11" ht="12.75" customHeight="1">
      <c r="B135" s="578" t="s">
        <v>187</v>
      </c>
      <c r="C135" s="579"/>
      <c r="D135" s="572" t="s">
        <v>101</v>
      </c>
      <c r="E135" s="573"/>
      <c r="F135" s="572" t="s">
        <v>54</v>
      </c>
      <c r="G135" s="573"/>
      <c r="H135" s="572" t="s">
        <v>422</v>
      </c>
      <c r="I135" s="573"/>
      <c r="J135" s="572" t="s">
        <v>20</v>
      </c>
      <c r="K135" s="573"/>
    </row>
    <row r="136" spans="2:11" ht="12.75" customHeight="1">
      <c r="B136" s="580" t="s">
        <v>379</v>
      </c>
      <c r="C136" s="586"/>
      <c r="D136" s="382" t="str">
        <f>D74</f>
        <v>06/30/2019</v>
      </c>
      <c r="E136" s="383" t="str">
        <f>E74</f>
        <v>06/30/2018</v>
      </c>
      <c r="F136" s="382" t="str">
        <f>D136</f>
        <v>06/30/2019</v>
      </c>
      <c r="G136" s="383" t="str">
        <f>E136</f>
        <v>06/30/2018</v>
      </c>
      <c r="H136" s="382" t="str">
        <f>D136</f>
        <v>06/30/2019</v>
      </c>
      <c r="I136" s="383" t="str">
        <f>E136</f>
        <v>06/30/2018</v>
      </c>
      <c r="J136" s="382" t="str">
        <f>D136</f>
        <v>06/30/2019</v>
      </c>
      <c r="K136" s="383" t="str">
        <f>E136</f>
        <v>06/30/2018</v>
      </c>
    </row>
    <row r="137" spans="2:11">
      <c r="B137" s="587"/>
      <c r="C137" s="588"/>
      <c r="D137" s="384" t="s">
        <v>380</v>
      </c>
      <c r="E137" s="385" t="s">
        <v>380</v>
      </c>
      <c r="F137" s="384" t="s">
        <v>380</v>
      </c>
      <c r="G137" s="385" t="s">
        <v>380</v>
      </c>
      <c r="H137" s="384" t="s">
        <v>380</v>
      </c>
      <c r="I137" s="385" t="s">
        <v>380</v>
      </c>
      <c r="J137" s="384" t="s">
        <v>380</v>
      </c>
      <c r="K137" s="385" t="s">
        <v>380</v>
      </c>
    </row>
    <row r="139" spans="2:11">
      <c r="B139" s="377"/>
      <c r="C139" s="374" t="s">
        <v>356</v>
      </c>
      <c r="D139" s="396">
        <v>480740</v>
      </c>
      <c r="E139" s="397">
        <v>470383</v>
      </c>
      <c r="F139" s="396">
        <v>185997</v>
      </c>
      <c r="G139" s="397">
        <v>142115</v>
      </c>
      <c r="H139" s="396">
        <v>-57548</v>
      </c>
      <c r="I139" s="397">
        <v>-84475</v>
      </c>
      <c r="J139" s="396">
        <v>609189</v>
      </c>
      <c r="K139" s="397">
        <v>528023</v>
      </c>
    </row>
    <row r="140" spans="2:11">
      <c r="B140" s="377"/>
      <c r="C140" s="374" t="s">
        <v>357</v>
      </c>
      <c r="D140" s="396">
        <v>-120372</v>
      </c>
      <c r="E140" s="397">
        <v>39684</v>
      </c>
      <c r="F140" s="396">
        <v>-724816</v>
      </c>
      <c r="G140" s="397">
        <v>-312738</v>
      </c>
      <c r="H140" s="396">
        <v>68707</v>
      </c>
      <c r="I140" s="397">
        <v>-1623465</v>
      </c>
      <c r="J140" s="396">
        <v>-776481</v>
      </c>
      <c r="K140" s="397">
        <v>-1896519</v>
      </c>
    </row>
    <row r="141" spans="2:11">
      <c r="B141" s="377"/>
      <c r="C141" s="374" t="s">
        <v>358</v>
      </c>
      <c r="D141" s="396">
        <v>-581937</v>
      </c>
      <c r="E141" s="397">
        <v>-467165</v>
      </c>
      <c r="F141" s="396">
        <v>506457</v>
      </c>
      <c r="G141" s="397">
        <v>475194</v>
      </c>
      <c r="H141" s="396">
        <v>-252513</v>
      </c>
      <c r="I141" s="397">
        <v>2408519</v>
      </c>
      <c r="J141" s="396">
        <v>-327993</v>
      </c>
      <c r="K141" s="397">
        <v>2416548</v>
      </c>
    </row>
  </sheetData>
  <mergeCells count="24">
    <mergeCell ref="H73:I73"/>
    <mergeCell ref="J73:K73"/>
    <mergeCell ref="B136:C137"/>
    <mergeCell ref="B73:C73"/>
    <mergeCell ref="B74:C75"/>
    <mergeCell ref="D135:E135"/>
    <mergeCell ref="F135:G135"/>
    <mergeCell ref="H135:I135"/>
    <mergeCell ref="H3:I3"/>
    <mergeCell ref="J3:K3"/>
    <mergeCell ref="J135:K135"/>
    <mergeCell ref="B135:C135"/>
    <mergeCell ref="D34:E34"/>
    <mergeCell ref="F34:G34"/>
    <mergeCell ref="H34:I34"/>
    <mergeCell ref="J34:K34"/>
    <mergeCell ref="D73:E73"/>
    <mergeCell ref="F73:G73"/>
    <mergeCell ref="B34:C34"/>
    <mergeCell ref="B35:C36"/>
    <mergeCell ref="B3:C3"/>
    <mergeCell ref="B4:C5"/>
    <mergeCell ref="D3:E3"/>
    <mergeCell ref="F3:G3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5"/>
  <sheetViews>
    <sheetView topLeftCell="A120" workbookViewId="0">
      <selection activeCell="D145" sqref="D145"/>
    </sheetView>
  </sheetViews>
  <sheetFormatPr baseColWidth="10" defaultRowHeight="12.75"/>
  <cols>
    <col min="1" max="1" width="4" style="364" customWidth="1"/>
    <col min="2" max="2" width="2.85546875" style="367" customWidth="1"/>
    <col min="3" max="3" width="69.7109375" style="367" customWidth="1"/>
    <col min="4" max="4" width="16.7109375" style="367" customWidth="1"/>
    <col min="5" max="5" width="13.42578125" style="367" bestFit="1" customWidth="1"/>
    <col min="6" max="6" width="12" style="367" bestFit="1" customWidth="1"/>
    <col min="7" max="17" width="16.7109375" style="367" customWidth="1"/>
    <col min="18" max="16384" width="11.42578125" style="364"/>
  </cols>
  <sheetData>
    <row r="2" spans="2:17" ht="18">
      <c r="B2" s="595" t="s">
        <v>187</v>
      </c>
      <c r="C2" s="596"/>
      <c r="D2" s="597" t="s">
        <v>188</v>
      </c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9"/>
    </row>
    <row r="3" spans="2:17">
      <c r="B3" s="578" t="s">
        <v>102</v>
      </c>
      <c r="C3" s="579"/>
      <c r="D3" s="572" t="s">
        <v>23</v>
      </c>
      <c r="E3" s="573"/>
      <c r="F3" s="572" t="s">
        <v>10</v>
      </c>
      <c r="G3" s="573"/>
      <c r="H3" s="572" t="s">
        <v>55</v>
      </c>
      <c r="I3" s="600"/>
      <c r="J3" s="572" t="s">
        <v>14</v>
      </c>
      <c r="K3" s="600"/>
      <c r="L3" s="572" t="s">
        <v>56</v>
      </c>
      <c r="M3" s="600"/>
      <c r="N3" s="572" t="s">
        <v>389</v>
      </c>
      <c r="O3" s="600"/>
      <c r="P3" s="572" t="s">
        <v>20</v>
      </c>
      <c r="Q3" s="573"/>
    </row>
    <row r="4" spans="2:17">
      <c r="B4" s="574" t="s">
        <v>359</v>
      </c>
      <c r="C4" s="592"/>
      <c r="D4" s="382" t="s">
        <v>435</v>
      </c>
      <c r="E4" s="383" t="s">
        <v>415</v>
      </c>
      <c r="F4" s="382" t="str">
        <f>D4</f>
        <v>06/30/2019</v>
      </c>
      <c r="G4" s="383" t="str">
        <f>E4</f>
        <v>12/31/2018</v>
      </c>
      <c r="H4" s="382" t="str">
        <f>D4</f>
        <v>06/30/2019</v>
      </c>
      <c r="I4" s="383" t="str">
        <f>E4</f>
        <v>12/31/2018</v>
      </c>
      <c r="J4" s="382" t="str">
        <f>D4</f>
        <v>06/30/2019</v>
      </c>
      <c r="K4" s="383" t="str">
        <f>E4</f>
        <v>12/31/2018</v>
      </c>
      <c r="L4" s="382" t="str">
        <f>D4</f>
        <v>06/30/2019</v>
      </c>
      <c r="M4" s="383" t="str">
        <f>E4</f>
        <v>12/31/2018</v>
      </c>
      <c r="N4" s="382" t="str">
        <f>F4</f>
        <v>06/30/2019</v>
      </c>
      <c r="O4" s="383" t="str">
        <f>G4</f>
        <v>12/31/2018</v>
      </c>
      <c r="P4" s="382" t="str">
        <f>F4</f>
        <v>06/30/2019</v>
      </c>
      <c r="Q4" s="383" t="str">
        <f>G4</f>
        <v>12/31/2018</v>
      </c>
    </row>
    <row r="5" spans="2:17">
      <c r="B5" s="593"/>
      <c r="C5" s="594"/>
      <c r="D5" s="384" t="s">
        <v>380</v>
      </c>
      <c r="E5" s="385" t="s">
        <v>380</v>
      </c>
      <c r="F5" s="384" t="s">
        <v>380</v>
      </c>
      <c r="G5" s="385" t="s">
        <v>380</v>
      </c>
      <c r="H5" s="384" t="s">
        <v>380</v>
      </c>
      <c r="I5" s="385" t="s">
        <v>380</v>
      </c>
      <c r="J5" s="384" t="s">
        <v>380</v>
      </c>
      <c r="K5" s="385" t="s">
        <v>380</v>
      </c>
      <c r="L5" s="384" t="s">
        <v>380</v>
      </c>
      <c r="M5" s="385" t="s">
        <v>380</v>
      </c>
      <c r="N5" s="384" t="s">
        <v>380</v>
      </c>
      <c r="O5" s="385" t="s">
        <v>380</v>
      </c>
      <c r="P5" s="384" t="s">
        <v>380</v>
      </c>
      <c r="Q5" s="385" t="s">
        <v>380</v>
      </c>
    </row>
    <row r="6" spans="2:17">
      <c r="B6" s="377" t="s">
        <v>360</v>
      </c>
      <c r="C6" s="366"/>
      <c r="D6" s="386">
        <v>0</v>
      </c>
      <c r="E6" s="389">
        <v>0</v>
      </c>
      <c r="F6" s="386">
        <v>393684</v>
      </c>
      <c r="G6" s="389">
        <v>334670</v>
      </c>
      <c r="H6" s="386">
        <v>674788</v>
      </c>
      <c r="I6" s="389">
        <v>647181</v>
      </c>
      <c r="J6" s="386">
        <v>205265</v>
      </c>
      <c r="K6" s="389">
        <v>339038</v>
      </c>
      <c r="L6" s="386">
        <v>414513</v>
      </c>
      <c r="M6" s="389">
        <v>412115</v>
      </c>
      <c r="N6" s="386">
        <v>-100494</v>
      </c>
      <c r="O6" s="389">
        <v>-95886</v>
      </c>
      <c r="P6" s="390">
        <v>1587756</v>
      </c>
      <c r="Q6" s="393">
        <v>1637118</v>
      </c>
    </row>
    <row r="7" spans="2:17">
      <c r="B7" s="376"/>
      <c r="C7" s="366" t="s">
        <v>295</v>
      </c>
      <c r="D7" s="386">
        <v>0</v>
      </c>
      <c r="E7" s="388">
        <v>0</v>
      </c>
      <c r="F7" s="386">
        <v>110072</v>
      </c>
      <c r="G7" s="388">
        <v>155473</v>
      </c>
      <c r="H7" s="386">
        <v>98557</v>
      </c>
      <c r="I7" s="388">
        <v>165998</v>
      </c>
      <c r="J7" s="386">
        <v>99304</v>
      </c>
      <c r="K7" s="388">
        <v>197708</v>
      </c>
      <c r="L7" s="386">
        <v>201279</v>
      </c>
      <c r="M7" s="388">
        <v>221980</v>
      </c>
      <c r="N7" s="386">
        <v>0</v>
      </c>
      <c r="O7" s="388">
        <v>0</v>
      </c>
      <c r="P7" s="390">
        <v>509212</v>
      </c>
      <c r="Q7" s="393">
        <v>741159</v>
      </c>
    </row>
    <row r="8" spans="2:17">
      <c r="B8" s="376"/>
      <c r="C8" s="366" t="s">
        <v>296</v>
      </c>
      <c r="D8" s="386">
        <v>0</v>
      </c>
      <c r="E8" s="388">
        <v>0</v>
      </c>
      <c r="F8" s="386">
        <v>0</v>
      </c>
      <c r="G8" s="388">
        <v>0</v>
      </c>
      <c r="H8" s="386">
        <v>120117</v>
      </c>
      <c r="I8" s="388">
        <v>109137</v>
      </c>
      <c r="J8" s="386">
        <v>32343</v>
      </c>
      <c r="K8" s="388">
        <v>24387</v>
      </c>
      <c r="L8" s="386">
        <v>496</v>
      </c>
      <c r="M8" s="388">
        <v>0</v>
      </c>
      <c r="N8" s="386">
        <v>0</v>
      </c>
      <c r="O8" s="388">
        <v>0</v>
      </c>
      <c r="P8" s="390">
        <v>152956</v>
      </c>
      <c r="Q8" s="393">
        <v>133524</v>
      </c>
    </row>
    <row r="9" spans="2:17">
      <c r="B9" s="376"/>
      <c r="C9" s="366" t="s">
        <v>297</v>
      </c>
      <c r="D9" s="386">
        <v>0</v>
      </c>
      <c r="E9" s="388">
        <v>0</v>
      </c>
      <c r="F9" s="386">
        <v>20613</v>
      </c>
      <c r="G9" s="388">
        <v>18603</v>
      </c>
      <c r="H9" s="386">
        <v>60981</v>
      </c>
      <c r="I9" s="388">
        <v>18911</v>
      </c>
      <c r="J9" s="386">
        <v>5096</v>
      </c>
      <c r="K9" s="388">
        <v>2104</v>
      </c>
      <c r="L9" s="386">
        <v>8871</v>
      </c>
      <c r="M9" s="388">
        <v>6249</v>
      </c>
      <c r="N9" s="386">
        <v>0</v>
      </c>
      <c r="O9" s="388">
        <v>0</v>
      </c>
      <c r="P9" s="390">
        <v>95561</v>
      </c>
      <c r="Q9" s="393">
        <v>45867</v>
      </c>
    </row>
    <row r="10" spans="2:17">
      <c r="B10" s="376"/>
      <c r="C10" s="366" t="s">
        <v>298</v>
      </c>
      <c r="D10" s="386">
        <v>0</v>
      </c>
      <c r="E10" s="388">
        <v>0</v>
      </c>
      <c r="F10" s="386">
        <v>162289</v>
      </c>
      <c r="G10" s="388">
        <v>138194</v>
      </c>
      <c r="H10" s="386">
        <v>227441</v>
      </c>
      <c r="I10" s="388">
        <v>225977</v>
      </c>
      <c r="J10" s="386">
        <v>45517</v>
      </c>
      <c r="K10" s="388">
        <v>52982</v>
      </c>
      <c r="L10" s="386">
        <v>95001</v>
      </c>
      <c r="M10" s="388">
        <v>88382</v>
      </c>
      <c r="N10" s="386">
        <v>18</v>
      </c>
      <c r="O10" s="388">
        <v>385</v>
      </c>
      <c r="P10" s="390">
        <v>530266</v>
      </c>
      <c r="Q10" s="393">
        <v>505920</v>
      </c>
    </row>
    <row r="11" spans="2:17">
      <c r="B11" s="376"/>
      <c r="C11" s="366" t="s">
        <v>299</v>
      </c>
      <c r="D11" s="386">
        <v>0</v>
      </c>
      <c r="E11" s="388">
        <v>0</v>
      </c>
      <c r="F11" s="386">
        <v>93611</v>
      </c>
      <c r="G11" s="388">
        <v>17731</v>
      </c>
      <c r="H11" s="386">
        <v>154349</v>
      </c>
      <c r="I11" s="388">
        <v>114531</v>
      </c>
      <c r="J11" s="386">
        <v>566</v>
      </c>
      <c r="K11" s="388">
        <v>41668</v>
      </c>
      <c r="L11" s="386">
        <v>77827</v>
      </c>
      <c r="M11" s="388">
        <v>63564</v>
      </c>
      <c r="N11" s="386">
        <v>-100512</v>
      </c>
      <c r="O11" s="388">
        <v>-96271</v>
      </c>
      <c r="P11" s="390">
        <v>225841</v>
      </c>
      <c r="Q11" s="393">
        <v>141223</v>
      </c>
    </row>
    <row r="12" spans="2:17">
      <c r="B12" s="376"/>
      <c r="C12" s="366" t="s">
        <v>300</v>
      </c>
      <c r="D12" s="386">
        <v>0</v>
      </c>
      <c r="E12" s="388">
        <v>0</v>
      </c>
      <c r="F12" s="386">
        <v>4357</v>
      </c>
      <c r="G12" s="388">
        <v>4509</v>
      </c>
      <c r="H12" s="386">
        <v>411</v>
      </c>
      <c r="I12" s="388">
        <v>405</v>
      </c>
      <c r="J12" s="386">
        <v>22439</v>
      </c>
      <c r="K12" s="388">
        <v>20185</v>
      </c>
      <c r="L12" s="386">
        <v>30912</v>
      </c>
      <c r="M12" s="388">
        <v>30624</v>
      </c>
      <c r="N12" s="386">
        <v>0</v>
      </c>
      <c r="O12" s="388">
        <v>0</v>
      </c>
      <c r="P12" s="390">
        <v>58119</v>
      </c>
      <c r="Q12" s="393">
        <v>55723</v>
      </c>
    </row>
    <row r="13" spans="2:17">
      <c r="B13" s="376"/>
      <c r="C13" s="366" t="s">
        <v>301</v>
      </c>
      <c r="D13" s="386">
        <v>0</v>
      </c>
      <c r="E13" s="388">
        <v>0</v>
      </c>
      <c r="F13" s="386">
        <v>2742</v>
      </c>
      <c r="G13" s="388">
        <v>160</v>
      </c>
      <c r="H13" s="386">
        <v>12932</v>
      </c>
      <c r="I13" s="388">
        <v>12222</v>
      </c>
      <c r="J13" s="386">
        <v>0</v>
      </c>
      <c r="K13" s="388">
        <v>4</v>
      </c>
      <c r="L13" s="386">
        <v>127</v>
      </c>
      <c r="M13" s="388">
        <v>1316</v>
      </c>
      <c r="N13" s="386">
        <v>0</v>
      </c>
      <c r="O13" s="388">
        <v>0</v>
      </c>
      <c r="P13" s="390">
        <v>15801</v>
      </c>
      <c r="Q13" s="393">
        <v>13702</v>
      </c>
    </row>
    <row r="14" spans="2:17">
      <c r="D14" s="371"/>
      <c r="E14" s="371"/>
      <c r="F14" s="364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400"/>
    </row>
    <row r="15" spans="2:17">
      <c r="B15" s="376"/>
      <c r="C15" s="368" t="s">
        <v>302</v>
      </c>
      <c r="D15" s="386">
        <v>0</v>
      </c>
      <c r="E15" s="388">
        <v>0</v>
      </c>
      <c r="F15" s="386">
        <v>0</v>
      </c>
      <c r="G15" s="388">
        <v>0</v>
      </c>
      <c r="H15" s="386">
        <v>0</v>
      </c>
      <c r="I15" s="388">
        <v>0</v>
      </c>
      <c r="J15" s="386">
        <v>0</v>
      </c>
      <c r="K15" s="388">
        <v>0</v>
      </c>
      <c r="L15" s="386">
        <v>0</v>
      </c>
      <c r="M15" s="388">
        <v>0</v>
      </c>
      <c r="N15" s="386">
        <v>0</v>
      </c>
      <c r="O15" s="388">
        <v>0</v>
      </c>
      <c r="P15" s="390">
        <v>0</v>
      </c>
      <c r="Q15" s="393">
        <v>0</v>
      </c>
    </row>
    <row r="16" spans="2:17"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400"/>
    </row>
    <row r="17" spans="2:17">
      <c r="B17" s="377" t="s">
        <v>361</v>
      </c>
      <c r="C17" s="366"/>
      <c r="D17" s="386">
        <v>0</v>
      </c>
      <c r="E17" s="389">
        <v>0</v>
      </c>
      <c r="F17" s="386">
        <v>1283378</v>
      </c>
      <c r="G17" s="389">
        <v>1188893</v>
      </c>
      <c r="H17" s="386">
        <v>817211</v>
      </c>
      <c r="I17" s="389">
        <v>833154</v>
      </c>
      <c r="J17" s="386">
        <v>2556711</v>
      </c>
      <c r="K17" s="389">
        <v>2515463</v>
      </c>
      <c r="L17" s="386">
        <v>1263721</v>
      </c>
      <c r="M17" s="389">
        <v>1245705</v>
      </c>
      <c r="N17" s="386">
        <v>-267</v>
      </c>
      <c r="O17" s="389">
        <v>-977</v>
      </c>
      <c r="P17" s="390">
        <v>5920754</v>
      </c>
      <c r="Q17" s="393">
        <v>5782238</v>
      </c>
    </row>
    <row r="18" spans="2:17">
      <c r="B18" s="376"/>
      <c r="C18" s="366" t="s">
        <v>303</v>
      </c>
      <c r="D18" s="386">
        <v>0</v>
      </c>
      <c r="E18" s="388">
        <v>0</v>
      </c>
      <c r="F18" s="386">
        <v>369</v>
      </c>
      <c r="G18" s="388">
        <v>0</v>
      </c>
      <c r="H18" s="386">
        <v>361042</v>
      </c>
      <c r="I18" s="388">
        <v>366010</v>
      </c>
      <c r="J18" s="386">
        <v>181</v>
      </c>
      <c r="K18" s="388">
        <v>592</v>
      </c>
      <c r="L18" s="386">
        <v>0</v>
      </c>
      <c r="M18" s="388">
        <v>0</v>
      </c>
      <c r="N18" s="386">
        <v>0</v>
      </c>
      <c r="O18" s="388">
        <v>0</v>
      </c>
      <c r="P18" s="390">
        <v>361592</v>
      </c>
      <c r="Q18" s="393">
        <v>366602</v>
      </c>
    </row>
    <row r="19" spans="2:17">
      <c r="B19" s="376"/>
      <c r="C19" s="366" t="s">
        <v>304</v>
      </c>
      <c r="D19" s="386">
        <v>0</v>
      </c>
      <c r="E19" s="388">
        <v>0</v>
      </c>
      <c r="F19" s="386">
        <v>2728</v>
      </c>
      <c r="G19" s="388">
        <v>769</v>
      </c>
      <c r="H19" s="386">
        <v>17413</v>
      </c>
      <c r="I19" s="388">
        <v>16759</v>
      </c>
      <c r="J19" s="386">
        <v>6280</v>
      </c>
      <c r="K19" s="388">
        <v>4053</v>
      </c>
      <c r="L19" s="386">
        <v>2729</v>
      </c>
      <c r="M19" s="388">
        <v>0</v>
      </c>
      <c r="N19" s="386">
        <v>713</v>
      </c>
      <c r="O19" s="388">
        <v>-29</v>
      </c>
      <c r="P19" s="390">
        <v>29863</v>
      </c>
      <c r="Q19" s="393">
        <v>21552</v>
      </c>
    </row>
    <row r="20" spans="2:17">
      <c r="B20" s="376"/>
      <c r="C20" s="366" t="s">
        <v>305</v>
      </c>
      <c r="D20" s="386">
        <v>0</v>
      </c>
      <c r="E20" s="388">
        <v>0</v>
      </c>
      <c r="F20" s="386">
        <v>360367</v>
      </c>
      <c r="G20" s="388">
        <v>404821</v>
      </c>
      <c r="H20" s="386">
        <v>26</v>
      </c>
      <c r="I20" s="388">
        <v>26</v>
      </c>
      <c r="J20" s="386">
        <v>3542</v>
      </c>
      <c r="K20" s="388">
        <v>3520</v>
      </c>
      <c r="L20" s="386">
        <v>0</v>
      </c>
      <c r="M20" s="388">
        <v>0</v>
      </c>
      <c r="N20" s="386">
        <v>0</v>
      </c>
      <c r="O20" s="388">
        <v>0</v>
      </c>
      <c r="P20" s="390">
        <v>363935</v>
      </c>
      <c r="Q20" s="393">
        <v>408367</v>
      </c>
    </row>
    <row r="21" spans="2:17">
      <c r="B21" s="376"/>
      <c r="C21" s="366" t="s">
        <v>306</v>
      </c>
      <c r="D21" s="386">
        <v>0</v>
      </c>
      <c r="E21" s="388">
        <v>0</v>
      </c>
      <c r="F21" s="386">
        <v>0</v>
      </c>
      <c r="G21" s="388">
        <v>0</v>
      </c>
      <c r="H21" s="386">
        <v>2211</v>
      </c>
      <c r="I21" s="388">
        <v>2521</v>
      </c>
      <c r="J21" s="386">
        <v>0</v>
      </c>
      <c r="K21" s="388">
        <v>0</v>
      </c>
      <c r="L21" s="386">
        <v>2144</v>
      </c>
      <c r="M21" s="388">
        <v>2091</v>
      </c>
      <c r="N21" s="386">
        <v>-980</v>
      </c>
      <c r="O21" s="388">
        <v>-948</v>
      </c>
      <c r="P21" s="390">
        <v>3375</v>
      </c>
      <c r="Q21" s="393">
        <v>3664</v>
      </c>
    </row>
    <row r="22" spans="2:17">
      <c r="B22" s="376"/>
      <c r="C22" s="366" t="s">
        <v>307</v>
      </c>
      <c r="D22" s="386">
        <v>0</v>
      </c>
      <c r="E22" s="388">
        <v>0</v>
      </c>
      <c r="F22" s="386">
        <v>373529</v>
      </c>
      <c r="G22" s="388">
        <v>277022</v>
      </c>
      <c r="H22" s="386">
        <v>47502</v>
      </c>
      <c r="I22" s="388">
        <v>46834</v>
      </c>
      <c r="J22" s="386">
        <v>0</v>
      </c>
      <c r="K22" s="388">
        <v>0</v>
      </c>
      <c r="L22" s="386">
        <v>56955</v>
      </c>
      <c r="M22" s="388">
        <v>55544</v>
      </c>
      <c r="N22" s="386">
        <v>0</v>
      </c>
      <c r="O22" s="388">
        <v>0</v>
      </c>
      <c r="P22" s="390">
        <v>477986</v>
      </c>
      <c r="Q22" s="393">
        <v>379400</v>
      </c>
    </row>
    <row r="23" spans="2:17">
      <c r="B23" s="376"/>
      <c r="C23" s="366" t="s">
        <v>308</v>
      </c>
      <c r="D23" s="386">
        <v>0</v>
      </c>
      <c r="E23" s="388">
        <v>0</v>
      </c>
      <c r="F23" s="386">
        <v>228</v>
      </c>
      <c r="G23" s="388">
        <v>263</v>
      </c>
      <c r="H23" s="386">
        <v>6994</v>
      </c>
      <c r="I23" s="388">
        <v>5484</v>
      </c>
      <c r="J23" s="386">
        <v>25723</v>
      </c>
      <c r="K23" s="388">
        <v>24570</v>
      </c>
      <c r="L23" s="386">
        <v>24123</v>
      </c>
      <c r="M23" s="388">
        <v>21759</v>
      </c>
      <c r="N23" s="386">
        <v>0</v>
      </c>
      <c r="O23" s="388">
        <v>0</v>
      </c>
      <c r="P23" s="390">
        <v>57068</v>
      </c>
      <c r="Q23" s="393">
        <v>52076</v>
      </c>
    </row>
    <row r="24" spans="2:17">
      <c r="B24" s="376"/>
      <c r="C24" s="366" t="s">
        <v>309</v>
      </c>
      <c r="D24" s="386">
        <v>0</v>
      </c>
      <c r="E24" s="388">
        <v>0</v>
      </c>
      <c r="F24" s="386">
        <v>5205</v>
      </c>
      <c r="G24" s="388">
        <v>4827</v>
      </c>
      <c r="H24" s="386">
        <v>0</v>
      </c>
      <c r="I24" s="388">
        <v>0</v>
      </c>
      <c r="J24" s="386">
        <v>5994</v>
      </c>
      <c r="K24" s="388">
        <v>5902</v>
      </c>
      <c r="L24" s="386">
        <v>0</v>
      </c>
      <c r="M24" s="388">
        <v>0</v>
      </c>
      <c r="N24" s="386">
        <v>0</v>
      </c>
      <c r="O24" s="388">
        <v>0</v>
      </c>
      <c r="P24" s="390">
        <v>11199</v>
      </c>
      <c r="Q24" s="393">
        <v>10729</v>
      </c>
    </row>
    <row r="25" spans="2:17">
      <c r="B25" s="376"/>
      <c r="C25" s="366" t="s">
        <v>310</v>
      </c>
      <c r="D25" s="386">
        <v>0</v>
      </c>
      <c r="E25" s="388">
        <v>0</v>
      </c>
      <c r="F25" s="386">
        <v>529069</v>
      </c>
      <c r="G25" s="388">
        <v>501181</v>
      </c>
      <c r="H25" s="386">
        <v>362396</v>
      </c>
      <c r="I25" s="388">
        <v>369634</v>
      </c>
      <c r="J25" s="386">
        <v>2514985</v>
      </c>
      <c r="K25" s="388">
        <v>2476825</v>
      </c>
      <c r="L25" s="386">
        <v>1177770</v>
      </c>
      <c r="M25" s="388">
        <v>1166311</v>
      </c>
      <c r="N25" s="386">
        <v>0</v>
      </c>
      <c r="O25" s="388">
        <v>0</v>
      </c>
      <c r="P25" s="390">
        <v>4584220</v>
      </c>
      <c r="Q25" s="393">
        <v>4513951</v>
      </c>
    </row>
    <row r="26" spans="2:17">
      <c r="B26" s="376"/>
      <c r="C26" s="366" t="s">
        <v>311</v>
      </c>
      <c r="D26" s="386">
        <v>0</v>
      </c>
      <c r="E26" s="388">
        <v>0</v>
      </c>
      <c r="F26" s="386">
        <v>0</v>
      </c>
      <c r="G26" s="388">
        <v>0</v>
      </c>
      <c r="H26" s="386">
        <v>0</v>
      </c>
      <c r="I26" s="388">
        <v>0</v>
      </c>
      <c r="J26" s="386">
        <v>0</v>
      </c>
      <c r="K26" s="388">
        <v>0</v>
      </c>
      <c r="L26" s="386">
        <v>0</v>
      </c>
      <c r="M26" s="388">
        <v>0</v>
      </c>
      <c r="N26" s="386">
        <v>0</v>
      </c>
      <c r="O26" s="388">
        <v>0</v>
      </c>
      <c r="P26" s="390">
        <v>0</v>
      </c>
      <c r="Q26" s="393">
        <v>0</v>
      </c>
    </row>
    <row r="27" spans="2:17">
      <c r="B27" s="376"/>
      <c r="C27" s="366" t="s">
        <v>312</v>
      </c>
      <c r="D27" s="386">
        <v>0</v>
      </c>
      <c r="E27" s="388">
        <v>0</v>
      </c>
      <c r="F27" s="386">
        <v>11883</v>
      </c>
      <c r="G27" s="388">
        <v>10</v>
      </c>
      <c r="H27" s="386">
        <v>19627</v>
      </c>
      <c r="I27" s="388">
        <v>25886</v>
      </c>
      <c r="J27" s="386">
        <v>6</v>
      </c>
      <c r="K27" s="388">
        <v>1</v>
      </c>
      <c r="L27" s="386">
        <v>0</v>
      </c>
      <c r="M27" s="388">
        <v>0</v>
      </c>
      <c r="N27" s="386">
        <v>0</v>
      </c>
      <c r="O27" s="388">
        <v>0</v>
      </c>
      <c r="P27" s="390">
        <v>31516</v>
      </c>
      <c r="Q27" s="393">
        <v>25897</v>
      </c>
    </row>
    <row r="28" spans="2:17"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400"/>
    </row>
    <row r="29" spans="2:17">
      <c r="B29" s="375" t="s">
        <v>362</v>
      </c>
      <c r="C29" s="365"/>
      <c r="D29" s="390">
        <v>0</v>
      </c>
      <c r="E29" s="401">
        <v>0</v>
      </c>
      <c r="F29" s="390">
        <v>1677062</v>
      </c>
      <c r="G29" s="401">
        <v>1523563</v>
      </c>
      <c r="H29" s="390">
        <v>1491999</v>
      </c>
      <c r="I29" s="401">
        <v>1480335</v>
      </c>
      <c r="J29" s="390">
        <v>2761976</v>
      </c>
      <c r="K29" s="401">
        <v>2854501</v>
      </c>
      <c r="L29" s="390">
        <v>1678234</v>
      </c>
      <c r="M29" s="401">
        <v>1657820</v>
      </c>
      <c r="N29" s="390">
        <v>-100761</v>
      </c>
      <c r="O29" s="401">
        <v>-96863</v>
      </c>
      <c r="P29" s="390">
        <v>7508510</v>
      </c>
      <c r="Q29" s="401">
        <v>7419356</v>
      </c>
    </row>
    <row r="30" spans="2:17"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</row>
    <row r="31" spans="2:17"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</row>
    <row r="32" spans="2:17"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</row>
    <row r="33" spans="2:17" ht="18">
      <c r="B33" s="595" t="s">
        <v>187</v>
      </c>
      <c r="C33" s="596"/>
      <c r="D33" s="597" t="s">
        <v>188</v>
      </c>
      <c r="E33" s="598"/>
      <c r="F33" s="598"/>
      <c r="G33" s="598"/>
      <c r="H33" s="598"/>
      <c r="I33" s="598"/>
      <c r="J33" s="598"/>
      <c r="K33" s="598"/>
      <c r="L33" s="598"/>
      <c r="M33" s="598"/>
      <c r="N33" s="598"/>
      <c r="O33" s="598"/>
      <c r="P33" s="598"/>
      <c r="Q33" s="599"/>
    </row>
    <row r="34" spans="2:17">
      <c r="B34" s="578" t="s">
        <v>102</v>
      </c>
      <c r="C34" s="579"/>
      <c r="D34" s="572" t="s">
        <v>23</v>
      </c>
      <c r="E34" s="573"/>
      <c r="F34" s="572" t="s">
        <v>10</v>
      </c>
      <c r="G34" s="573"/>
      <c r="H34" s="572" t="s">
        <v>55</v>
      </c>
      <c r="I34" s="600"/>
      <c r="J34" s="572" t="s">
        <v>14</v>
      </c>
      <c r="K34" s="600"/>
      <c r="L34" s="572" t="s">
        <v>56</v>
      </c>
      <c r="M34" s="600"/>
      <c r="N34" s="572" t="s">
        <v>389</v>
      </c>
      <c r="O34" s="600"/>
      <c r="P34" s="572" t="s">
        <v>20</v>
      </c>
      <c r="Q34" s="573"/>
    </row>
    <row r="35" spans="2:17">
      <c r="B35" s="580" t="s">
        <v>363</v>
      </c>
      <c r="C35" s="581"/>
      <c r="D35" s="382" t="str">
        <f>D4</f>
        <v>06/30/2019</v>
      </c>
      <c r="E35" s="383" t="str">
        <f>E4</f>
        <v>12/31/2018</v>
      </c>
      <c r="F35" s="382" t="str">
        <f>D35</f>
        <v>06/30/2019</v>
      </c>
      <c r="G35" s="383" t="str">
        <f>E35</f>
        <v>12/31/2018</v>
      </c>
      <c r="H35" s="382" t="str">
        <f>D35</f>
        <v>06/30/2019</v>
      </c>
      <c r="I35" s="383" t="str">
        <f>E35</f>
        <v>12/31/2018</v>
      </c>
      <c r="J35" s="382" t="str">
        <f>D35</f>
        <v>06/30/2019</v>
      </c>
      <c r="K35" s="383" t="str">
        <f>E35</f>
        <v>12/31/2018</v>
      </c>
      <c r="L35" s="382" t="str">
        <f>D35</f>
        <v>06/30/2019</v>
      </c>
      <c r="M35" s="383" t="str">
        <f>E35</f>
        <v>12/31/2018</v>
      </c>
      <c r="N35" s="382" t="str">
        <f>F35</f>
        <v>06/30/2019</v>
      </c>
      <c r="O35" s="383" t="str">
        <f>G35</f>
        <v>12/31/2018</v>
      </c>
      <c r="P35" s="382" t="str">
        <f>F35</f>
        <v>06/30/2019</v>
      </c>
      <c r="Q35" s="383" t="str">
        <f>G35</f>
        <v>12/31/2018</v>
      </c>
    </row>
    <row r="36" spans="2:17">
      <c r="B36" s="582"/>
      <c r="C36" s="583"/>
      <c r="D36" s="384" t="s">
        <v>380</v>
      </c>
      <c r="E36" s="385" t="s">
        <v>380</v>
      </c>
      <c r="F36" s="384" t="s">
        <v>380</v>
      </c>
      <c r="G36" s="385" t="s">
        <v>380</v>
      </c>
      <c r="H36" s="384" t="s">
        <v>380</v>
      </c>
      <c r="I36" s="385" t="s">
        <v>380</v>
      </c>
      <c r="J36" s="384" t="s">
        <v>380</v>
      </c>
      <c r="K36" s="385" t="s">
        <v>380</v>
      </c>
      <c r="L36" s="384" t="s">
        <v>380</v>
      </c>
      <c r="M36" s="385" t="s">
        <v>380</v>
      </c>
      <c r="N36" s="384" t="s">
        <v>380</v>
      </c>
      <c r="O36" s="385" t="s">
        <v>380</v>
      </c>
      <c r="P36" s="384" t="s">
        <v>380</v>
      </c>
      <c r="Q36" s="385" t="s">
        <v>380</v>
      </c>
    </row>
    <row r="37" spans="2:17">
      <c r="B37" s="377" t="s">
        <v>364</v>
      </c>
      <c r="C37" s="366"/>
      <c r="D37" s="386">
        <v>0</v>
      </c>
      <c r="E37" s="402">
        <v>0</v>
      </c>
      <c r="F37" s="386">
        <v>347507</v>
      </c>
      <c r="G37" s="402">
        <v>385283</v>
      </c>
      <c r="H37" s="386">
        <v>720985</v>
      </c>
      <c r="I37" s="402">
        <v>642003</v>
      </c>
      <c r="J37" s="386">
        <v>483560</v>
      </c>
      <c r="K37" s="402">
        <v>511097</v>
      </c>
      <c r="L37" s="386">
        <v>222247</v>
      </c>
      <c r="M37" s="402">
        <v>224273</v>
      </c>
      <c r="N37" s="386">
        <v>-84954</v>
      </c>
      <c r="O37" s="402">
        <v>-80218</v>
      </c>
      <c r="P37" s="390">
        <v>1689345</v>
      </c>
      <c r="Q37" s="393">
        <v>1682438</v>
      </c>
    </row>
    <row r="38" spans="2:17">
      <c r="B38" s="376"/>
      <c r="C38" s="366" t="s">
        <v>313</v>
      </c>
      <c r="D38" s="386">
        <v>0</v>
      </c>
      <c r="E38" s="388">
        <v>0</v>
      </c>
      <c r="F38" s="386">
        <v>2424</v>
      </c>
      <c r="G38" s="388">
        <v>14322</v>
      </c>
      <c r="H38" s="386">
        <v>327880</v>
      </c>
      <c r="I38" s="388">
        <v>268907</v>
      </c>
      <c r="J38" s="386">
        <v>187973</v>
      </c>
      <c r="K38" s="388">
        <v>234532</v>
      </c>
      <c r="L38" s="386">
        <v>53039</v>
      </c>
      <c r="M38" s="388">
        <v>39527</v>
      </c>
      <c r="N38" s="386">
        <v>0</v>
      </c>
      <c r="O38" s="388">
        <v>0</v>
      </c>
      <c r="P38" s="390">
        <v>571316</v>
      </c>
      <c r="Q38" s="393">
        <v>557288</v>
      </c>
    </row>
    <row r="39" spans="2:17">
      <c r="B39" s="376"/>
      <c r="C39" s="366" t="s">
        <v>314</v>
      </c>
      <c r="D39" s="386">
        <v>0</v>
      </c>
      <c r="E39" s="388">
        <v>0</v>
      </c>
      <c r="F39" s="386">
        <v>154354</v>
      </c>
      <c r="G39" s="388">
        <v>168070</v>
      </c>
      <c r="H39" s="386">
        <v>356981</v>
      </c>
      <c r="I39" s="388">
        <v>332055</v>
      </c>
      <c r="J39" s="386">
        <v>171511</v>
      </c>
      <c r="K39" s="388">
        <v>157577</v>
      </c>
      <c r="L39" s="386">
        <v>79891</v>
      </c>
      <c r="M39" s="388">
        <v>90356</v>
      </c>
      <c r="N39" s="386">
        <v>5</v>
      </c>
      <c r="O39" s="388">
        <v>91</v>
      </c>
      <c r="P39" s="390">
        <v>762742</v>
      </c>
      <c r="Q39" s="393">
        <v>748149</v>
      </c>
    </row>
    <row r="40" spans="2:17">
      <c r="B40" s="376"/>
      <c r="C40" s="366" t="s">
        <v>315</v>
      </c>
      <c r="D40" s="386">
        <v>0</v>
      </c>
      <c r="E40" s="388">
        <v>0</v>
      </c>
      <c r="F40" s="386">
        <v>111337</v>
      </c>
      <c r="G40" s="388">
        <v>114209</v>
      </c>
      <c r="H40" s="386">
        <v>15954</v>
      </c>
      <c r="I40" s="388">
        <v>15935</v>
      </c>
      <c r="J40" s="386">
        <v>79077</v>
      </c>
      <c r="K40" s="388">
        <v>33850</v>
      </c>
      <c r="L40" s="386">
        <v>30902</v>
      </c>
      <c r="M40" s="388">
        <v>28511</v>
      </c>
      <c r="N40" s="386">
        <v>-84959</v>
      </c>
      <c r="O40" s="388">
        <v>-80309</v>
      </c>
      <c r="P40" s="390">
        <v>152311</v>
      </c>
      <c r="Q40" s="393">
        <v>112196</v>
      </c>
    </row>
    <row r="41" spans="2:17">
      <c r="B41" s="376"/>
      <c r="C41" s="366" t="s">
        <v>316</v>
      </c>
      <c r="D41" s="386"/>
      <c r="E41" s="388">
        <v>0</v>
      </c>
      <c r="F41" s="386">
        <v>0</v>
      </c>
      <c r="G41" s="388">
        <v>0</v>
      </c>
      <c r="H41" s="386">
        <v>0</v>
      </c>
      <c r="I41" s="388">
        <v>0</v>
      </c>
      <c r="J41" s="386">
        <v>24310</v>
      </c>
      <c r="K41" s="388">
        <v>25516</v>
      </c>
      <c r="L41" s="386">
        <v>50381</v>
      </c>
      <c r="M41" s="388">
        <v>49008</v>
      </c>
      <c r="N41" s="386">
        <v>0</v>
      </c>
      <c r="O41" s="388">
        <v>0</v>
      </c>
      <c r="P41" s="390">
        <v>74691</v>
      </c>
      <c r="Q41" s="393">
        <v>74524</v>
      </c>
    </row>
    <row r="42" spans="2:17">
      <c r="B42" s="376"/>
      <c r="C42" s="366" t="s">
        <v>317</v>
      </c>
      <c r="D42" s="386"/>
      <c r="E42" s="388">
        <v>0</v>
      </c>
      <c r="F42" s="386">
        <v>47050</v>
      </c>
      <c r="G42" s="388">
        <v>74814</v>
      </c>
      <c r="H42" s="386">
        <v>6330</v>
      </c>
      <c r="I42" s="388">
        <v>14941</v>
      </c>
      <c r="J42" s="386">
        <v>12555</v>
      </c>
      <c r="K42" s="388">
        <v>52340</v>
      </c>
      <c r="L42" s="386">
        <v>3365</v>
      </c>
      <c r="M42" s="388">
        <v>8296</v>
      </c>
      <c r="N42" s="386">
        <v>0</v>
      </c>
      <c r="O42" s="388">
        <v>0</v>
      </c>
      <c r="P42" s="390">
        <v>69300</v>
      </c>
      <c r="Q42" s="393">
        <v>150391</v>
      </c>
    </row>
    <row r="43" spans="2:17">
      <c r="B43" s="376"/>
      <c r="C43" s="366" t="s">
        <v>318</v>
      </c>
      <c r="D43" s="386"/>
      <c r="E43" s="388">
        <v>0</v>
      </c>
      <c r="F43" s="386">
        <v>0</v>
      </c>
      <c r="G43" s="388">
        <v>0</v>
      </c>
      <c r="H43" s="386">
        <v>0</v>
      </c>
      <c r="I43" s="388">
        <v>0</v>
      </c>
      <c r="J43" s="386">
        <v>0</v>
      </c>
      <c r="K43" s="388">
        <v>0</v>
      </c>
      <c r="L43" s="386">
        <v>0</v>
      </c>
      <c r="M43" s="388">
        <v>0</v>
      </c>
      <c r="N43" s="386">
        <v>0</v>
      </c>
      <c r="O43" s="388">
        <v>0</v>
      </c>
      <c r="P43" s="390">
        <v>0</v>
      </c>
      <c r="Q43" s="393">
        <v>0</v>
      </c>
    </row>
    <row r="44" spans="2:17">
      <c r="B44" s="376"/>
      <c r="C44" s="366" t="s">
        <v>319</v>
      </c>
      <c r="D44" s="386"/>
      <c r="E44" s="388">
        <v>0</v>
      </c>
      <c r="F44" s="386">
        <v>32342</v>
      </c>
      <c r="G44" s="388">
        <v>13868</v>
      </c>
      <c r="H44" s="386">
        <v>13840</v>
      </c>
      <c r="I44" s="388">
        <v>10165</v>
      </c>
      <c r="J44" s="386">
        <v>8134</v>
      </c>
      <c r="K44" s="388">
        <v>7282</v>
      </c>
      <c r="L44" s="386">
        <v>4669</v>
      </c>
      <c r="M44" s="388">
        <v>8575</v>
      </c>
      <c r="N44" s="386">
        <v>0</v>
      </c>
      <c r="O44" s="388">
        <v>0</v>
      </c>
      <c r="P44" s="390">
        <v>58985</v>
      </c>
      <c r="Q44" s="393">
        <v>39890</v>
      </c>
    </row>
    <row r="45" spans="2:17"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400"/>
      <c r="Q45" s="400"/>
    </row>
    <row r="46" spans="2:17" ht="24">
      <c r="B46" s="376"/>
      <c r="C46" s="368" t="s">
        <v>320</v>
      </c>
      <c r="D46" s="386">
        <v>0</v>
      </c>
      <c r="E46" s="388">
        <v>0</v>
      </c>
      <c r="F46" s="386">
        <v>0</v>
      </c>
      <c r="G46" s="387">
        <v>0</v>
      </c>
      <c r="H46" s="386">
        <v>0</v>
      </c>
      <c r="I46" s="387">
        <v>0</v>
      </c>
      <c r="J46" s="386">
        <v>0</v>
      </c>
      <c r="K46" s="387">
        <v>0</v>
      </c>
      <c r="L46" s="386">
        <v>0</v>
      </c>
      <c r="M46" s="387">
        <v>0</v>
      </c>
      <c r="N46" s="386">
        <v>0</v>
      </c>
      <c r="O46" s="388">
        <v>0</v>
      </c>
      <c r="P46" s="390">
        <v>0</v>
      </c>
      <c r="Q46" s="393">
        <v>0</v>
      </c>
    </row>
    <row r="47" spans="2:17"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400"/>
      <c r="Q47" s="400"/>
    </row>
    <row r="48" spans="2:17">
      <c r="B48" s="377" t="s">
        <v>365</v>
      </c>
      <c r="C48" s="366"/>
      <c r="D48" s="386">
        <v>0</v>
      </c>
      <c r="E48" s="389">
        <v>0</v>
      </c>
      <c r="F48" s="386">
        <v>225667</v>
      </c>
      <c r="G48" s="402">
        <v>245332</v>
      </c>
      <c r="H48" s="386">
        <v>28914</v>
      </c>
      <c r="I48" s="402">
        <v>82461</v>
      </c>
      <c r="J48" s="386">
        <v>978438</v>
      </c>
      <c r="K48" s="402">
        <v>1032101</v>
      </c>
      <c r="L48" s="386">
        <v>301023</v>
      </c>
      <c r="M48" s="402">
        <v>328323</v>
      </c>
      <c r="N48" s="386">
        <v>-15807</v>
      </c>
      <c r="O48" s="402">
        <v>-16645</v>
      </c>
      <c r="P48" s="390">
        <v>1518235</v>
      </c>
      <c r="Q48" s="393">
        <v>1671572</v>
      </c>
    </row>
    <row r="49" spans="2:17">
      <c r="B49" s="376"/>
      <c r="C49" s="366" t="s">
        <v>313</v>
      </c>
      <c r="D49" s="386">
        <v>0</v>
      </c>
      <c r="E49" s="388">
        <v>0</v>
      </c>
      <c r="F49" s="386">
        <v>42835</v>
      </c>
      <c r="G49" s="388">
        <v>40229</v>
      </c>
      <c r="H49" s="386">
        <v>166</v>
      </c>
      <c r="I49" s="388">
        <v>60398</v>
      </c>
      <c r="J49" s="386">
        <v>873990</v>
      </c>
      <c r="K49" s="388">
        <v>936776</v>
      </c>
      <c r="L49" s="386">
        <v>47374</v>
      </c>
      <c r="M49" s="388">
        <v>79834</v>
      </c>
      <c r="N49" s="386">
        <v>0</v>
      </c>
      <c r="O49" s="388">
        <v>0</v>
      </c>
      <c r="P49" s="390">
        <v>964365</v>
      </c>
      <c r="Q49" s="393">
        <v>1117237</v>
      </c>
    </row>
    <row r="50" spans="2:17">
      <c r="B50" s="376"/>
      <c r="C50" s="366" t="s">
        <v>314</v>
      </c>
      <c r="D50" s="386">
        <v>0</v>
      </c>
      <c r="E50" s="388">
        <v>0</v>
      </c>
      <c r="F50" s="386">
        <v>10612</v>
      </c>
      <c r="G50" s="388">
        <v>44393</v>
      </c>
      <c r="H50" s="386">
        <v>522</v>
      </c>
      <c r="I50" s="388">
        <v>500</v>
      </c>
      <c r="J50" s="386">
        <v>0</v>
      </c>
      <c r="K50" s="388">
        <v>0</v>
      </c>
      <c r="L50" s="386">
        <v>0</v>
      </c>
      <c r="M50" s="388">
        <v>0</v>
      </c>
      <c r="N50" s="386">
        <v>75</v>
      </c>
      <c r="O50" s="388">
        <v>0</v>
      </c>
      <c r="P50" s="390">
        <v>11209</v>
      </c>
      <c r="Q50" s="393">
        <v>44893</v>
      </c>
    </row>
    <row r="51" spans="2:17">
      <c r="B51" s="376"/>
      <c r="C51" s="366" t="s">
        <v>321</v>
      </c>
      <c r="D51" s="386">
        <v>0</v>
      </c>
      <c r="E51" s="388">
        <v>0</v>
      </c>
      <c r="F51" s="386">
        <v>15192</v>
      </c>
      <c r="G51" s="388">
        <v>6230</v>
      </c>
      <c r="H51" s="386">
        <v>14911</v>
      </c>
      <c r="I51" s="388">
        <v>15668</v>
      </c>
      <c r="J51" s="386">
        <v>0</v>
      </c>
      <c r="K51" s="388">
        <v>0</v>
      </c>
      <c r="L51" s="386">
        <v>0</v>
      </c>
      <c r="M51" s="388">
        <v>0</v>
      </c>
      <c r="N51" s="386">
        <v>-15882</v>
      </c>
      <c r="O51" s="388">
        <v>-16645</v>
      </c>
      <c r="P51" s="390">
        <v>14221</v>
      </c>
      <c r="Q51" s="393">
        <v>5253</v>
      </c>
    </row>
    <row r="52" spans="2:17">
      <c r="B52" s="376"/>
      <c r="C52" s="366" t="s">
        <v>322</v>
      </c>
      <c r="D52" s="386">
        <v>0</v>
      </c>
      <c r="E52" s="388">
        <v>0</v>
      </c>
      <c r="F52" s="386">
        <v>0</v>
      </c>
      <c r="G52" s="388">
        <v>0</v>
      </c>
      <c r="H52" s="386">
        <v>3969</v>
      </c>
      <c r="I52" s="388">
        <v>3831</v>
      </c>
      <c r="J52" s="386">
        <v>37548</v>
      </c>
      <c r="K52" s="388">
        <v>37412</v>
      </c>
      <c r="L52" s="386">
        <v>21635</v>
      </c>
      <c r="M52" s="388">
        <v>20134</v>
      </c>
      <c r="N52" s="386">
        <v>0</v>
      </c>
      <c r="O52" s="388">
        <v>0</v>
      </c>
      <c r="P52" s="390">
        <v>63152</v>
      </c>
      <c r="Q52" s="393">
        <v>61377</v>
      </c>
    </row>
    <row r="53" spans="2:17">
      <c r="B53" s="376"/>
      <c r="C53" s="366" t="s">
        <v>323</v>
      </c>
      <c r="D53" s="386">
        <v>0</v>
      </c>
      <c r="E53" s="388">
        <v>0</v>
      </c>
      <c r="F53" s="386">
        <v>86435</v>
      </c>
      <c r="G53" s="388">
        <v>83005</v>
      </c>
      <c r="H53" s="386">
        <v>7253</v>
      </c>
      <c r="I53" s="388">
        <v>0</v>
      </c>
      <c r="J53" s="386">
        <v>39916</v>
      </c>
      <c r="K53" s="388">
        <v>30926</v>
      </c>
      <c r="L53" s="386">
        <v>206693</v>
      </c>
      <c r="M53" s="388">
        <v>203144</v>
      </c>
      <c r="N53" s="386">
        <v>0</v>
      </c>
      <c r="O53" s="388">
        <v>0</v>
      </c>
      <c r="P53" s="390">
        <v>340297</v>
      </c>
      <c r="Q53" s="393">
        <v>317075</v>
      </c>
    </row>
    <row r="54" spans="2:17">
      <c r="B54" s="376"/>
      <c r="C54" s="366" t="s">
        <v>324</v>
      </c>
      <c r="D54" s="386">
        <v>0</v>
      </c>
      <c r="E54" s="388">
        <v>0</v>
      </c>
      <c r="F54" s="386">
        <v>3367</v>
      </c>
      <c r="G54" s="388">
        <v>3508</v>
      </c>
      <c r="H54" s="386">
        <v>0</v>
      </c>
      <c r="I54" s="388">
        <v>0</v>
      </c>
      <c r="J54" s="386">
        <v>26984</v>
      </c>
      <c r="K54" s="388">
        <v>26987</v>
      </c>
      <c r="L54" s="386">
        <v>1587</v>
      </c>
      <c r="M54" s="388">
        <v>1578</v>
      </c>
      <c r="N54" s="386">
        <v>0</v>
      </c>
      <c r="O54" s="388">
        <v>0</v>
      </c>
      <c r="P54" s="390">
        <v>31938</v>
      </c>
      <c r="Q54" s="393">
        <v>32073</v>
      </c>
    </row>
    <row r="55" spans="2:17">
      <c r="B55" s="376"/>
      <c r="C55" s="366" t="s">
        <v>325</v>
      </c>
      <c r="D55" s="386">
        <v>0</v>
      </c>
      <c r="E55" s="388">
        <v>0</v>
      </c>
      <c r="F55" s="386">
        <v>67226</v>
      </c>
      <c r="G55" s="388">
        <v>67967</v>
      </c>
      <c r="H55" s="386">
        <v>2093</v>
      </c>
      <c r="I55" s="388">
        <v>2064</v>
      </c>
      <c r="J55" s="386">
        <v>0</v>
      </c>
      <c r="K55" s="388">
        <v>0</v>
      </c>
      <c r="L55" s="386">
        <v>23734</v>
      </c>
      <c r="M55" s="388">
        <v>23633</v>
      </c>
      <c r="N55" s="386">
        <v>0</v>
      </c>
      <c r="O55" s="388">
        <v>0</v>
      </c>
      <c r="P55" s="390">
        <v>93053</v>
      </c>
      <c r="Q55" s="393">
        <v>93664</v>
      </c>
    </row>
    <row r="56" spans="2:17"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400"/>
      <c r="Q56" s="400"/>
    </row>
    <row r="57" spans="2:17">
      <c r="B57" s="377" t="s">
        <v>366</v>
      </c>
      <c r="C57" s="366"/>
      <c r="D57" s="386">
        <v>0</v>
      </c>
      <c r="E57" s="389">
        <v>0</v>
      </c>
      <c r="F57" s="386">
        <v>1103888</v>
      </c>
      <c r="G57" s="402">
        <v>892948</v>
      </c>
      <c r="H57" s="386">
        <v>742100</v>
      </c>
      <c r="I57" s="402">
        <v>755871</v>
      </c>
      <c r="J57" s="386">
        <v>1299978</v>
      </c>
      <c r="K57" s="402">
        <v>1311303</v>
      </c>
      <c r="L57" s="386">
        <v>1154964</v>
      </c>
      <c r="M57" s="402">
        <v>1105224</v>
      </c>
      <c r="N57" s="386">
        <v>0</v>
      </c>
      <c r="O57" s="402">
        <v>0</v>
      </c>
      <c r="P57" s="390">
        <v>4300930</v>
      </c>
      <c r="Q57" s="393">
        <v>4065346</v>
      </c>
    </row>
    <row r="58" spans="2:17">
      <c r="B58" s="376" t="s">
        <v>367</v>
      </c>
      <c r="C58" s="366"/>
      <c r="D58" s="386">
        <v>0</v>
      </c>
      <c r="E58" s="402">
        <v>0</v>
      </c>
      <c r="F58" s="386">
        <v>1103888</v>
      </c>
      <c r="G58" s="402">
        <v>892948</v>
      </c>
      <c r="H58" s="386">
        <v>742100</v>
      </c>
      <c r="I58" s="402">
        <v>755871</v>
      </c>
      <c r="J58" s="386">
        <v>1299978</v>
      </c>
      <c r="K58" s="402">
        <v>1311303</v>
      </c>
      <c r="L58" s="386">
        <v>1154964</v>
      </c>
      <c r="M58" s="402">
        <v>1105224</v>
      </c>
      <c r="N58" s="386">
        <v>0</v>
      </c>
      <c r="O58" s="402">
        <v>0</v>
      </c>
      <c r="P58" s="390">
        <v>4300930</v>
      </c>
      <c r="Q58" s="393">
        <v>4065346</v>
      </c>
    </row>
    <row r="59" spans="2:17">
      <c r="B59" s="376"/>
      <c r="C59" s="366" t="s">
        <v>326</v>
      </c>
      <c r="D59" s="386">
        <v>0</v>
      </c>
      <c r="E59" s="388">
        <v>0</v>
      </c>
      <c r="F59" s="386">
        <v>103663</v>
      </c>
      <c r="G59" s="388">
        <v>111092</v>
      </c>
      <c r="H59" s="386">
        <v>279445</v>
      </c>
      <c r="I59" s="388">
        <v>275319</v>
      </c>
      <c r="J59" s="386">
        <v>204907</v>
      </c>
      <c r="K59" s="388">
        <v>201762</v>
      </c>
      <c r="L59" s="386">
        <v>936489</v>
      </c>
      <c r="M59" s="388">
        <v>913296</v>
      </c>
      <c r="N59" s="386">
        <v>0</v>
      </c>
      <c r="O59" s="388">
        <v>0</v>
      </c>
      <c r="P59" s="390">
        <v>1524504</v>
      </c>
      <c r="Q59" s="393">
        <v>1501469</v>
      </c>
    </row>
    <row r="60" spans="2:17">
      <c r="B60" s="376"/>
      <c r="C60" s="366" t="s">
        <v>327</v>
      </c>
      <c r="D60" s="386">
        <v>0</v>
      </c>
      <c r="E60" s="388">
        <v>0</v>
      </c>
      <c r="F60" s="386">
        <v>356673</v>
      </c>
      <c r="G60" s="388">
        <v>258124</v>
      </c>
      <c r="H60" s="386">
        <v>281372</v>
      </c>
      <c r="I60" s="388">
        <v>289470</v>
      </c>
      <c r="J60" s="386">
        <v>393217</v>
      </c>
      <c r="K60" s="388">
        <v>446982</v>
      </c>
      <c r="L60" s="386">
        <v>246136</v>
      </c>
      <c r="M60" s="388">
        <v>389902</v>
      </c>
      <c r="N60" s="386">
        <v>0</v>
      </c>
      <c r="O60" s="388">
        <v>0</v>
      </c>
      <c r="P60" s="390">
        <v>1277398</v>
      </c>
      <c r="Q60" s="393">
        <v>1384478</v>
      </c>
    </row>
    <row r="61" spans="2:17">
      <c r="B61" s="376"/>
      <c r="C61" s="366" t="s">
        <v>328</v>
      </c>
      <c r="D61" s="386">
        <v>0</v>
      </c>
      <c r="E61" s="388">
        <v>0</v>
      </c>
      <c r="F61" s="386">
        <v>0</v>
      </c>
      <c r="G61" s="388">
        <v>0</v>
      </c>
      <c r="H61" s="386">
        <v>0</v>
      </c>
      <c r="I61" s="388">
        <v>0</v>
      </c>
      <c r="J61" s="386">
        <v>35418</v>
      </c>
      <c r="K61" s="388">
        <v>34875</v>
      </c>
      <c r="L61" s="386">
        <v>4437</v>
      </c>
      <c r="M61" s="388">
        <v>4327</v>
      </c>
      <c r="N61" s="386">
        <v>0</v>
      </c>
      <c r="O61" s="388">
        <v>0</v>
      </c>
      <c r="P61" s="390">
        <v>39855</v>
      </c>
      <c r="Q61" s="393">
        <v>39202</v>
      </c>
    </row>
    <row r="62" spans="2:17">
      <c r="B62" s="376"/>
      <c r="C62" s="366" t="s">
        <v>329</v>
      </c>
      <c r="D62" s="386">
        <v>0</v>
      </c>
      <c r="E62" s="388">
        <v>0</v>
      </c>
      <c r="F62" s="386">
        <v>0</v>
      </c>
      <c r="G62" s="388">
        <v>0</v>
      </c>
      <c r="H62" s="386">
        <v>0</v>
      </c>
      <c r="I62" s="388">
        <v>0</v>
      </c>
      <c r="J62" s="386">
        <v>0</v>
      </c>
      <c r="K62" s="388">
        <v>0</v>
      </c>
      <c r="L62" s="386">
        <v>0</v>
      </c>
      <c r="M62" s="388">
        <v>0</v>
      </c>
      <c r="N62" s="386">
        <v>0</v>
      </c>
      <c r="O62" s="388">
        <v>0</v>
      </c>
      <c r="P62" s="390">
        <v>0</v>
      </c>
      <c r="Q62" s="393">
        <v>0</v>
      </c>
    </row>
    <row r="63" spans="2:17">
      <c r="B63" s="376"/>
      <c r="C63" s="366" t="s">
        <v>330</v>
      </c>
      <c r="D63" s="386">
        <v>0</v>
      </c>
      <c r="E63" s="388">
        <v>0</v>
      </c>
      <c r="F63" s="386">
        <v>0</v>
      </c>
      <c r="G63" s="388">
        <v>0</v>
      </c>
      <c r="H63" s="386">
        <v>0</v>
      </c>
      <c r="I63" s="388">
        <v>0</v>
      </c>
      <c r="J63" s="386">
        <v>0</v>
      </c>
      <c r="K63" s="388">
        <v>0</v>
      </c>
      <c r="L63" s="386">
        <v>0</v>
      </c>
      <c r="M63" s="388">
        <v>0</v>
      </c>
      <c r="N63" s="386">
        <v>0</v>
      </c>
      <c r="O63" s="388">
        <v>0</v>
      </c>
      <c r="P63" s="390">
        <v>0</v>
      </c>
      <c r="Q63" s="393">
        <v>0</v>
      </c>
    </row>
    <row r="64" spans="2:17">
      <c r="B64" s="376"/>
      <c r="C64" s="366" t="s">
        <v>331</v>
      </c>
      <c r="D64" s="386">
        <v>0</v>
      </c>
      <c r="E64" s="388">
        <v>0</v>
      </c>
      <c r="F64" s="386">
        <v>643552</v>
      </c>
      <c r="G64" s="388">
        <v>523732</v>
      </c>
      <c r="H64" s="386">
        <v>181283</v>
      </c>
      <c r="I64" s="388">
        <v>191082</v>
      </c>
      <c r="J64" s="386">
        <v>666436</v>
      </c>
      <c r="K64" s="388">
        <v>627684</v>
      </c>
      <c r="L64" s="386">
        <v>-32098</v>
      </c>
      <c r="M64" s="388">
        <v>-202301</v>
      </c>
      <c r="N64" s="386">
        <v>0</v>
      </c>
      <c r="O64" s="388">
        <v>0</v>
      </c>
      <c r="P64" s="390">
        <v>1459173</v>
      </c>
      <c r="Q64" s="393">
        <v>1140197</v>
      </c>
    </row>
    <row r="65" spans="2:17">
      <c r="D65" s="371"/>
      <c r="E65" s="371"/>
      <c r="F65" s="371"/>
      <c r="G65" s="371"/>
      <c r="H65" s="371"/>
      <c r="I65" s="371"/>
      <c r="J65" s="371"/>
      <c r="K65" s="371"/>
      <c r="L65" s="371"/>
      <c r="M65" s="371"/>
      <c r="N65" s="371"/>
      <c r="O65" s="371"/>
      <c r="P65" s="371"/>
      <c r="Q65" s="371"/>
    </row>
    <row r="66" spans="2:17">
      <c r="B66" s="375" t="s">
        <v>368</v>
      </c>
      <c r="C66" s="366"/>
      <c r="D66" s="386">
        <v>0</v>
      </c>
      <c r="E66" s="387">
        <v>0</v>
      </c>
      <c r="F66" s="386">
        <v>0</v>
      </c>
      <c r="G66" s="387">
        <v>0</v>
      </c>
      <c r="H66" s="386">
        <v>0</v>
      </c>
      <c r="I66" s="387">
        <v>0</v>
      </c>
      <c r="J66" s="386">
        <v>0</v>
      </c>
      <c r="K66" s="387">
        <v>0</v>
      </c>
      <c r="L66" s="386">
        <v>0</v>
      </c>
      <c r="M66" s="387">
        <v>0</v>
      </c>
      <c r="N66" s="386">
        <v>0</v>
      </c>
      <c r="O66" s="387">
        <v>0</v>
      </c>
      <c r="P66" s="390">
        <v>0</v>
      </c>
      <c r="Q66" s="393">
        <v>0</v>
      </c>
    </row>
    <row r="67" spans="2:17">
      <c r="D67" s="371"/>
      <c r="E67" s="371"/>
      <c r="F67" s="371"/>
      <c r="G67" s="371"/>
      <c r="H67" s="371"/>
      <c r="I67" s="371"/>
      <c r="J67" s="371"/>
      <c r="K67" s="371"/>
      <c r="L67" s="371"/>
      <c r="M67" s="371"/>
      <c r="N67" s="371"/>
      <c r="O67" s="371"/>
      <c r="P67" s="400"/>
      <c r="Q67" s="400"/>
    </row>
    <row r="68" spans="2:17">
      <c r="B68" s="377" t="s">
        <v>369</v>
      </c>
      <c r="C68" s="365"/>
      <c r="D68" s="390">
        <v>0</v>
      </c>
      <c r="E68" s="393">
        <v>0</v>
      </c>
      <c r="F68" s="390">
        <v>1677062</v>
      </c>
      <c r="G68" s="393">
        <v>1523563</v>
      </c>
      <c r="H68" s="390">
        <v>1491999</v>
      </c>
      <c r="I68" s="393">
        <v>1480335</v>
      </c>
      <c r="J68" s="390">
        <v>2761976</v>
      </c>
      <c r="K68" s="393">
        <v>2854501</v>
      </c>
      <c r="L68" s="390">
        <v>1678234</v>
      </c>
      <c r="M68" s="393">
        <v>1657820</v>
      </c>
      <c r="N68" s="390">
        <v>-100761</v>
      </c>
      <c r="O68" s="393">
        <v>-96863</v>
      </c>
      <c r="P68" s="390">
        <v>7508510</v>
      </c>
      <c r="Q68" s="393">
        <v>7419356</v>
      </c>
    </row>
    <row r="69" spans="2:17">
      <c r="D69" s="371"/>
      <c r="E69" s="371"/>
      <c r="F69" s="371"/>
      <c r="G69" s="371"/>
      <c r="H69" s="371"/>
      <c r="I69" s="371"/>
      <c r="J69" s="371"/>
      <c r="K69" s="371"/>
      <c r="L69" s="371"/>
      <c r="M69" s="371"/>
      <c r="N69" s="371"/>
      <c r="O69" s="371"/>
      <c r="P69" s="371"/>
      <c r="Q69" s="371"/>
    </row>
    <row r="70" spans="2:17">
      <c r="G70" s="403"/>
      <c r="H70" s="371"/>
      <c r="I70" s="371"/>
      <c r="J70" s="371"/>
      <c r="K70" s="371"/>
      <c r="L70" s="371"/>
      <c r="M70" s="371"/>
      <c r="N70" s="371"/>
      <c r="O70" s="371"/>
      <c r="P70" s="371"/>
      <c r="Q70" s="371"/>
    </row>
    <row r="71" spans="2:17" ht="18">
      <c r="D71" s="597" t="s">
        <v>188</v>
      </c>
      <c r="E71" s="598"/>
      <c r="F71" s="598"/>
      <c r="G71" s="598"/>
      <c r="H71" s="598"/>
      <c r="I71" s="598"/>
      <c r="J71" s="598"/>
      <c r="K71" s="598"/>
      <c r="L71" s="598"/>
      <c r="M71" s="598"/>
      <c r="N71" s="598"/>
      <c r="O71" s="598"/>
      <c r="P71" s="598"/>
      <c r="Q71" s="599"/>
    </row>
    <row r="72" spans="2:17">
      <c r="B72" s="578" t="s">
        <v>102</v>
      </c>
      <c r="C72" s="579"/>
      <c r="D72" s="572" t="s">
        <v>23</v>
      </c>
      <c r="E72" s="573"/>
      <c r="F72" s="572" t="s">
        <v>10</v>
      </c>
      <c r="G72" s="573"/>
      <c r="H72" s="572" t="s">
        <v>55</v>
      </c>
      <c r="I72" s="573"/>
      <c r="J72" s="572" t="s">
        <v>14</v>
      </c>
      <c r="K72" s="573"/>
      <c r="L72" s="572" t="s">
        <v>56</v>
      </c>
      <c r="M72" s="573"/>
      <c r="N72" s="572" t="s">
        <v>389</v>
      </c>
      <c r="O72" s="573"/>
      <c r="P72" s="572" t="s">
        <v>20</v>
      </c>
      <c r="Q72" s="573"/>
    </row>
    <row r="73" spans="2:17">
      <c r="B73" s="580" t="s">
        <v>370</v>
      </c>
      <c r="C73" s="581"/>
      <c r="D73" s="382" t="s">
        <v>435</v>
      </c>
      <c r="E73" s="383" t="s">
        <v>436</v>
      </c>
      <c r="F73" s="382" t="str">
        <f>D73</f>
        <v>06/30/2019</v>
      </c>
      <c r="G73" s="383" t="str">
        <f>E73</f>
        <v>06/30/2018</v>
      </c>
      <c r="H73" s="382" t="str">
        <f>D73</f>
        <v>06/30/2019</v>
      </c>
      <c r="I73" s="383" t="str">
        <f>E73</f>
        <v>06/30/2018</v>
      </c>
      <c r="J73" s="382" t="str">
        <f>D73</f>
        <v>06/30/2019</v>
      </c>
      <c r="K73" s="383" t="str">
        <f>E73</f>
        <v>06/30/2018</v>
      </c>
      <c r="L73" s="382" t="str">
        <f>D73</f>
        <v>06/30/2019</v>
      </c>
      <c r="M73" s="383" t="str">
        <f>E73</f>
        <v>06/30/2018</v>
      </c>
      <c r="N73" s="382" t="str">
        <f>D73</f>
        <v>06/30/2019</v>
      </c>
      <c r="O73" s="383" t="str">
        <f>E73</f>
        <v>06/30/2018</v>
      </c>
      <c r="P73" s="382" t="str">
        <f>D73</f>
        <v>06/30/2019</v>
      </c>
      <c r="Q73" s="383" t="str">
        <f>E73</f>
        <v>06/30/2018</v>
      </c>
    </row>
    <row r="74" spans="2:17">
      <c r="B74" s="582"/>
      <c r="C74" s="583"/>
      <c r="D74" s="384" t="s">
        <v>380</v>
      </c>
      <c r="E74" s="385" t="s">
        <v>380</v>
      </c>
      <c r="F74" s="384" t="s">
        <v>380</v>
      </c>
      <c r="G74" s="385" t="s">
        <v>380</v>
      </c>
      <c r="H74" s="384" t="s">
        <v>380</v>
      </c>
      <c r="I74" s="385" t="s">
        <v>380</v>
      </c>
      <c r="J74" s="384" t="s">
        <v>380</v>
      </c>
      <c r="K74" s="385" t="s">
        <v>380</v>
      </c>
      <c r="L74" s="384" t="s">
        <v>380</v>
      </c>
      <c r="M74" s="385" t="s">
        <v>380</v>
      </c>
      <c r="N74" s="384" t="s">
        <v>380</v>
      </c>
      <c r="O74" s="385" t="s">
        <v>380</v>
      </c>
      <c r="P74" s="384" t="s">
        <v>380</v>
      </c>
      <c r="Q74" s="385" t="s">
        <v>380</v>
      </c>
    </row>
    <row r="75" spans="2:17">
      <c r="B75" s="377" t="s">
        <v>371</v>
      </c>
      <c r="C75" s="404"/>
      <c r="D75" s="405">
        <v>0</v>
      </c>
      <c r="E75" s="406">
        <v>0</v>
      </c>
      <c r="F75" s="394">
        <v>223401</v>
      </c>
      <c r="G75" s="395">
        <v>166198</v>
      </c>
      <c r="H75" s="394">
        <v>375140</v>
      </c>
      <c r="I75" s="395">
        <v>460057</v>
      </c>
      <c r="J75" s="394">
        <v>612172</v>
      </c>
      <c r="K75" s="395">
        <v>620174</v>
      </c>
      <c r="L75" s="394">
        <v>283500</v>
      </c>
      <c r="M75" s="395">
        <v>295822</v>
      </c>
      <c r="N75" s="394">
        <v>-50</v>
      </c>
      <c r="O75" s="395">
        <v>0</v>
      </c>
      <c r="P75" s="394">
        <v>1494163</v>
      </c>
      <c r="Q75" s="395">
        <v>1542251</v>
      </c>
    </row>
    <row r="76" spans="2:17">
      <c r="B76" s="378"/>
      <c r="C76" s="368" t="s">
        <v>127</v>
      </c>
      <c r="D76" s="405">
        <v>0</v>
      </c>
      <c r="E76" s="406">
        <v>0</v>
      </c>
      <c r="F76" s="394">
        <v>213343</v>
      </c>
      <c r="G76" s="395">
        <v>165313</v>
      </c>
      <c r="H76" s="394">
        <v>373860</v>
      </c>
      <c r="I76" s="395">
        <v>448001</v>
      </c>
      <c r="J76" s="394">
        <v>606034</v>
      </c>
      <c r="K76" s="395">
        <v>603642</v>
      </c>
      <c r="L76" s="394">
        <v>280269</v>
      </c>
      <c r="M76" s="395">
        <v>284762</v>
      </c>
      <c r="N76" s="394">
        <v>0</v>
      </c>
      <c r="O76" s="395">
        <v>0</v>
      </c>
      <c r="P76" s="394">
        <v>1473506</v>
      </c>
      <c r="Q76" s="395">
        <v>1501718</v>
      </c>
    </row>
    <row r="77" spans="2:17">
      <c r="B77" s="378"/>
      <c r="C77" s="374" t="s">
        <v>381</v>
      </c>
      <c r="D77" s="396">
        <v>0</v>
      </c>
      <c r="E77" s="397">
        <v>0</v>
      </c>
      <c r="F77" s="396">
        <v>212536</v>
      </c>
      <c r="G77" s="397">
        <v>164876</v>
      </c>
      <c r="H77" s="396">
        <v>336225</v>
      </c>
      <c r="I77" s="397">
        <v>405645</v>
      </c>
      <c r="J77" s="396">
        <v>593209</v>
      </c>
      <c r="K77" s="397">
        <v>593166</v>
      </c>
      <c r="L77" s="396">
        <v>268121</v>
      </c>
      <c r="M77" s="397">
        <v>241810</v>
      </c>
      <c r="N77" s="396">
        <v>0</v>
      </c>
      <c r="O77" s="397">
        <v>0</v>
      </c>
      <c r="P77" s="396">
        <v>1410091</v>
      </c>
      <c r="Q77" s="397">
        <v>1405497</v>
      </c>
    </row>
    <row r="78" spans="2:17">
      <c r="B78" s="378"/>
      <c r="C78" s="374" t="s">
        <v>382</v>
      </c>
      <c r="D78" s="396">
        <v>0</v>
      </c>
      <c r="E78" s="397">
        <v>0</v>
      </c>
      <c r="F78" s="396">
        <v>0</v>
      </c>
      <c r="G78" s="397">
        <v>19</v>
      </c>
      <c r="H78" s="396">
        <v>0</v>
      </c>
      <c r="I78" s="397">
        <v>0</v>
      </c>
      <c r="J78" s="396">
        <v>12738</v>
      </c>
      <c r="K78" s="397">
        <v>10400</v>
      </c>
      <c r="L78" s="396">
        <v>11355</v>
      </c>
      <c r="M78" s="397">
        <v>9584</v>
      </c>
      <c r="N78" s="396">
        <v>0</v>
      </c>
      <c r="O78" s="397">
        <v>0</v>
      </c>
      <c r="P78" s="396">
        <v>24093</v>
      </c>
      <c r="Q78" s="397">
        <v>20003</v>
      </c>
    </row>
    <row r="79" spans="2:17">
      <c r="B79" s="378"/>
      <c r="C79" s="374" t="s">
        <v>383</v>
      </c>
      <c r="D79" s="396">
        <v>0</v>
      </c>
      <c r="E79" s="397">
        <v>0</v>
      </c>
      <c r="F79" s="396">
        <v>807</v>
      </c>
      <c r="G79" s="397">
        <v>418</v>
      </c>
      <c r="H79" s="396">
        <v>37635</v>
      </c>
      <c r="I79" s="397">
        <v>42356</v>
      </c>
      <c r="J79" s="396">
        <v>87</v>
      </c>
      <c r="K79" s="397">
        <v>76</v>
      </c>
      <c r="L79" s="396">
        <v>793</v>
      </c>
      <c r="M79" s="397">
        <v>33368</v>
      </c>
      <c r="N79" s="396">
        <v>0</v>
      </c>
      <c r="O79" s="397">
        <v>0</v>
      </c>
      <c r="P79" s="396">
        <v>39322</v>
      </c>
      <c r="Q79" s="397">
        <v>76218</v>
      </c>
    </row>
    <row r="80" spans="2:17">
      <c r="B80" s="378"/>
      <c r="C80" s="368" t="s">
        <v>128</v>
      </c>
      <c r="D80" s="396">
        <v>0</v>
      </c>
      <c r="E80" s="397">
        <v>0</v>
      </c>
      <c r="F80" s="396">
        <v>10058</v>
      </c>
      <c r="G80" s="397">
        <v>885</v>
      </c>
      <c r="H80" s="396">
        <v>1280</v>
      </c>
      <c r="I80" s="397">
        <v>12056</v>
      </c>
      <c r="J80" s="396">
        <v>6138</v>
      </c>
      <c r="K80" s="397">
        <v>16532</v>
      </c>
      <c r="L80" s="396">
        <v>3231</v>
      </c>
      <c r="M80" s="397">
        <v>11060</v>
      </c>
      <c r="N80" s="396">
        <v>-50</v>
      </c>
      <c r="O80" s="397">
        <v>0</v>
      </c>
      <c r="P80" s="396">
        <v>20657</v>
      </c>
      <c r="Q80" s="397">
        <v>40533</v>
      </c>
    </row>
    <row r="81" spans="2:17"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Q81" s="371"/>
    </row>
    <row r="82" spans="2:17">
      <c r="B82" s="377" t="s">
        <v>372</v>
      </c>
      <c r="C82" s="407"/>
      <c r="D82" s="394">
        <v>0</v>
      </c>
      <c r="E82" s="395">
        <v>0</v>
      </c>
      <c r="F82" s="394">
        <v>-78238</v>
      </c>
      <c r="G82" s="395">
        <v>-13622</v>
      </c>
      <c r="H82" s="394">
        <v>-168750</v>
      </c>
      <c r="I82" s="395">
        <v>-263704</v>
      </c>
      <c r="J82" s="394">
        <v>-213854</v>
      </c>
      <c r="K82" s="395">
        <v>-217382</v>
      </c>
      <c r="L82" s="394">
        <v>-100689</v>
      </c>
      <c r="M82" s="395">
        <v>-94377</v>
      </c>
      <c r="N82" s="394">
        <v>0</v>
      </c>
      <c r="O82" s="395">
        <v>0</v>
      </c>
      <c r="P82" s="394">
        <v>-561531</v>
      </c>
      <c r="Q82" s="395">
        <v>-589085</v>
      </c>
    </row>
    <row r="83" spans="2:17">
      <c r="B83" s="378"/>
      <c r="C83" s="374" t="s">
        <v>334</v>
      </c>
      <c r="D83" s="396">
        <v>0</v>
      </c>
      <c r="E83" s="397">
        <v>0</v>
      </c>
      <c r="F83" s="396">
        <v>-355</v>
      </c>
      <c r="G83" s="397">
        <v>-820</v>
      </c>
      <c r="H83" s="396">
        <v>-132511</v>
      </c>
      <c r="I83" s="397">
        <v>-228628</v>
      </c>
      <c r="J83" s="396">
        <v>-84167</v>
      </c>
      <c r="K83" s="397">
        <v>-81138</v>
      </c>
      <c r="L83" s="396">
        <v>-18934</v>
      </c>
      <c r="M83" s="397">
        <v>-21428</v>
      </c>
      <c r="N83" s="396">
        <v>515</v>
      </c>
      <c r="O83" s="397">
        <v>1000</v>
      </c>
      <c r="P83" s="396">
        <v>-235452</v>
      </c>
      <c r="Q83" s="397">
        <v>-331014</v>
      </c>
    </row>
    <row r="84" spans="2:17">
      <c r="B84" s="378"/>
      <c r="C84" s="374" t="s">
        <v>335</v>
      </c>
      <c r="D84" s="396">
        <v>0</v>
      </c>
      <c r="E84" s="397">
        <v>0</v>
      </c>
      <c r="F84" s="396">
        <v>-64661</v>
      </c>
      <c r="G84" s="397">
        <v>-1218</v>
      </c>
      <c r="H84" s="396">
        <v>-21393</v>
      </c>
      <c r="I84" s="397">
        <v>-19437</v>
      </c>
      <c r="J84" s="396">
        <v>-28111</v>
      </c>
      <c r="K84" s="397">
        <v>-25736</v>
      </c>
      <c r="L84" s="396">
        <v>-33465</v>
      </c>
      <c r="M84" s="397">
        <v>-66439</v>
      </c>
      <c r="N84" s="396">
        <v>0</v>
      </c>
      <c r="O84" s="397">
        <v>0</v>
      </c>
      <c r="P84" s="396">
        <v>-147630</v>
      </c>
      <c r="Q84" s="397">
        <v>-112830</v>
      </c>
    </row>
    <row r="85" spans="2:17">
      <c r="B85" s="378"/>
      <c r="C85" s="374" t="s">
        <v>132</v>
      </c>
      <c r="D85" s="396">
        <v>0</v>
      </c>
      <c r="E85" s="397">
        <v>0</v>
      </c>
      <c r="F85" s="396">
        <v>-2819</v>
      </c>
      <c r="G85" s="397">
        <v>-4584</v>
      </c>
      <c r="H85" s="396">
        <v>-13813</v>
      </c>
      <c r="I85" s="397">
        <v>-15528</v>
      </c>
      <c r="J85" s="396">
        <v>-68143</v>
      </c>
      <c r="K85" s="397">
        <v>-71579</v>
      </c>
      <c r="L85" s="396">
        <v>-42479</v>
      </c>
      <c r="M85" s="397">
        <v>-2749</v>
      </c>
      <c r="N85" s="396">
        <v>-515</v>
      </c>
      <c r="O85" s="397">
        <v>-1000</v>
      </c>
      <c r="P85" s="396">
        <v>-127769</v>
      </c>
      <c r="Q85" s="397">
        <v>-95440</v>
      </c>
    </row>
    <row r="86" spans="2:17">
      <c r="B86" s="378"/>
      <c r="C86" s="374" t="s">
        <v>336</v>
      </c>
      <c r="D86" s="396">
        <v>0</v>
      </c>
      <c r="E86" s="397">
        <v>0</v>
      </c>
      <c r="F86" s="396">
        <v>-10403</v>
      </c>
      <c r="G86" s="397">
        <v>-7000</v>
      </c>
      <c r="H86" s="396">
        <v>-1033</v>
      </c>
      <c r="I86" s="397">
        <v>-111</v>
      </c>
      <c r="J86" s="396">
        <v>-33433</v>
      </c>
      <c r="K86" s="397">
        <v>-38929</v>
      </c>
      <c r="L86" s="396">
        <v>-5811</v>
      </c>
      <c r="M86" s="397">
        <v>-3761</v>
      </c>
      <c r="N86" s="396">
        <v>0</v>
      </c>
      <c r="O86" s="397">
        <v>0</v>
      </c>
      <c r="P86" s="396">
        <v>-50680</v>
      </c>
      <c r="Q86" s="397">
        <v>-49801</v>
      </c>
    </row>
    <row r="87" spans="2:17">
      <c r="D87" s="371"/>
      <c r="E87" s="371"/>
      <c r="F87" s="371"/>
      <c r="G87" s="371"/>
      <c r="H87" s="371"/>
      <c r="I87" s="371"/>
      <c r="J87" s="371"/>
      <c r="K87" s="371"/>
      <c r="L87" s="371"/>
      <c r="M87" s="371"/>
      <c r="N87" s="371"/>
      <c r="O87" s="371"/>
      <c r="P87" s="371"/>
      <c r="Q87" s="371"/>
    </row>
    <row r="88" spans="2:17">
      <c r="B88" s="377" t="s">
        <v>373</v>
      </c>
      <c r="C88" s="404"/>
      <c r="D88" s="394">
        <v>0</v>
      </c>
      <c r="E88" s="395">
        <v>0</v>
      </c>
      <c r="F88" s="394">
        <v>145163</v>
      </c>
      <c r="G88" s="395">
        <v>152576</v>
      </c>
      <c r="H88" s="394">
        <v>206390</v>
      </c>
      <c r="I88" s="395">
        <v>196353</v>
      </c>
      <c r="J88" s="394">
        <v>398318</v>
      </c>
      <c r="K88" s="395">
        <v>402792</v>
      </c>
      <c r="L88" s="394">
        <v>182811</v>
      </c>
      <c r="M88" s="395">
        <v>201445</v>
      </c>
      <c r="N88" s="394">
        <v>-50</v>
      </c>
      <c r="O88" s="395">
        <v>0</v>
      </c>
      <c r="P88" s="394">
        <v>932632</v>
      </c>
      <c r="Q88" s="395">
        <v>953166</v>
      </c>
    </row>
    <row r="89" spans="2:17">
      <c r="D89" s="371"/>
      <c r="E89" s="371"/>
      <c r="F89" s="371"/>
      <c r="G89" s="371"/>
      <c r="H89" s="371"/>
      <c r="I89" s="371"/>
      <c r="J89" s="371"/>
      <c r="K89" s="371"/>
      <c r="L89" s="371"/>
      <c r="M89" s="371"/>
      <c r="N89" s="371"/>
      <c r="O89" s="371"/>
      <c r="P89" s="371"/>
      <c r="Q89" s="371"/>
    </row>
    <row r="90" spans="2:17">
      <c r="B90" s="376"/>
      <c r="C90" s="368" t="s">
        <v>337</v>
      </c>
      <c r="D90" s="396">
        <v>0</v>
      </c>
      <c r="E90" s="397">
        <v>0</v>
      </c>
      <c r="F90" s="396">
        <v>1194</v>
      </c>
      <c r="G90" s="397">
        <v>3016</v>
      </c>
      <c r="H90" s="396">
        <v>286</v>
      </c>
      <c r="I90" s="397">
        <v>267</v>
      </c>
      <c r="J90" s="396">
        <v>1232</v>
      </c>
      <c r="K90" s="397">
        <v>1099</v>
      </c>
      <c r="L90" s="396">
        <v>777</v>
      </c>
      <c r="M90" s="397">
        <v>418</v>
      </c>
      <c r="N90" s="396">
        <v>0</v>
      </c>
      <c r="O90" s="397">
        <v>0</v>
      </c>
      <c r="P90" s="396">
        <v>3489</v>
      </c>
      <c r="Q90" s="397">
        <v>4800</v>
      </c>
    </row>
    <row r="91" spans="2:17">
      <c r="B91" s="376"/>
      <c r="C91" s="368" t="s">
        <v>338</v>
      </c>
      <c r="D91" s="396">
        <v>0</v>
      </c>
      <c r="E91" s="397">
        <v>0</v>
      </c>
      <c r="F91" s="396">
        <v>-20827</v>
      </c>
      <c r="G91" s="397">
        <v>-30780</v>
      </c>
      <c r="H91" s="396">
        <v>-8340</v>
      </c>
      <c r="I91" s="397">
        <v>-9096</v>
      </c>
      <c r="J91" s="396">
        <v>-14980</v>
      </c>
      <c r="K91" s="397">
        <v>-16472</v>
      </c>
      <c r="L91" s="396">
        <v>-14949</v>
      </c>
      <c r="M91" s="397">
        <v>-15875</v>
      </c>
      <c r="N91" s="396">
        <v>0</v>
      </c>
      <c r="O91" s="397">
        <v>0</v>
      </c>
      <c r="P91" s="396">
        <v>-59096</v>
      </c>
      <c r="Q91" s="397">
        <v>-72223</v>
      </c>
    </row>
    <row r="92" spans="2:17">
      <c r="B92" s="376"/>
      <c r="C92" s="368" t="s">
        <v>339</v>
      </c>
      <c r="D92" s="396">
        <v>0</v>
      </c>
      <c r="E92" s="397">
        <v>0</v>
      </c>
      <c r="F92" s="396">
        <v>-14768</v>
      </c>
      <c r="G92" s="397">
        <v>-14633</v>
      </c>
      <c r="H92" s="396">
        <v>-11459</v>
      </c>
      <c r="I92" s="397">
        <v>-10544</v>
      </c>
      <c r="J92" s="396">
        <v>-19241</v>
      </c>
      <c r="K92" s="397">
        <v>-19901</v>
      </c>
      <c r="L92" s="396">
        <v>-20758</v>
      </c>
      <c r="M92" s="397">
        <v>-21331</v>
      </c>
      <c r="N92" s="396">
        <v>50</v>
      </c>
      <c r="O92" s="397">
        <v>-30</v>
      </c>
      <c r="P92" s="396">
        <v>-66176</v>
      </c>
      <c r="Q92" s="397">
        <v>-66439</v>
      </c>
    </row>
    <row r="93" spans="2:17">
      <c r="D93" s="371"/>
      <c r="E93" s="371"/>
      <c r="F93" s="371"/>
      <c r="G93" s="371"/>
      <c r="H93" s="371"/>
      <c r="I93" s="371"/>
      <c r="J93" s="371"/>
      <c r="K93" s="371"/>
      <c r="L93" s="371"/>
      <c r="M93" s="371"/>
      <c r="N93" s="371"/>
      <c r="O93" s="371"/>
      <c r="P93" s="371"/>
      <c r="Q93" s="371"/>
    </row>
    <row r="94" spans="2:17">
      <c r="B94" s="377" t="s">
        <v>374</v>
      </c>
      <c r="C94" s="404"/>
      <c r="D94" s="394">
        <v>0</v>
      </c>
      <c r="E94" s="395">
        <v>0</v>
      </c>
      <c r="F94" s="394">
        <v>110762</v>
      </c>
      <c r="G94" s="395">
        <v>110179</v>
      </c>
      <c r="H94" s="394">
        <v>186877</v>
      </c>
      <c r="I94" s="395">
        <v>176980</v>
      </c>
      <c r="J94" s="394">
        <v>365329</v>
      </c>
      <c r="K94" s="395">
        <v>367518</v>
      </c>
      <c r="L94" s="394">
        <v>147881</v>
      </c>
      <c r="M94" s="395">
        <v>164657</v>
      </c>
      <c r="N94" s="394">
        <v>0</v>
      </c>
      <c r="O94" s="395">
        <v>-30</v>
      </c>
      <c r="P94" s="394">
        <v>810849</v>
      </c>
      <c r="Q94" s="395">
        <v>819304</v>
      </c>
    </row>
    <row r="95" spans="2:17">
      <c r="D95" s="371"/>
      <c r="E95" s="371"/>
      <c r="F95" s="371"/>
      <c r="G95" s="371"/>
      <c r="H95" s="371"/>
      <c r="I95" s="371"/>
      <c r="J95" s="371"/>
      <c r="K95" s="371"/>
      <c r="L95" s="371"/>
      <c r="M95" s="371"/>
      <c r="N95" s="371"/>
      <c r="O95" s="371"/>
      <c r="P95" s="371"/>
      <c r="Q95" s="371"/>
    </row>
    <row r="96" spans="2:17">
      <c r="B96" s="378"/>
      <c r="C96" s="368" t="s">
        <v>340</v>
      </c>
      <c r="D96" s="396">
        <v>0</v>
      </c>
      <c r="E96" s="397">
        <v>0</v>
      </c>
      <c r="F96" s="396">
        <v>-46047</v>
      </c>
      <c r="G96" s="397">
        <v>-21801</v>
      </c>
      <c r="H96" s="396">
        <v>-15949</v>
      </c>
      <c r="I96" s="397">
        <v>-17751</v>
      </c>
      <c r="J96" s="396">
        <v>-36672</v>
      </c>
      <c r="K96" s="397">
        <v>-37458</v>
      </c>
      <c r="L96" s="396">
        <v>-33239</v>
      </c>
      <c r="M96" s="397">
        <v>-34984</v>
      </c>
      <c r="N96" s="396">
        <v>0</v>
      </c>
      <c r="O96" s="397">
        <v>0</v>
      </c>
      <c r="P96" s="396">
        <v>-131907</v>
      </c>
      <c r="Q96" s="397">
        <v>-111994</v>
      </c>
    </row>
    <row r="97" spans="2:17">
      <c r="B97" s="378"/>
      <c r="C97" s="368" t="s">
        <v>341</v>
      </c>
      <c r="D97" s="396">
        <v>0</v>
      </c>
      <c r="E97" s="397">
        <v>0</v>
      </c>
      <c r="F97" s="396">
        <v>0</v>
      </c>
      <c r="G97" s="397">
        <v>0</v>
      </c>
      <c r="H97" s="396">
        <v>-608</v>
      </c>
      <c r="I97" s="397">
        <v>0</v>
      </c>
      <c r="J97" s="396">
        <v>368</v>
      </c>
      <c r="K97" s="397">
        <v>-592</v>
      </c>
      <c r="L97" s="396">
        <v>-345</v>
      </c>
      <c r="M97" s="397">
        <v>3815</v>
      </c>
      <c r="N97" s="396">
        <v>0</v>
      </c>
      <c r="O97" s="397">
        <v>0</v>
      </c>
      <c r="P97" s="396">
        <v>-585</v>
      </c>
      <c r="Q97" s="397">
        <v>3223</v>
      </c>
    </row>
    <row r="98" spans="2:17">
      <c r="D98" s="371"/>
      <c r="E98" s="371"/>
      <c r="F98" s="371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</row>
    <row r="99" spans="2:17">
      <c r="B99" s="377" t="s">
        <v>375</v>
      </c>
      <c r="C99" s="404"/>
      <c r="D99" s="394">
        <v>0</v>
      </c>
      <c r="E99" s="395">
        <v>0</v>
      </c>
      <c r="F99" s="394">
        <v>64715</v>
      </c>
      <c r="G99" s="395">
        <v>88378</v>
      </c>
      <c r="H99" s="394">
        <v>170320</v>
      </c>
      <c r="I99" s="395">
        <v>159229</v>
      </c>
      <c r="J99" s="394">
        <v>329025</v>
      </c>
      <c r="K99" s="395">
        <v>329468</v>
      </c>
      <c r="L99" s="394">
        <v>114297</v>
      </c>
      <c r="M99" s="395">
        <v>133488</v>
      </c>
      <c r="N99" s="394">
        <v>0</v>
      </c>
      <c r="O99" s="395">
        <v>-30</v>
      </c>
      <c r="P99" s="394">
        <v>678357</v>
      </c>
      <c r="Q99" s="395">
        <v>710533</v>
      </c>
    </row>
    <row r="100" spans="2:17">
      <c r="B100" s="379"/>
      <c r="C100" s="408"/>
      <c r="D100" s="371"/>
      <c r="E100" s="371"/>
      <c r="F100" s="371"/>
      <c r="G100" s="371"/>
      <c r="H100" s="371"/>
      <c r="I100" s="371"/>
      <c r="J100" s="371"/>
      <c r="K100" s="371"/>
      <c r="L100" s="371"/>
      <c r="M100" s="371"/>
      <c r="N100" s="371"/>
      <c r="O100" s="371"/>
      <c r="P100" s="371"/>
      <c r="Q100" s="371"/>
    </row>
    <row r="101" spans="2:17">
      <c r="B101" s="377" t="s">
        <v>376</v>
      </c>
      <c r="C101" s="404"/>
      <c r="D101" s="394">
        <v>0</v>
      </c>
      <c r="E101" s="395">
        <v>0</v>
      </c>
      <c r="F101" s="394">
        <v>43095</v>
      </c>
      <c r="G101" s="395">
        <v>75021</v>
      </c>
      <c r="H101" s="394">
        <v>15438</v>
      </c>
      <c r="I101" s="395">
        <v>14893</v>
      </c>
      <c r="J101" s="394">
        <v>-41808</v>
      </c>
      <c r="K101" s="395">
        <v>-53864</v>
      </c>
      <c r="L101" s="394">
        <v>-3642</v>
      </c>
      <c r="M101" s="395">
        <v>1175</v>
      </c>
      <c r="N101" s="394">
        <v>9828</v>
      </c>
      <c r="O101" s="395">
        <v>0</v>
      </c>
      <c r="P101" s="394">
        <v>22911</v>
      </c>
      <c r="Q101" s="395">
        <v>37225</v>
      </c>
    </row>
    <row r="102" spans="2:17">
      <c r="B102" s="377"/>
      <c r="C102" s="404" t="s">
        <v>119</v>
      </c>
      <c r="D102" s="394">
        <v>0</v>
      </c>
      <c r="E102" s="395">
        <v>0</v>
      </c>
      <c r="F102" s="394">
        <v>62564</v>
      </c>
      <c r="G102" s="395">
        <v>24545</v>
      </c>
      <c r="H102" s="394">
        <v>37426</v>
      </c>
      <c r="I102" s="395">
        <v>13417</v>
      </c>
      <c r="J102" s="396">
        <v>2947</v>
      </c>
      <c r="K102" s="397">
        <v>4584</v>
      </c>
      <c r="L102" s="396">
        <v>3506</v>
      </c>
      <c r="M102" s="397">
        <v>3253</v>
      </c>
      <c r="N102" s="396">
        <v>0</v>
      </c>
      <c r="O102" s="397">
        <v>-4840</v>
      </c>
      <c r="P102" s="396">
        <v>106443</v>
      </c>
      <c r="Q102" s="397">
        <v>40959</v>
      </c>
    </row>
    <row r="103" spans="2:17">
      <c r="B103" s="378"/>
      <c r="C103" s="374" t="s">
        <v>295</v>
      </c>
      <c r="D103" s="396">
        <v>0</v>
      </c>
      <c r="E103" s="397"/>
      <c r="F103" s="396">
        <v>60309</v>
      </c>
      <c r="G103" s="397">
        <v>24303</v>
      </c>
      <c r="H103" s="396">
        <v>4236</v>
      </c>
      <c r="I103" s="397">
        <v>4282</v>
      </c>
      <c r="J103" s="396">
        <v>2279</v>
      </c>
      <c r="K103" s="397">
        <v>3821</v>
      </c>
      <c r="L103" s="396">
        <v>1640</v>
      </c>
      <c r="M103" s="397">
        <v>1717</v>
      </c>
      <c r="N103" s="396">
        <v>0</v>
      </c>
      <c r="O103" s="397">
        <v>0</v>
      </c>
      <c r="P103" s="396">
        <v>68464</v>
      </c>
      <c r="Q103" s="397">
        <v>34123</v>
      </c>
    </row>
    <row r="104" spans="2:17">
      <c r="B104" s="378"/>
      <c r="C104" s="374" t="s">
        <v>342</v>
      </c>
      <c r="D104" s="396">
        <v>0</v>
      </c>
      <c r="E104" s="397">
        <v>0</v>
      </c>
      <c r="F104" s="396">
        <v>2255</v>
      </c>
      <c r="G104" s="397">
        <v>242</v>
      </c>
      <c r="H104" s="396">
        <v>33190</v>
      </c>
      <c r="I104" s="397">
        <v>9135</v>
      </c>
      <c r="J104" s="396">
        <v>668</v>
      </c>
      <c r="K104" s="397">
        <v>763</v>
      </c>
      <c r="L104" s="396">
        <v>1866</v>
      </c>
      <c r="M104" s="397">
        <v>1536</v>
      </c>
      <c r="N104" s="396">
        <v>0</v>
      </c>
      <c r="O104" s="397">
        <v>-4840</v>
      </c>
      <c r="P104" s="396">
        <v>37979</v>
      </c>
      <c r="Q104" s="397">
        <v>6836</v>
      </c>
    </row>
    <row r="105" spans="2:17">
      <c r="B105" s="377"/>
      <c r="C105" s="407" t="s">
        <v>141</v>
      </c>
      <c r="D105" s="394">
        <v>0</v>
      </c>
      <c r="E105" s="395">
        <v>0</v>
      </c>
      <c r="F105" s="394">
        <v>-28730</v>
      </c>
      <c r="G105" s="395">
        <v>-34554</v>
      </c>
      <c r="H105" s="394">
        <v>-22533</v>
      </c>
      <c r="I105" s="395">
        <v>-17244</v>
      </c>
      <c r="J105" s="394">
        <v>-44883</v>
      </c>
      <c r="K105" s="395">
        <v>-58571</v>
      </c>
      <c r="L105" s="394">
        <v>-3840</v>
      </c>
      <c r="M105" s="395">
        <v>-3652</v>
      </c>
      <c r="N105" s="394">
        <v>0</v>
      </c>
      <c r="O105" s="395">
        <v>4840</v>
      </c>
      <c r="P105" s="394">
        <v>-99986</v>
      </c>
      <c r="Q105" s="395">
        <v>-109181</v>
      </c>
    </row>
    <row r="106" spans="2:17">
      <c r="B106" s="378"/>
      <c r="C106" s="374" t="s">
        <v>343</v>
      </c>
      <c r="D106" s="396">
        <v>0</v>
      </c>
      <c r="E106" s="397"/>
      <c r="F106" s="396">
        <v>-21</v>
      </c>
      <c r="G106" s="397">
        <v>-27</v>
      </c>
      <c r="H106" s="396">
        <v>-5642</v>
      </c>
      <c r="I106" s="397">
        <v>-5618</v>
      </c>
      <c r="J106" s="396">
        <v>-1451</v>
      </c>
      <c r="K106" s="397">
        <v>-4957</v>
      </c>
      <c r="L106" s="396">
        <v>-70</v>
      </c>
      <c r="M106" s="397">
        <v>-137</v>
      </c>
      <c r="N106" s="396">
        <v>0</v>
      </c>
      <c r="O106" s="397">
        <v>0</v>
      </c>
      <c r="P106" s="396">
        <v>-7184</v>
      </c>
      <c r="Q106" s="397">
        <v>-10739</v>
      </c>
    </row>
    <row r="107" spans="2:17">
      <c r="B107" s="378"/>
      <c r="C107" s="374" t="s">
        <v>344</v>
      </c>
      <c r="D107" s="396">
        <v>0</v>
      </c>
      <c r="E107" s="397"/>
      <c r="F107" s="396">
        <v>0</v>
      </c>
      <c r="G107" s="397">
        <v>0</v>
      </c>
      <c r="H107" s="396">
        <v>0</v>
      </c>
      <c r="I107" s="397">
        <v>0</v>
      </c>
      <c r="J107" s="396">
        <v>-39157</v>
      </c>
      <c r="K107" s="397">
        <v>-50857</v>
      </c>
      <c r="L107" s="396">
        <v>-1107</v>
      </c>
      <c r="M107" s="397">
        <v>-1458</v>
      </c>
      <c r="N107" s="396">
        <v>0</v>
      </c>
      <c r="O107" s="397">
        <v>0</v>
      </c>
      <c r="P107" s="396">
        <v>-40264</v>
      </c>
      <c r="Q107" s="397">
        <v>-52315</v>
      </c>
    </row>
    <row r="108" spans="2:17">
      <c r="B108" s="378"/>
      <c r="C108" s="374" t="s">
        <v>164</v>
      </c>
      <c r="D108" s="396">
        <v>0</v>
      </c>
      <c r="E108" s="397">
        <v>0</v>
      </c>
      <c r="F108" s="396">
        <v>-28709</v>
      </c>
      <c r="G108" s="397">
        <v>-34527</v>
      </c>
      <c r="H108" s="396">
        <v>-16891</v>
      </c>
      <c r="I108" s="397">
        <v>-11626</v>
      </c>
      <c r="J108" s="396">
        <v>-4275</v>
      </c>
      <c r="K108" s="397">
        <v>-2757</v>
      </c>
      <c r="L108" s="396">
        <v>-2663</v>
      </c>
      <c r="M108" s="397">
        <v>-2057</v>
      </c>
      <c r="N108" s="396">
        <v>0</v>
      </c>
      <c r="O108" s="397">
        <v>4840</v>
      </c>
      <c r="P108" s="396">
        <v>-52538</v>
      </c>
      <c r="Q108" s="397">
        <v>-46127</v>
      </c>
    </row>
    <row r="109" spans="2:17">
      <c r="B109" s="378"/>
      <c r="C109" s="368" t="s">
        <v>345</v>
      </c>
      <c r="D109" s="396">
        <v>0</v>
      </c>
      <c r="E109" s="397">
        <v>0</v>
      </c>
      <c r="F109" s="396">
        <v>-32185</v>
      </c>
      <c r="G109" s="397"/>
      <c r="H109" s="396">
        <v>0</v>
      </c>
      <c r="I109" s="397"/>
      <c r="J109" s="396">
        <v>0</v>
      </c>
      <c r="K109" s="397"/>
      <c r="L109" s="396">
        <v>0</v>
      </c>
      <c r="M109" s="397"/>
      <c r="N109" s="396">
        <v>0</v>
      </c>
      <c r="O109" s="397"/>
      <c r="P109" s="396">
        <v>-32185</v>
      </c>
      <c r="Q109" s="397">
        <v>0</v>
      </c>
    </row>
    <row r="110" spans="2:17">
      <c r="B110" s="377"/>
      <c r="C110" s="404" t="s">
        <v>346</v>
      </c>
      <c r="D110" s="394">
        <v>0</v>
      </c>
      <c r="E110" s="395">
        <v>0</v>
      </c>
      <c r="F110" s="394">
        <v>41446</v>
      </c>
      <c r="G110" s="395">
        <v>85030</v>
      </c>
      <c r="H110" s="394">
        <v>545</v>
      </c>
      <c r="I110" s="395">
        <v>18720</v>
      </c>
      <c r="J110" s="394">
        <v>128</v>
      </c>
      <c r="K110" s="395">
        <v>123</v>
      </c>
      <c r="L110" s="394">
        <v>-3308</v>
      </c>
      <c r="M110" s="395">
        <v>1574</v>
      </c>
      <c r="N110" s="394">
        <v>9828</v>
      </c>
      <c r="O110" s="395">
        <v>0</v>
      </c>
      <c r="P110" s="394">
        <v>48639</v>
      </c>
      <c r="Q110" s="395">
        <v>105447</v>
      </c>
    </row>
    <row r="111" spans="2:17">
      <c r="B111" s="378"/>
      <c r="C111" s="374" t="s">
        <v>347</v>
      </c>
      <c r="D111" s="396">
        <v>0</v>
      </c>
      <c r="E111" s="397">
        <v>0</v>
      </c>
      <c r="F111" s="396">
        <v>86240</v>
      </c>
      <c r="G111" s="397">
        <v>208903</v>
      </c>
      <c r="H111" s="396">
        <v>66612</v>
      </c>
      <c r="I111" s="397">
        <v>93219</v>
      </c>
      <c r="J111" s="396">
        <v>7763</v>
      </c>
      <c r="K111" s="397">
        <v>3954</v>
      </c>
      <c r="L111" s="396">
        <v>8510</v>
      </c>
      <c r="M111" s="397">
        <v>8439</v>
      </c>
      <c r="N111" s="396">
        <v>-6938</v>
      </c>
      <c r="O111" s="397">
        <v>-16840</v>
      </c>
      <c r="P111" s="396">
        <v>162187</v>
      </c>
      <c r="Q111" s="397">
        <v>297675</v>
      </c>
    </row>
    <row r="112" spans="2:17">
      <c r="B112" s="378"/>
      <c r="C112" s="374" t="s">
        <v>348</v>
      </c>
      <c r="D112" s="396">
        <v>0</v>
      </c>
      <c r="E112" s="397">
        <v>0</v>
      </c>
      <c r="F112" s="396">
        <v>-44794</v>
      </c>
      <c r="G112" s="397">
        <v>-123873</v>
      </c>
      <c r="H112" s="396">
        <v>-66067</v>
      </c>
      <c r="I112" s="397">
        <v>-74499</v>
      </c>
      <c r="J112" s="396">
        <v>-7635</v>
      </c>
      <c r="K112" s="397">
        <v>-3831</v>
      </c>
      <c r="L112" s="396">
        <v>-11818</v>
      </c>
      <c r="M112" s="397">
        <v>-6865</v>
      </c>
      <c r="N112" s="396">
        <v>16766</v>
      </c>
      <c r="O112" s="397">
        <v>16840</v>
      </c>
      <c r="P112" s="396">
        <v>-113548</v>
      </c>
      <c r="Q112" s="397">
        <v>-192228</v>
      </c>
    </row>
    <row r="113" spans="2:18">
      <c r="R113" s="371"/>
    </row>
    <row r="114" spans="2:18" ht="24">
      <c r="B114" s="380"/>
      <c r="C114" s="368" t="s">
        <v>349</v>
      </c>
      <c r="D114" s="396">
        <v>0</v>
      </c>
      <c r="E114" s="397">
        <v>0</v>
      </c>
      <c r="F114" s="396">
        <v>818</v>
      </c>
      <c r="G114" s="397">
        <v>1005</v>
      </c>
      <c r="H114" s="396">
        <v>0</v>
      </c>
      <c r="I114" s="397">
        <v>0</v>
      </c>
      <c r="J114" s="396">
        <v>0</v>
      </c>
      <c r="K114" s="397">
        <v>0</v>
      </c>
      <c r="L114" s="396">
        <v>0</v>
      </c>
      <c r="M114" s="397">
        <v>0</v>
      </c>
      <c r="N114" s="396">
        <v>0</v>
      </c>
      <c r="O114" s="397">
        <v>0</v>
      </c>
      <c r="P114" s="396">
        <v>818</v>
      </c>
      <c r="Q114" s="397">
        <v>1005</v>
      </c>
    </row>
    <row r="115" spans="2:18">
      <c r="B115" s="377"/>
      <c r="C115" s="404" t="s">
        <v>350</v>
      </c>
      <c r="D115" s="394">
        <v>0</v>
      </c>
      <c r="E115" s="395">
        <v>0</v>
      </c>
      <c r="F115" s="394">
        <v>157</v>
      </c>
      <c r="G115" s="395">
        <v>200</v>
      </c>
      <c r="H115" s="394">
        <v>0</v>
      </c>
      <c r="I115" s="395">
        <v>0</v>
      </c>
      <c r="J115" s="394">
        <v>0</v>
      </c>
      <c r="K115" s="395">
        <v>7</v>
      </c>
      <c r="L115" s="394">
        <v>0</v>
      </c>
      <c r="M115" s="395">
        <v>25</v>
      </c>
      <c r="N115" s="394">
        <v>0</v>
      </c>
      <c r="O115" s="395">
        <v>0</v>
      </c>
      <c r="P115" s="394">
        <v>157</v>
      </c>
      <c r="Q115" s="395">
        <v>232</v>
      </c>
    </row>
    <row r="116" spans="2:18">
      <c r="B116" s="377"/>
      <c r="C116" s="374" t="s">
        <v>351</v>
      </c>
      <c r="D116" s="396"/>
      <c r="E116" s="397"/>
      <c r="F116" s="396">
        <v>157</v>
      </c>
      <c r="G116" s="397">
        <v>180</v>
      </c>
      <c r="H116" s="396">
        <v>0</v>
      </c>
      <c r="I116" s="397">
        <v>0</v>
      </c>
      <c r="J116" s="396">
        <v>0</v>
      </c>
      <c r="K116" s="397">
        <v>0</v>
      </c>
      <c r="L116" s="396">
        <v>0</v>
      </c>
      <c r="M116" s="397">
        <v>0</v>
      </c>
      <c r="N116" s="396">
        <v>0</v>
      </c>
      <c r="O116" s="397">
        <v>0</v>
      </c>
      <c r="P116" s="396">
        <v>157</v>
      </c>
      <c r="Q116" s="397">
        <v>180</v>
      </c>
    </row>
    <row r="117" spans="2:18">
      <c r="B117" s="377"/>
      <c r="C117" s="374" t="s">
        <v>352</v>
      </c>
      <c r="D117" s="396">
        <v>0</v>
      </c>
      <c r="E117" s="397">
        <v>0</v>
      </c>
      <c r="F117" s="396">
        <v>0</v>
      </c>
      <c r="G117" s="397">
        <v>20</v>
      </c>
      <c r="H117" s="396">
        <v>0</v>
      </c>
      <c r="I117" s="397">
        <v>0</v>
      </c>
      <c r="J117" s="396">
        <v>0</v>
      </c>
      <c r="K117" s="397">
        <v>7</v>
      </c>
      <c r="L117" s="396">
        <v>0</v>
      </c>
      <c r="M117" s="397">
        <v>25</v>
      </c>
      <c r="N117" s="396">
        <v>0</v>
      </c>
      <c r="O117" s="397">
        <v>0</v>
      </c>
      <c r="P117" s="396">
        <v>0</v>
      </c>
      <c r="Q117" s="397">
        <v>52</v>
      </c>
    </row>
    <row r="118" spans="2:18">
      <c r="D118" s="371"/>
      <c r="E118" s="371"/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</row>
    <row r="119" spans="2:18">
      <c r="B119" s="377" t="s">
        <v>384</v>
      </c>
      <c r="C119" s="404"/>
      <c r="D119" s="394">
        <v>0</v>
      </c>
      <c r="E119" s="395">
        <v>0</v>
      </c>
      <c r="F119" s="394">
        <v>108785</v>
      </c>
      <c r="G119" s="395">
        <v>164604</v>
      </c>
      <c r="H119" s="394">
        <v>185758</v>
      </c>
      <c r="I119" s="395">
        <v>174122</v>
      </c>
      <c r="J119" s="394">
        <v>287217</v>
      </c>
      <c r="K119" s="395">
        <v>275611</v>
      </c>
      <c r="L119" s="394">
        <v>110655</v>
      </c>
      <c r="M119" s="395">
        <v>134688</v>
      </c>
      <c r="N119" s="394">
        <v>9828</v>
      </c>
      <c r="O119" s="395">
        <v>-30</v>
      </c>
      <c r="P119" s="394">
        <v>702243</v>
      </c>
      <c r="Q119" s="395">
        <v>748995</v>
      </c>
    </row>
    <row r="120" spans="2:18">
      <c r="D120" s="371"/>
      <c r="E120" s="371"/>
      <c r="F120" s="371"/>
      <c r="G120" s="371"/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</row>
    <row r="121" spans="2:18">
      <c r="B121" s="378"/>
      <c r="C121" s="368" t="s">
        <v>353</v>
      </c>
      <c r="D121" s="396">
        <v>0</v>
      </c>
      <c r="E121" s="397">
        <v>0</v>
      </c>
      <c r="F121" s="396">
        <v>257</v>
      </c>
      <c r="G121" s="397">
        <v>-51278</v>
      </c>
      <c r="H121" s="396">
        <v>-61882</v>
      </c>
      <c r="I121" s="397">
        <v>-59590</v>
      </c>
      <c r="J121" s="396">
        <v>-92622</v>
      </c>
      <c r="K121" s="397">
        <v>-98376</v>
      </c>
      <c r="L121" s="396">
        <v>-34289</v>
      </c>
      <c r="M121" s="397">
        <v>-44568</v>
      </c>
      <c r="N121" s="396">
        <v>0</v>
      </c>
      <c r="O121" s="397">
        <v>0</v>
      </c>
      <c r="P121" s="396">
        <v>-188536</v>
      </c>
      <c r="Q121" s="397">
        <v>-253812</v>
      </c>
    </row>
    <row r="122" spans="2:18">
      <c r="D122" s="371"/>
      <c r="E122" s="371"/>
      <c r="F122" s="371"/>
      <c r="G122" s="371"/>
      <c r="H122" s="371"/>
      <c r="I122" s="371"/>
      <c r="J122" s="371"/>
      <c r="K122" s="371"/>
      <c r="L122" s="371"/>
      <c r="M122" s="371"/>
      <c r="N122" s="371"/>
      <c r="O122" s="371"/>
      <c r="P122" s="371"/>
      <c r="Q122" s="371"/>
    </row>
    <row r="123" spans="2:18">
      <c r="B123" s="377" t="s">
        <v>378</v>
      </c>
      <c r="C123" s="404"/>
      <c r="D123" s="394">
        <v>0</v>
      </c>
      <c r="E123" s="395">
        <v>0</v>
      </c>
      <c r="F123" s="394">
        <v>109042</v>
      </c>
      <c r="G123" s="395">
        <v>113326</v>
      </c>
      <c r="H123" s="394">
        <v>123876</v>
      </c>
      <c r="I123" s="395">
        <v>114532</v>
      </c>
      <c r="J123" s="394">
        <v>194595</v>
      </c>
      <c r="K123" s="395">
        <v>177235</v>
      </c>
      <c r="L123" s="394">
        <v>76366</v>
      </c>
      <c r="M123" s="395">
        <v>90120</v>
      </c>
      <c r="N123" s="394">
        <v>9828</v>
      </c>
      <c r="O123" s="395">
        <v>-30</v>
      </c>
      <c r="P123" s="394">
        <v>513707</v>
      </c>
      <c r="Q123" s="395">
        <v>495183</v>
      </c>
    </row>
    <row r="124" spans="2:18">
      <c r="B124" s="378"/>
      <c r="C124" s="368" t="s">
        <v>354</v>
      </c>
      <c r="D124" s="396">
        <v>0</v>
      </c>
      <c r="E124" s="397">
        <v>0</v>
      </c>
      <c r="F124" s="396">
        <v>0</v>
      </c>
      <c r="G124" s="397">
        <v>0</v>
      </c>
      <c r="H124" s="396">
        <v>0</v>
      </c>
      <c r="I124" s="397">
        <v>0</v>
      </c>
      <c r="J124" s="396">
        <v>0</v>
      </c>
      <c r="K124" s="397">
        <v>0</v>
      </c>
      <c r="L124" s="396">
        <v>0</v>
      </c>
      <c r="M124" s="397">
        <v>0</v>
      </c>
      <c r="N124" s="396">
        <v>0</v>
      </c>
      <c r="O124" s="397">
        <v>0</v>
      </c>
      <c r="P124" s="396">
        <v>0</v>
      </c>
      <c r="Q124" s="397">
        <v>0</v>
      </c>
    </row>
    <row r="125" spans="2:18">
      <c r="B125" s="375" t="s">
        <v>118</v>
      </c>
      <c r="C125" s="365"/>
      <c r="D125" s="394">
        <v>0</v>
      </c>
      <c r="E125" s="395">
        <v>0</v>
      </c>
      <c r="F125" s="394">
        <v>109042</v>
      </c>
      <c r="G125" s="395">
        <v>113326</v>
      </c>
      <c r="H125" s="394">
        <v>123876</v>
      </c>
      <c r="I125" s="395">
        <v>114532</v>
      </c>
      <c r="J125" s="394">
        <v>194595</v>
      </c>
      <c r="K125" s="395">
        <v>177235</v>
      </c>
      <c r="L125" s="394">
        <v>76366</v>
      </c>
      <c r="M125" s="395">
        <v>90120</v>
      </c>
      <c r="N125" s="394">
        <v>9828</v>
      </c>
      <c r="O125" s="395">
        <v>-30</v>
      </c>
      <c r="P125" s="394">
        <v>513707</v>
      </c>
      <c r="Q125" s="395">
        <v>495183</v>
      </c>
    </row>
    <row r="126" spans="2:18">
      <c r="F126" s="409"/>
      <c r="G126" s="409"/>
    </row>
    <row r="127" spans="2:18">
      <c r="D127" s="409"/>
      <c r="E127" s="409"/>
    </row>
    <row r="128" spans="2:18">
      <c r="D128" s="409"/>
      <c r="E128" s="409"/>
    </row>
    <row r="129" spans="2:17">
      <c r="P129" s="371"/>
      <c r="Q129" s="371"/>
    </row>
    <row r="130" spans="2:17">
      <c r="D130" s="399"/>
      <c r="P130" s="371"/>
      <c r="Q130" s="371"/>
    </row>
    <row r="131" spans="2:17">
      <c r="B131" s="578" t="s">
        <v>102</v>
      </c>
      <c r="C131" s="579"/>
      <c r="D131" s="572" t="s">
        <v>23</v>
      </c>
      <c r="E131" s="573"/>
      <c r="F131" s="572" t="s">
        <v>10</v>
      </c>
      <c r="G131" s="573"/>
      <c r="H131" s="572" t="s">
        <v>55</v>
      </c>
      <c r="I131" s="573"/>
      <c r="J131" s="572" t="s">
        <v>14</v>
      </c>
      <c r="K131" s="573"/>
      <c r="L131" s="572" t="s">
        <v>56</v>
      </c>
      <c r="M131" s="573"/>
      <c r="N131" s="572" t="s">
        <v>389</v>
      </c>
      <c r="O131" s="573"/>
      <c r="P131" s="572" t="s">
        <v>20</v>
      </c>
      <c r="Q131" s="573"/>
    </row>
    <row r="132" spans="2:17">
      <c r="B132" s="580" t="s">
        <v>379</v>
      </c>
      <c r="C132" s="586"/>
      <c r="D132" s="382" t="str">
        <f t="shared" ref="D132:Q132" si="0">D73</f>
        <v>06/30/2019</v>
      </c>
      <c r="E132" s="383" t="str">
        <f t="shared" si="0"/>
        <v>06/30/2018</v>
      </c>
      <c r="F132" s="382" t="str">
        <f t="shared" si="0"/>
        <v>06/30/2019</v>
      </c>
      <c r="G132" s="383" t="str">
        <f t="shared" si="0"/>
        <v>06/30/2018</v>
      </c>
      <c r="H132" s="382" t="str">
        <f t="shared" si="0"/>
        <v>06/30/2019</v>
      </c>
      <c r="I132" s="383" t="str">
        <f t="shared" si="0"/>
        <v>06/30/2018</v>
      </c>
      <c r="J132" s="382" t="str">
        <f t="shared" si="0"/>
        <v>06/30/2019</v>
      </c>
      <c r="K132" s="383" t="str">
        <f t="shared" si="0"/>
        <v>06/30/2018</v>
      </c>
      <c r="L132" s="382" t="str">
        <f t="shared" si="0"/>
        <v>06/30/2019</v>
      </c>
      <c r="M132" s="383" t="str">
        <f t="shared" si="0"/>
        <v>06/30/2018</v>
      </c>
      <c r="N132" s="382" t="str">
        <f t="shared" si="0"/>
        <v>06/30/2019</v>
      </c>
      <c r="O132" s="383" t="str">
        <f t="shared" si="0"/>
        <v>06/30/2018</v>
      </c>
      <c r="P132" s="382" t="str">
        <f t="shared" si="0"/>
        <v>06/30/2019</v>
      </c>
      <c r="Q132" s="383" t="str">
        <f t="shared" si="0"/>
        <v>06/30/2018</v>
      </c>
    </row>
    <row r="133" spans="2:17">
      <c r="B133" s="587"/>
      <c r="C133" s="588"/>
      <c r="D133" s="384" t="s">
        <v>380</v>
      </c>
      <c r="E133" s="385" t="s">
        <v>380</v>
      </c>
      <c r="F133" s="384" t="s">
        <v>380</v>
      </c>
      <c r="G133" s="385" t="s">
        <v>380</v>
      </c>
      <c r="H133" s="384" t="s">
        <v>380</v>
      </c>
      <c r="I133" s="385" t="s">
        <v>380</v>
      </c>
      <c r="J133" s="384" t="s">
        <v>380</v>
      </c>
      <c r="K133" s="385" t="s">
        <v>380</v>
      </c>
      <c r="L133" s="384" t="s">
        <v>380</v>
      </c>
      <c r="M133" s="385" t="s">
        <v>380</v>
      </c>
      <c r="N133" s="384" t="s">
        <v>380</v>
      </c>
      <c r="O133" s="385" t="s">
        <v>380</v>
      </c>
      <c r="P133" s="384" t="s">
        <v>380</v>
      </c>
      <c r="Q133" s="385" t="s">
        <v>380</v>
      </c>
    </row>
    <row r="134" spans="2:17">
      <c r="M134" s="387"/>
    </row>
    <row r="135" spans="2:17">
      <c r="B135" s="377"/>
      <c r="C135" s="374" t="s">
        <v>356</v>
      </c>
      <c r="D135" s="465">
        <v>0</v>
      </c>
      <c r="E135" s="466">
        <v>0</v>
      </c>
      <c r="F135" s="396">
        <v>76586</v>
      </c>
      <c r="G135" s="397">
        <v>46584</v>
      </c>
      <c r="H135" s="396">
        <v>81977</v>
      </c>
      <c r="I135" s="397">
        <v>98714</v>
      </c>
      <c r="J135" s="396">
        <v>236421</v>
      </c>
      <c r="K135" s="397">
        <v>216816</v>
      </c>
      <c r="L135" s="396">
        <v>85756</v>
      </c>
      <c r="M135" s="397">
        <v>108269</v>
      </c>
      <c r="N135" s="396">
        <v>0</v>
      </c>
      <c r="O135" s="397">
        <v>0</v>
      </c>
      <c r="P135" s="396">
        <v>480740</v>
      </c>
      <c r="Q135" s="387">
        <v>470383</v>
      </c>
    </row>
    <row r="136" spans="2:17">
      <c r="B136" s="377"/>
      <c r="C136" s="374" t="s">
        <v>357</v>
      </c>
      <c r="D136" s="465">
        <v>0</v>
      </c>
      <c r="E136" s="466">
        <v>0</v>
      </c>
      <c r="F136" s="396">
        <v>-58132</v>
      </c>
      <c r="G136" s="397">
        <v>-12931</v>
      </c>
      <c r="H136" s="396">
        <v>595</v>
      </c>
      <c r="I136" s="397">
        <v>-33571</v>
      </c>
      <c r="J136" s="396">
        <v>-28986</v>
      </c>
      <c r="K136" s="397">
        <v>-21805</v>
      </c>
      <c r="L136" s="396">
        <v>-33849</v>
      </c>
      <c r="M136" s="397">
        <v>107991</v>
      </c>
      <c r="N136" s="396">
        <v>0</v>
      </c>
      <c r="O136" s="397">
        <v>0</v>
      </c>
      <c r="P136" s="396">
        <v>-120372</v>
      </c>
      <c r="Q136" s="387">
        <v>39684</v>
      </c>
    </row>
    <row r="137" spans="2:17">
      <c r="B137" s="377"/>
      <c r="C137" s="374" t="s">
        <v>358</v>
      </c>
      <c r="D137" s="465">
        <v>0</v>
      </c>
      <c r="E137" s="466">
        <v>0</v>
      </c>
      <c r="F137" s="396">
        <v>-45485</v>
      </c>
      <c r="G137" s="397">
        <v>-14389</v>
      </c>
      <c r="H137" s="396">
        <v>-148876</v>
      </c>
      <c r="I137" s="397">
        <v>-75949</v>
      </c>
      <c r="J137" s="396">
        <v>-309579</v>
      </c>
      <c r="K137" s="397">
        <v>-293692</v>
      </c>
      <c r="L137" s="396">
        <v>-77997</v>
      </c>
      <c r="M137" s="397">
        <v>-83135</v>
      </c>
      <c r="N137" s="396">
        <v>0</v>
      </c>
      <c r="O137" s="397">
        <v>0</v>
      </c>
      <c r="P137" s="396">
        <v>-581937</v>
      </c>
      <c r="Q137" s="387">
        <v>-467165</v>
      </c>
    </row>
    <row r="145" spans="4:12">
      <c r="D145" s="371">
        <v>0</v>
      </c>
      <c r="E145" s="371">
        <v>0</v>
      </c>
      <c r="F145" s="371"/>
      <c r="G145" s="371"/>
      <c r="H145" s="371"/>
      <c r="I145" s="371"/>
      <c r="J145" s="371"/>
      <c r="K145" s="371"/>
      <c r="L145" s="371"/>
    </row>
  </sheetData>
  <mergeCells count="41">
    <mergeCell ref="P131:Q131"/>
    <mergeCell ref="D72:E72"/>
    <mergeCell ref="F72:G72"/>
    <mergeCell ref="J131:K131"/>
    <mergeCell ref="H72:I72"/>
    <mergeCell ref="N131:O131"/>
    <mergeCell ref="L72:M72"/>
    <mergeCell ref="L131:M131"/>
    <mergeCell ref="B73:C74"/>
    <mergeCell ref="B131:C131"/>
    <mergeCell ref="D131:E131"/>
    <mergeCell ref="F131:G131"/>
    <mergeCell ref="H131:I131"/>
    <mergeCell ref="L34:M34"/>
    <mergeCell ref="J72:K72"/>
    <mergeCell ref="N72:O72"/>
    <mergeCell ref="B132:C133"/>
    <mergeCell ref="D33:Q33"/>
    <mergeCell ref="B34:C34"/>
    <mergeCell ref="D34:E34"/>
    <mergeCell ref="F34:G34"/>
    <mergeCell ref="J34:K34"/>
    <mergeCell ref="N34:O34"/>
    <mergeCell ref="H34:I34"/>
    <mergeCell ref="B35:C36"/>
    <mergeCell ref="D71:Q71"/>
    <mergeCell ref="B72:C72"/>
    <mergeCell ref="P34:Q34"/>
    <mergeCell ref="P72:Q72"/>
    <mergeCell ref="B4:C5"/>
    <mergeCell ref="B33:C33"/>
    <mergeCell ref="B2:C2"/>
    <mergeCell ref="D2:Q2"/>
    <mergeCell ref="B3:C3"/>
    <mergeCell ref="D3:E3"/>
    <mergeCell ref="F3:G3"/>
    <mergeCell ref="H3:I3"/>
    <mergeCell ref="J3:K3"/>
    <mergeCell ref="N3:O3"/>
    <mergeCell ref="L3:M3"/>
    <mergeCell ref="P3:Q3"/>
  </mergeCells>
  <pageMargins left="0.7" right="0.7" top="0.75" bottom="0.75" header="0.3" footer="0.3"/>
  <customProperties>
    <customPr name="_pios_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2"/>
  <sheetViews>
    <sheetView topLeftCell="A115" workbookViewId="0">
      <selection activeCell="D131" sqref="D131:Q133"/>
    </sheetView>
  </sheetViews>
  <sheetFormatPr baseColWidth="10" defaultRowHeight="12.75"/>
  <cols>
    <col min="1" max="1" width="5.5703125" style="364" customWidth="1"/>
    <col min="2" max="2" width="6" style="367" customWidth="1"/>
    <col min="3" max="3" width="70.140625" style="367" customWidth="1"/>
    <col min="4" max="17" width="14.85546875" style="367" customWidth="1"/>
    <col min="18" max="16384" width="11.42578125" style="364"/>
  </cols>
  <sheetData>
    <row r="2" spans="2:17" ht="18">
      <c r="B2" s="595" t="s">
        <v>187</v>
      </c>
      <c r="C2" s="596"/>
      <c r="D2" s="597" t="s">
        <v>54</v>
      </c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9"/>
    </row>
    <row r="3" spans="2:17">
      <c r="B3" s="578" t="s">
        <v>102</v>
      </c>
      <c r="C3" s="579"/>
      <c r="D3" s="572" t="s">
        <v>23</v>
      </c>
      <c r="E3" s="573"/>
      <c r="F3" s="572" t="s">
        <v>10</v>
      </c>
      <c r="G3" s="573"/>
      <c r="H3" s="572" t="s">
        <v>55</v>
      </c>
      <c r="I3" s="573"/>
      <c r="J3" s="572" t="s">
        <v>14</v>
      </c>
      <c r="K3" s="573"/>
      <c r="L3" s="572" t="s">
        <v>56</v>
      </c>
      <c r="M3" s="573"/>
      <c r="N3" s="572" t="s">
        <v>389</v>
      </c>
      <c r="O3" s="573"/>
      <c r="P3" s="572" t="s">
        <v>20</v>
      </c>
      <c r="Q3" s="573"/>
    </row>
    <row r="4" spans="2:17">
      <c r="B4" s="574" t="s">
        <v>359</v>
      </c>
      <c r="C4" s="575"/>
      <c r="D4" s="382" t="s">
        <v>435</v>
      </c>
      <c r="E4" s="383" t="s">
        <v>415</v>
      </c>
      <c r="F4" s="382" t="str">
        <f>D4</f>
        <v>06/30/2019</v>
      </c>
      <c r="G4" s="383" t="str">
        <f>E4</f>
        <v>12/31/2018</v>
      </c>
      <c r="H4" s="382" t="str">
        <f>D4</f>
        <v>06/30/2019</v>
      </c>
      <c r="I4" s="383" t="str">
        <f>E4</f>
        <v>12/31/2018</v>
      </c>
      <c r="J4" s="382" t="str">
        <f>D4</f>
        <v>06/30/2019</v>
      </c>
      <c r="K4" s="383" t="str">
        <f>E4</f>
        <v>12/31/2018</v>
      </c>
      <c r="L4" s="382" t="str">
        <f>D4</f>
        <v>06/30/2019</v>
      </c>
      <c r="M4" s="383" t="str">
        <f>E4</f>
        <v>12/31/2018</v>
      </c>
      <c r="N4" s="382" t="str">
        <f>L4</f>
        <v>06/30/2019</v>
      </c>
      <c r="O4" s="383" t="str">
        <f>M4</f>
        <v>12/31/2018</v>
      </c>
      <c r="P4" s="382" t="str">
        <f>L4</f>
        <v>06/30/2019</v>
      </c>
      <c r="Q4" s="383" t="str">
        <f>M4</f>
        <v>12/31/2018</v>
      </c>
    </row>
    <row r="5" spans="2:17">
      <c r="B5" s="576"/>
      <c r="C5" s="577"/>
      <c r="D5" s="384" t="s">
        <v>380</v>
      </c>
      <c r="E5" s="385" t="s">
        <v>380</v>
      </c>
      <c r="F5" s="384" t="s">
        <v>380</v>
      </c>
      <c r="G5" s="385" t="s">
        <v>380</v>
      </c>
      <c r="H5" s="384" t="s">
        <v>380</v>
      </c>
      <c r="I5" s="385" t="s">
        <v>380</v>
      </c>
      <c r="J5" s="384" t="s">
        <v>380</v>
      </c>
      <c r="K5" s="385" t="s">
        <v>380</v>
      </c>
      <c r="L5" s="384" t="s">
        <v>380</v>
      </c>
      <c r="M5" s="385" t="s">
        <v>380</v>
      </c>
      <c r="N5" s="384" t="s">
        <v>380</v>
      </c>
      <c r="O5" s="385" t="s">
        <v>380</v>
      </c>
      <c r="P5" s="384" t="s">
        <v>380</v>
      </c>
      <c r="Q5" s="385" t="s">
        <v>380</v>
      </c>
    </row>
    <row r="6" spans="2:17">
      <c r="B6" s="377" t="s">
        <v>360</v>
      </c>
      <c r="C6" s="366"/>
      <c r="D6" s="386">
        <v>0</v>
      </c>
      <c r="E6" s="392">
        <v>0</v>
      </c>
      <c r="F6" s="386">
        <v>339667</v>
      </c>
      <c r="G6" s="388">
        <v>312128</v>
      </c>
      <c r="H6" s="386">
        <v>3772547</v>
      </c>
      <c r="I6" s="388">
        <v>3379172</v>
      </c>
      <c r="J6" s="386">
        <v>348567</v>
      </c>
      <c r="K6" s="388">
        <v>416279</v>
      </c>
      <c r="L6" s="386">
        <v>135228</v>
      </c>
      <c r="M6" s="388">
        <v>112287</v>
      </c>
      <c r="N6" s="386">
        <v>-11</v>
      </c>
      <c r="O6" s="388">
        <v>-7</v>
      </c>
      <c r="P6" s="390">
        <v>4595998</v>
      </c>
      <c r="Q6" s="400">
        <v>4219859</v>
      </c>
    </row>
    <row r="7" spans="2:17">
      <c r="B7" s="376"/>
      <c r="C7" s="366" t="s">
        <v>295</v>
      </c>
      <c r="D7" s="386">
        <v>0</v>
      </c>
      <c r="E7" s="392">
        <v>0</v>
      </c>
      <c r="F7" s="386">
        <v>10049</v>
      </c>
      <c r="G7" s="388">
        <v>27356</v>
      </c>
      <c r="H7" s="386">
        <v>423007</v>
      </c>
      <c r="I7" s="388">
        <v>345537</v>
      </c>
      <c r="J7" s="386">
        <v>103540</v>
      </c>
      <c r="K7" s="388">
        <v>196776</v>
      </c>
      <c r="L7" s="386">
        <v>28765</v>
      </c>
      <c r="M7" s="388">
        <v>29776</v>
      </c>
      <c r="N7" s="386">
        <v>0</v>
      </c>
      <c r="O7" s="388">
        <v>0</v>
      </c>
      <c r="P7" s="390">
        <v>565361</v>
      </c>
      <c r="Q7" s="393">
        <v>599445</v>
      </c>
    </row>
    <row r="8" spans="2:17">
      <c r="B8" s="376"/>
      <c r="C8" s="366" t="s">
        <v>296</v>
      </c>
      <c r="D8" s="386">
        <v>0</v>
      </c>
      <c r="E8" s="392">
        <v>0</v>
      </c>
      <c r="F8" s="386">
        <v>0</v>
      </c>
      <c r="G8" s="388">
        <v>0</v>
      </c>
      <c r="H8" s="386">
        <v>69723</v>
      </c>
      <c r="I8" s="388">
        <v>42320</v>
      </c>
      <c r="J8" s="386">
        <v>314</v>
      </c>
      <c r="K8" s="388">
        <v>47</v>
      </c>
      <c r="L8" s="386">
        <v>0</v>
      </c>
      <c r="M8" s="388">
        <v>0</v>
      </c>
      <c r="N8" s="386">
        <v>0</v>
      </c>
      <c r="O8" s="388">
        <v>0</v>
      </c>
      <c r="P8" s="390">
        <v>70037</v>
      </c>
      <c r="Q8" s="393">
        <v>42367</v>
      </c>
    </row>
    <row r="9" spans="2:17">
      <c r="B9" s="376"/>
      <c r="C9" s="366" t="s">
        <v>297</v>
      </c>
      <c r="D9" s="386">
        <v>0</v>
      </c>
      <c r="E9" s="392">
        <v>0</v>
      </c>
      <c r="F9" s="386">
        <v>13746</v>
      </c>
      <c r="G9" s="388">
        <v>7590</v>
      </c>
      <c r="H9" s="386">
        <v>216709</v>
      </c>
      <c r="I9" s="388">
        <v>198877</v>
      </c>
      <c r="J9" s="386">
        <v>15175</v>
      </c>
      <c r="K9" s="388">
        <v>6746</v>
      </c>
      <c r="L9" s="386">
        <v>16125</v>
      </c>
      <c r="M9" s="388">
        <v>8463</v>
      </c>
      <c r="N9" s="386">
        <v>0</v>
      </c>
      <c r="O9" s="388">
        <v>0</v>
      </c>
      <c r="P9" s="390">
        <v>261755</v>
      </c>
      <c r="Q9" s="393">
        <v>221676</v>
      </c>
    </row>
    <row r="10" spans="2:17">
      <c r="B10" s="376"/>
      <c r="C10" s="366" t="s">
        <v>298</v>
      </c>
      <c r="D10" s="386">
        <v>0</v>
      </c>
      <c r="E10" s="392">
        <v>0</v>
      </c>
      <c r="F10" s="386">
        <v>297490</v>
      </c>
      <c r="G10" s="388">
        <v>251369</v>
      </c>
      <c r="H10" s="386">
        <v>2795654</v>
      </c>
      <c r="I10" s="388">
        <v>2568773</v>
      </c>
      <c r="J10" s="386">
        <v>159220</v>
      </c>
      <c r="K10" s="388">
        <v>165005</v>
      </c>
      <c r="L10" s="386">
        <v>68379</v>
      </c>
      <c r="M10" s="388">
        <v>52271</v>
      </c>
      <c r="N10" s="386">
        <v>24</v>
      </c>
      <c r="O10" s="388">
        <v>0</v>
      </c>
      <c r="P10" s="390">
        <v>3320767</v>
      </c>
      <c r="Q10" s="393">
        <v>3037418</v>
      </c>
    </row>
    <row r="11" spans="2:17">
      <c r="B11" s="376"/>
      <c r="C11" s="366" t="s">
        <v>299</v>
      </c>
      <c r="D11" s="386">
        <v>0</v>
      </c>
      <c r="E11" s="392">
        <v>0</v>
      </c>
      <c r="F11" s="386">
        <v>819</v>
      </c>
      <c r="G11" s="388">
        <v>699</v>
      </c>
      <c r="H11" s="386">
        <v>4333</v>
      </c>
      <c r="I11" s="388">
        <v>2077</v>
      </c>
      <c r="J11" s="386">
        <v>5143</v>
      </c>
      <c r="K11" s="388">
        <v>4947</v>
      </c>
      <c r="L11" s="386">
        <v>7117</v>
      </c>
      <c r="M11" s="388">
        <v>8869</v>
      </c>
      <c r="N11" s="386">
        <v>-35</v>
      </c>
      <c r="O11" s="388">
        <v>-7</v>
      </c>
      <c r="P11" s="390">
        <v>17377</v>
      </c>
      <c r="Q11" s="393">
        <v>16585</v>
      </c>
    </row>
    <row r="12" spans="2:17">
      <c r="B12" s="376"/>
      <c r="C12" s="366" t="s">
        <v>300</v>
      </c>
      <c r="D12" s="386">
        <v>0</v>
      </c>
      <c r="E12" s="392">
        <v>0</v>
      </c>
      <c r="F12" s="386">
        <v>17563</v>
      </c>
      <c r="G12" s="388">
        <v>25114</v>
      </c>
      <c r="H12" s="386">
        <v>233325</v>
      </c>
      <c r="I12" s="388">
        <v>208414</v>
      </c>
      <c r="J12" s="386">
        <v>59259</v>
      </c>
      <c r="K12" s="388">
        <v>36933</v>
      </c>
      <c r="L12" s="386">
        <v>14842</v>
      </c>
      <c r="M12" s="388">
        <v>12908</v>
      </c>
      <c r="N12" s="386">
        <v>0</v>
      </c>
      <c r="O12" s="388">
        <v>0</v>
      </c>
      <c r="P12" s="390">
        <v>324989</v>
      </c>
      <c r="Q12" s="393">
        <v>283369</v>
      </c>
    </row>
    <row r="13" spans="2:17">
      <c r="B13" s="376"/>
      <c r="C13" s="366" t="s">
        <v>301</v>
      </c>
      <c r="D13" s="386">
        <v>0</v>
      </c>
      <c r="E13" s="392">
        <v>0</v>
      </c>
      <c r="F13" s="386">
        <v>0</v>
      </c>
      <c r="G13" s="388">
        <v>0</v>
      </c>
      <c r="H13" s="386">
        <v>29796</v>
      </c>
      <c r="I13" s="388">
        <v>13174</v>
      </c>
      <c r="J13" s="386">
        <v>0</v>
      </c>
      <c r="K13" s="388">
        <v>0</v>
      </c>
      <c r="L13" s="386">
        <v>0</v>
      </c>
      <c r="M13" s="388">
        <v>0</v>
      </c>
      <c r="N13" s="386">
        <v>0</v>
      </c>
      <c r="O13" s="388">
        <v>0</v>
      </c>
      <c r="P13" s="390">
        <v>29796</v>
      </c>
      <c r="Q13" s="393">
        <v>13174</v>
      </c>
    </row>
    <row r="14" spans="2:17"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64"/>
      <c r="Q14" s="364"/>
    </row>
    <row r="15" spans="2:17">
      <c r="B15" s="376"/>
      <c r="C15" s="368" t="s">
        <v>302</v>
      </c>
      <c r="D15" s="386">
        <v>0</v>
      </c>
      <c r="E15" s="392">
        <v>0</v>
      </c>
      <c r="F15" s="386">
        <v>0</v>
      </c>
      <c r="G15" s="388">
        <v>0</v>
      </c>
      <c r="H15" s="386">
        <v>0</v>
      </c>
      <c r="I15" s="388">
        <v>0</v>
      </c>
      <c r="J15" s="386">
        <v>5916</v>
      </c>
      <c r="K15" s="388">
        <v>5825</v>
      </c>
      <c r="L15" s="386">
        <v>0</v>
      </c>
      <c r="M15" s="388">
        <v>0</v>
      </c>
      <c r="N15" s="386">
        <v>0</v>
      </c>
      <c r="O15" s="388">
        <v>0</v>
      </c>
      <c r="P15" s="390">
        <v>5916</v>
      </c>
      <c r="Q15" s="393">
        <v>5825</v>
      </c>
    </row>
    <row r="16" spans="2:17">
      <c r="F16" s="371"/>
      <c r="G16" s="371"/>
      <c r="N16" s="371"/>
      <c r="O16" s="371"/>
      <c r="P16" s="371"/>
      <c r="Q16" s="400"/>
    </row>
    <row r="17" spans="2:17">
      <c r="B17" s="375" t="s">
        <v>361</v>
      </c>
      <c r="C17" s="365"/>
      <c r="D17" s="386">
        <v>0</v>
      </c>
      <c r="E17" s="392">
        <v>0</v>
      </c>
      <c r="F17" s="386">
        <v>1569965</v>
      </c>
      <c r="G17" s="388">
        <v>1381972</v>
      </c>
      <c r="H17" s="386">
        <v>12673369</v>
      </c>
      <c r="I17" s="388">
        <v>10742727</v>
      </c>
      <c r="J17" s="386">
        <v>1764658</v>
      </c>
      <c r="K17" s="388">
        <v>1685379</v>
      </c>
      <c r="L17" s="386">
        <v>1270548</v>
      </c>
      <c r="M17" s="388">
        <v>1210429</v>
      </c>
      <c r="N17" s="386">
        <v>0</v>
      </c>
      <c r="O17" s="388">
        <v>0</v>
      </c>
      <c r="P17" s="390">
        <v>17278540</v>
      </c>
      <c r="Q17" s="401">
        <v>15020507</v>
      </c>
    </row>
    <row r="18" spans="2:17">
      <c r="B18" s="376"/>
      <c r="C18" s="366" t="s">
        <v>303</v>
      </c>
      <c r="D18" s="386">
        <v>0</v>
      </c>
      <c r="E18" s="392">
        <v>0</v>
      </c>
      <c r="F18" s="386">
        <v>12</v>
      </c>
      <c r="G18" s="388">
        <v>14</v>
      </c>
      <c r="H18" s="386">
        <v>2631055</v>
      </c>
      <c r="I18" s="388">
        <v>2429698</v>
      </c>
      <c r="J18" s="386">
        <v>2</v>
      </c>
      <c r="K18" s="388">
        <v>6</v>
      </c>
      <c r="L18" s="386">
        <v>0</v>
      </c>
      <c r="M18" s="388">
        <v>0</v>
      </c>
      <c r="N18" s="386">
        <v>0</v>
      </c>
      <c r="O18" s="388">
        <v>0</v>
      </c>
      <c r="P18" s="390">
        <v>2631069</v>
      </c>
      <c r="Q18" s="393">
        <v>2429718</v>
      </c>
    </row>
    <row r="19" spans="2:17">
      <c r="B19" s="376"/>
      <c r="C19" s="366" t="s">
        <v>304</v>
      </c>
      <c r="D19" s="386">
        <v>0</v>
      </c>
      <c r="E19" s="392">
        <v>0</v>
      </c>
      <c r="F19" s="386">
        <v>134</v>
      </c>
      <c r="G19" s="388">
        <v>158</v>
      </c>
      <c r="H19" s="386">
        <v>2875287</v>
      </c>
      <c r="I19" s="388">
        <v>1110027</v>
      </c>
      <c r="J19" s="386">
        <v>6827</v>
      </c>
      <c r="K19" s="388">
        <v>4700</v>
      </c>
      <c r="L19" s="386">
        <v>0</v>
      </c>
      <c r="M19" s="388">
        <v>0</v>
      </c>
      <c r="N19" s="386">
        <v>0</v>
      </c>
      <c r="O19" s="388">
        <v>0</v>
      </c>
      <c r="P19" s="390">
        <v>2882248</v>
      </c>
      <c r="Q19" s="393">
        <v>1114885</v>
      </c>
    </row>
    <row r="20" spans="2:17">
      <c r="B20" s="376"/>
      <c r="C20" s="366" t="s">
        <v>305</v>
      </c>
      <c r="D20" s="386">
        <v>0</v>
      </c>
      <c r="E20" s="392">
        <v>0</v>
      </c>
      <c r="F20" s="386">
        <v>3538</v>
      </c>
      <c r="G20" s="388">
        <v>4464</v>
      </c>
      <c r="H20" s="386">
        <v>353821</v>
      </c>
      <c r="I20" s="388">
        <v>457136</v>
      </c>
      <c r="J20" s="386">
        <v>38210</v>
      </c>
      <c r="K20" s="388">
        <v>36483</v>
      </c>
      <c r="L20" s="386">
        <v>0</v>
      </c>
      <c r="M20" s="388">
        <v>0</v>
      </c>
      <c r="N20" s="386">
        <v>0</v>
      </c>
      <c r="O20" s="388">
        <v>0</v>
      </c>
      <c r="P20" s="390">
        <v>395569</v>
      </c>
      <c r="Q20" s="393">
        <v>498083</v>
      </c>
    </row>
    <row r="21" spans="2:17">
      <c r="B21" s="376"/>
      <c r="C21" s="366" t="s">
        <v>306</v>
      </c>
      <c r="D21" s="386">
        <v>0</v>
      </c>
      <c r="E21" s="392">
        <v>0</v>
      </c>
      <c r="F21" s="386">
        <v>95</v>
      </c>
      <c r="G21" s="388">
        <v>108</v>
      </c>
      <c r="H21" s="386">
        <v>0</v>
      </c>
      <c r="I21" s="388">
        <v>0</v>
      </c>
      <c r="J21" s="386">
        <v>0</v>
      </c>
      <c r="K21" s="388">
        <v>0</v>
      </c>
      <c r="L21" s="386">
        <v>0</v>
      </c>
      <c r="M21" s="388">
        <v>0</v>
      </c>
      <c r="N21" s="386">
        <v>0</v>
      </c>
      <c r="O21" s="388">
        <v>0</v>
      </c>
      <c r="P21" s="390">
        <v>95</v>
      </c>
      <c r="Q21" s="393">
        <v>108</v>
      </c>
    </row>
    <row r="22" spans="2:17">
      <c r="B22" s="376"/>
      <c r="C22" s="366" t="s">
        <v>307</v>
      </c>
      <c r="D22" s="386">
        <v>0</v>
      </c>
      <c r="E22" s="392">
        <v>0</v>
      </c>
      <c r="F22" s="386">
        <v>239</v>
      </c>
      <c r="G22" s="388">
        <v>235</v>
      </c>
      <c r="H22" s="386">
        <v>0</v>
      </c>
      <c r="I22" s="388">
        <v>0</v>
      </c>
      <c r="J22" s="386">
        <v>144</v>
      </c>
      <c r="K22" s="388">
        <v>137</v>
      </c>
      <c r="L22" s="386">
        <v>0</v>
      </c>
      <c r="M22" s="388">
        <v>0</v>
      </c>
      <c r="N22" s="386">
        <v>0</v>
      </c>
      <c r="O22" s="388">
        <v>0</v>
      </c>
      <c r="P22" s="390">
        <v>383</v>
      </c>
      <c r="Q22" s="393">
        <v>372</v>
      </c>
    </row>
    <row r="23" spans="2:17">
      <c r="B23" s="376"/>
      <c r="C23" s="366" t="s">
        <v>308</v>
      </c>
      <c r="D23" s="386">
        <v>0</v>
      </c>
      <c r="E23" s="392">
        <v>0</v>
      </c>
      <c r="F23" s="386">
        <v>26143</v>
      </c>
      <c r="G23" s="388">
        <v>21907</v>
      </c>
      <c r="H23" s="386">
        <v>5658317</v>
      </c>
      <c r="I23" s="388">
        <v>5637387</v>
      </c>
      <c r="J23" s="386">
        <v>77383</v>
      </c>
      <c r="K23" s="388">
        <v>70525</v>
      </c>
      <c r="L23" s="386">
        <v>32787</v>
      </c>
      <c r="M23" s="388">
        <v>31601</v>
      </c>
      <c r="N23" s="386">
        <v>0</v>
      </c>
      <c r="O23" s="388">
        <v>0</v>
      </c>
      <c r="P23" s="390">
        <v>5794630</v>
      </c>
      <c r="Q23" s="393">
        <v>5761420</v>
      </c>
    </row>
    <row r="24" spans="2:17">
      <c r="B24" s="376"/>
      <c r="C24" s="366" t="s">
        <v>309</v>
      </c>
      <c r="D24" s="386">
        <v>0</v>
      </c>
      <c r="E24" s="392">
        <v>0</v>
      </c>
      <c r="F24" s="386">
        <v>0</v>
      </c>
      <c r="G24" s="388">
        <v>0</v>
      </c>
      <c r="H24" s="386">
        <v>671665</v>
      </c>
      <c r="I24" s="388">
        <v>662218</v>
      </c>
      <c r="J24" s="386">
        <v>0</v>
      </c>
      <c r="K24" s="388">
        <v>0</v>
      </c>
      <c r="L24" s="386">
        <v>0</v>
      </c>
      <c r="M24" s="388">
        <v>0</v>
      </c>
      <c r="N24" s="386">
        <v>0</v>
      </c>
      <c r="O24" s="388">
        <v>0</v>
      </c>
      <c r="P24" s="390">
        <v>671665</v>
      </c>
      <c r="Q24" s="393">
        <v>662218</v>
      </c>
    </row>
    <row r="25" spans="2:17">
      <c r="B25" s="376"/>
      <c r="C25" s="366" t="s">
        <v>310</v>
      </c>
      <c r="D25" s="386">
        <v>0</v>
      </c>
      <c r="E25" s="392">
        <v>0</v>
      </c>
      <c r="F25" s="386">
        <v>1539804</v>
      </c>
      <c r="G25" s="388">
        <v>1355086</v>
      </c>
      <c r="H25" s="386">
        <v>108888</v>
      </c>
      <c r="I25" s="388">
        <v>59670</v>
      </c>
      <c r="J25" s="386">
        <v>1642090</v>
      </c>
      <c r="K25" s="388">
        <v>1573528</v>
      </c>
      <c r="L25" s="386">
        <v>1237698</v>
      </c>
      <c r="M25" s="388">
        <v>1178828</v>
      </c>
      <c r="N25" s="386">
        <v>0</v>
      </c>
      <c r="O25" s="388">
        <v>0</v>
      </c>
      <c r="P25" s="390">
        <v>4528480</v>
      </c>
      <c r="Q25" s="393">
        <v>4167112</v>
      </c>
    </row>
    <row r="26" spans="2:17">
      <c r="B26" s="376"/>
      <c r="C26" s="366" t="s">
        <v>311</v>
      </c>
      <c r="D26" s="386">
        <v>0</v>
      </c>
      <c r="E26" s="392">
        <v>0</v>
      </c>
      <c r="F26" s="386">
        <v>0</v>
      </c>
      <c r="G26" s="388">
        <v>0</v>
      </c>
      <c r="H26" s="386">
        <v>10795</v>
      </c>
      <c r="I26" s="388">
        <v>11708</v>
      </c>
      <c r="J26" s="386">
        <v>0</v>
      </c>
      <c r="K26" s="388">
        <v>0</v>
      </c>
      <c r="L26" s="386">
        <v>0</v>
      </c>
      <c r="M26" s="388">
        <v>0</v>
      </c>
      <c r="N26" s="386">
        <v>0</v>
      </c>
      <c r="O26" s="388">
        <v>0</v>
      </c>
      <c r="P26" s="390">
        <v>10795</v>
      </c>
      <c r="Q26" s="393">
        <v>11708</v>
      </c>
    </row>
    <row r="27" spans="2:17">
      <c r="B27" s="376"/>
      <c r="C27" s="366" t="s">
        <v>312</v>
      </c>
      <c r="D27" s="386">
        <v>0</v>
      </c>
      <c r="E27" s="392">
        <v>0</v>
      </c>
      <c r="F27" s="386">
        <v>0</v>
      </c>
      <c r="G27" s="392">
        <v>0</v>
      </c>
      <c r="H27" s="386">
        <v>363541</v>
      </c>
      <c r="I27" s="392">
        <v>374883</v>
      </c>
      <c r="J27" s="386">
        <v>2</v>
      </c>
      <c r="K27" s="392">
        <v>0</v>
      </c>
      <c r="L27" s="386">
        <v>63</v>
      </c>
      <c r="M27" s="392">
        <v>0</v>
      </c>
      <c r="N27" s="386">
        <v>0</v>
      </c>
      <c r="O27" s="388">
        <v>0</v>
      </c>
      <c r="P27" s="390">
        <v>363606</v>
      </c>
      <c r="Q27" s="393">
        <v>374883</v>
      </c>
    </row>
    <row r="28" spans="2:17">
      <c r="N28" s="371"/>
      <c r="O28" s="371"/>
      <c r="P28" s="371"/>
      <c r="Q28" s="400"/>
    </row>
    <row r="29" spans="2:17">
      <c r="B29" s="375" t="s">
        <v>362</v>
      </c>
      <c r="C29" s="365"/>
      <c r="D29" s="390">
        <v>0</v>
      </c>
      <c r="E29" s="410">
        <v>0</v>
      </c>
      <c r="F29" s="390">
        <v>1909632</v>
      </c>
      <c r="G29" s="401">
        <v>1694100</v>
      </c>
      <c r="H29" s="390">
        <v>16445916</v>
      </c>
      <c r="I29" s="401">
        <v>14121899</v>
      </c>
      <c r="J29" s="390">
        <v>2113225</v>
      </c>
      <c r="K29" s="401">
        <v>2101658</v>
      </c>
      <c r="L29" s="390">
        <v>1405776</v>
      </c>
      <c r="M29" s="401">
        <v>1322716</v>
      </c>
      <c r="N29" s="390">
        <v>-11</v>
      </c>
      <c r="O29" s="401">
        <v>-7</v>
      </c>
      <c r="P29" s="390">
        <v>21874538</v>
      </c>
      <c r="Q29" s="401">
        <v>19240366</v>
      </c>
    </row>
    <row r="31" spans="2:17" s="491" customFormat="1" ht="18">
      <c r="B31" s="595" t="s">
        <v>187</v>
      </c>
      <c r="C31" s="596"/>
      <c r="D31" s="597" t="s">
        <v>54</v>
      </c>
      <c r="E31" s="598"/>
      <c r="F31" s="598"/>
      <c r="G31" s="598"/>
      <c r="H31" s="598"/>
      <c r="I31" s="598"/>
      <c r="J31" s="598"/>
      <c r="K31" s="598"/>
      <c r="L31" s="598"/>
      <c r="M31" s="598"/>
      <c r="N31" s="598"/>
      <c r="O31" s="598"/>
      <c r="P31" s="598"/>
      <c r="Q31" s="599"/>
    </row>
    <row r="32" spans="2:17" s="491" customFormat="1">
      <c r="B32" s="578" t="s">
        <v>102</v>
      </c>
      <c r="C32" s="579"/>
      <c r="D32" s="572" t="s">
        <v>23</v>
      </c>
      <c r="E32" s="573"/>
      <c r="F32" s="572" t="s">
        <v>10</v>
      </c>
      <c r="G32" s="573"/>
      <c r="H32" s="572" t="s">
        <v>55</v>
      </c>
      <c r="I32" s="573"/>
      <c r="J32" s="572" t="s">
        <v>14</v>
      </c>
      <c r="K32" s="573"/>
      <c r="L32" s="572" t="s">
        <v>56</v>
      </c>
      <c r="M32" s="573"/>
      <c r="N32" s="572" t="s">
        <v>389</v>
      </c>
      <c r="O32" s="573"/>
      <c r="P32" s="572" t="s">
        <v>20</v>
      </c>
      <c r="Q32" s="573"/>
    </row>
    <row r="33" spans="2:17">
      <c r="B33" s="580" t="s">
        <v>363</v>
      </c>
      <c r="C33" s="581"/>
      <c r="D33" s="382" t="str">
        <f t="shared" ref="D33:Q33" si="0">D4</f>
        <v>06/30/2019</v>
      </c>
      <c r="E33" s="383" t="str">
        <f t="shared" si="0"/>
        <v>12/31/2018</v>
      </c>
      <c r="F33" s="382" t="str">
        <f t="shared" si="0"/>
        <v>06/30/2019</v>
      </c>
      <c r="G33" s="383" t="str">
        <f t="shared" si="0"/>
        <v>12/31/2018</v>
      </c>
      <c r="H33" s="382" t="str">
        <f t="shared" si="0"/>
        <v>06/30/2019</v>
      </c>
      <c r="I33" s="383" t="str">
        <f t="shared" si="0"/>
        <v>12/31/2018</v>
      </c>
      <c r="J33" s="382" t="str">
        <f t="shared" si="0"/>
        <v>06/30/2019</v>
      </c>
      <c r="K33" s="383" t="str">
        <f t="shared" si="0"/>
        <v>12/31/2018</v>
      </c>
      <c r="L33" s="382" t="str">
        <f t="shared" si="0"/>
        <v>06/30/2019</v>
      </c>
      <c r="M33" s="383" t="str">
        <f t="shared" si="0"/>
        <v>12/31/2018</v>
      </c>
      <c r="N33" s="382" t="str">
        <f t="shared" si="0"/>
        <v>06/30/2019</v>
      </c>
      <c r="O33" s="383" t="str">
        <f t="shared" si="0"/>
        <v>12/31/2018</v>
      </c>
      <c r="P33" s="382" t="str">
        <f t="shared" si="0"/>
        <v>06/30/2019</v>
      </c>
      <c r="Q33" s="383" t="str">
        <f t="shared" si="0"/>
        <v>12/31/2018</v>
      </c>
    </row>
    <row r="34" spans="2:17">
      <c r="B34" s="582"/>
      <c r="C34" s="583"/>
      <c r="D34" s="384" t="s">
        <v>380</v>
      </c>
      <c r="E34" s="385" t="s">
        <v>380</v>
      </c>
      <c r="F34" s="384" t="s">
        <v>380</v>
      </c>
      <c r="G34" s="385" t="s">
        <v>380</v>
      </c>
      <c r="H34" s="384" t="s">
        <v>380</v>
      </c>
      <c r="I34" s="385" t="s">
        <v>380</v>
      </c>
      <c r="J34" s="384" t="s">
        <v>380</v>
      </c>
      <c r="K34" s="385" t="s">
        <v>380</v>
      </c>
      <c r="L34" s="384" t="s">
        <v>380</v>
      </c>
      <c r="M34" s="385" t="s">
        <v>380</v>
      </c>
      <c r="N34" s="384" t="s">
        <v>380</v>
      </c>
      <c r="O34" s="385" t="s">
        <v>380</v>
      </c>
      <c r="P34" s="384" t="s">
        <v>380</v>
      </c>
      <c r="Q34" s="385" t="s">
        <v>380</v>
      </c>
    </row>
    <row r="35" spans="2:17">
      <c r="B35" s="377" t="s">
        <v>364</v>
      </c>
      <c r="C35" s="366"/>
      <c r="D35" s="386">
        <v>0</v>
      </c>
      <c r="E35" s="392">
        <v>0</v>
      </c>
      <c r="F35" s="386">
        <v>581697</v>
      </c>
      <c r="G35" s="388">
        <v>710708</v>
      </c>
      <c r="H35" s="386">
        <v>3454571</v>
      </c>
      <c r="I35" s="388">
        <v>3434286</v>
      </c>
      <c r="J35" s="386">
        <v>509354</v>
      </c>
      <c r="K35" s="388">
        <v>650767</v>
      </c>
      <c r="L35" s="386">
        <v>257344</v>
      </c>
      <c r="M35" s="388">
        <v>268882</v>
      </c>
      <c r="N35" s="386">
        <v>-11</v>
      </c>
      <c r="O35" s="388">
        <v>-7</v>
      </c>
      <c r="P35" s="390">
        <v>4802955</v>
      </c>
      <c r="Q35" s="400">
        <v>5064636</v>
      </c>
    </row>
    <row r="36" spans="2:17">
      <c r="B36" s="376"/>
      <c r="C36" s="366" t="s">
        <v>313</v>
      </c>
      <c r="D36" s="386">
        <v>0</v>
      </c>
      <c r="E36" s="392">
        <v>0</v>
      </c>
      <c r="F36" s="386">
        <v>95</v>
      </c>
      <c r="G36" s="388">
        <v>0</v>
      </c>
      <c r="H36" s="386">
        <v>484415</v>
      </c>
      <c r="I36" s="388">
        <v>479938</v>
      </c>
      <c r="J36" s="386">
        <v>110811</v>
      </c>
      <c r="K36" s="388">
        <v>156230</v>
      </c>
      <c r="L36" s="386">
        <v>32915</v>
      </c>
      <c r="M36" s="388">
        <v>65715</v>
      </c>
      <c r="N36" s="386">
        <v>0</v>
      </c>
      <c r="O36" s="388">
        <v>0</v>
      </c>
      <c r="P36" s="390">
        <v>628236</v>
      </c>
      <c r="Q36" s="393">
        <v>701883</v>
      </c>
    </row>
    <row r="37" spans="2:17">
      <c r="B37" s="376"/>
      <c r="C37" s="366" t="s">
        <v>314</v>
      </c>
      <c r="D37" s="386">
        <v>0</v>
      </c>
      <c r="E37" s="392">
        <v>0</v>
      </c>
      <c r="F37" s="386">
        <v>402218</v>
      </c>
      <c r="G37" s="388">
        <v>548694</v>
      </c>
      <c r="H37" s="386">
        <v>2135843</v>
      </c>
      <c r="I37" s="388">
        <v>2117898</v>
      </c>
      <c r="J37" s="386">
        <v>315178</v>
      </c>
      <c r="K37" s="388">
        <v>377606</v>
      </c>
      <c r="L37" s="386">
        <v>129942</v>
      </c>
      <c r="M37" s="388">
        <v>131188</v>
      </c>
      <c r="N37" s="386">
        <v>0</v>
      </c>
      <c r="O37" s="388">
        <v>0</v>
      </c>
      <c r="P37" s="390">
        <v>2983181</v>
      </c>
      <c r="Q37" s="393">
        <v>3175386</v>
      </c>
    </row>
    <row r="38" spans="2:17">
      <c r="B38" s="376"/>
      <c r="C38" s="366" t="s">
        <v>315</v>
      </c>
      <c r="D38" s="386">
        <v>0</v>
      </c>
      <c r="E38" s="392">
        <v>0</v>
      </c>
      <c r="F38" s="386">
        <v>80733</v>
      </c>
      <c r="G38" s="388">
        <v>2686</v>
      </c>
      <c r="H38" s="386">
        <v>583178</v>
      </c>
      <c r="I38" s="388">
        <v>483142</v>
      </c>
      <c r="J38" s="386">
        <v>44274</v>
      </c>
      <c r="K38" s="388">
        <v>64627</v>
      </c>
      <c r="L38" s="386">
        <v>42476</v>
      </c>
      <c r="M38" s="388">
        <v>36369</v>
      </c>
      <c r="N38" s="386">
        <v>-11</v>
      </c>
      <c r="O38" s="388">
        <v>-7</v>
      </c>
      <c r="P38" s="390">
        <v>750650</v>
      </c>
      <c r="Q38" s="393">
        <v>586817</v>
      </c>
    </row>
    <row r="39" spans="2:17">
      <c r="B39" s="376"/>
      <c r="C39" s="366" t="s">
        <v>316</v>
      </c>
      <c r="D39" s="386"/>
      <c r="E39" s="392"/>
      <c r="F39" s="386">
        <v>52031</v>
      </c>
      <c r="G39" s="388">
        <v>131593</v>
      </c>
      <c r="H39" s="386">
        <v>122429</v>
      </c>
      <c r="I39" s="388">
        <v>194941</v>
      </c>
      <c r="J39" s="386">
        <v>6381</v>
      </c>
      <c r="K39" s="388">
        <v>10325</v>
      </c>
      <c r="L39" s="386">
        <v>10186</v>
      </c>
      <c r="M39" s="388">
        <v>10315</v>
      </c>
      <c r="N39" s="386">
        <v>0</v>
      </c>
      <c r="O39" s="388">
        <v>0</v>
      </c>
      <c r="P39" s="390">
        <v>191027</v>
      </c>
      <c r="Q39" s="393">
        <v>347174</v>
      </c>
    </row>
    <row r="40" spans="2:17">
      <c r="B40" s="376"/>
      <c r="C40" s="366" t="s">
        <v>317</v>
      </c>
      <c r="D40" s="386"/>
      <c r="E40" s="392"/>
      <c r="F40" s="386">
        <v>35201</v>
      </c>
      <c r="G40" s="388">
        <v>14808</v>
      </c>
      <c r="H40" s="386">
        <v>0</v>
      </c>
      <c r="I40" s="388">
        <v>1024</v>
      </c>
      <c r="J40" s="386">
        <v>15604</v>
      </c>
      <c r="K40" s="388">
        <v>21562</v>
      </c>
      <c r="L40" s="386">
        <v>7406</v>
      </c>
      <c r="M40" s="388">
        <v>4963</v>
      </c>
      <c r="N40" s="386">
        <v>0</v>
      </c>
      <c r="O40" s="388">
        <v>0</v>
      </c>
      <c r="P40" s="390">
        <v>58211</v>
      </c>
      <c r="Q40" s="393">
        <v>42357</v>
      </c>
    </row>
    <row r="41" spans="2:17">
      <c r="B41" s="376"/>
      <c r="C41" s="366" t="s">
        <v>318</v>
      </c>
      <c r="D41" s="386"/>
      <c r="E41" s="392"/>
      <c r="F41" s="386">
        <v>0</v>
      </c>
      <c r="G41" s="388">
        <v>0</v>
      </c>
      <c r="H41" s="386">
        <v>0</v>
      </c>
      <c r="I41" s="388">
        <v>0</v>
      </c>
      <c r="J41" s="386">
        <v>0</v>
      </c>
      <c r="K41" s="388">
        <v>0</v>
      </c>
      <c r="L41" s="386">
        <v>0</v>
      </c>
      <c r="M41" s="388">
        <v>0</v>
      </c>
      <c r="N41" s="386">
        <v>0</v>
      </c>
      <c r="O41" s="388">
        <v>0</v>
      </c>
      <c r="P41" s="390">
        <v>0</v>
      </c>
      <c r="Q41" s="393">
        <v>0</v>
      </c>
    </row>
    <row r="42" spans="2:17">
      <c r="B42" s="376"/>
      <c r="C42" s="366" t="s">
        <v>319</v>
      </c>
      <c r="D42" s="386"/>
      <c r="E42" s="392"/>
      <c r="F42" s="386">
        <v>11419</v>
      </c>
      <c r="G42" s="388">
        <v>12927</v>
      </c>
      <c r="H42" s="386">
        <v>128706</v>
      </c>
      <c r="I42" s="388">
        <v>157343</v>
      </c>
      <c r="J42" s="386">
        <v>13211</v>
      </c>
      <c r="K42" s="388">
        <v>16582</v>
      </c>
      <c r="L42" s="386">
        <v>34419</v>
      </c>
      <c r="M42" s="388">
        <v>20332</v>
      </c>
      <c r="N42" s="386">
        <v>0</v>
      </c>
      <c r="O42" s="388">
        <v>0</v>
      </c>
      <c r="P42" s="390">
        <v>187755</v>
      </c>
      <c r="Q42" s="393">
        <v>207184</v>
      </c>
    </row>
    <row r="43" spans="2:17">
      <c r="G43" s="371"/>
      <c r="H43" s="371"/>
      <c r="I43" s="371"/>
      <c r="J43" s="371"/>
      <c r="K43" s="371"/>
      <c r="L43" s="371"/>
      <c r="M43" s="371"/>
      <c r="N43" s="371"/>
      <c r="O43" s="371"/>
      <c r="P43" s="400"/>
      <c r="Q43" s="393"/>
    </row>
    <row r="44" spans="2:17" ht="24">
      <c r="B44" s="376"/>
      <c r="C44" s="368" t="s">
        <v>320</v>
      </c>
      <c r="D44" s="386">
        <v>0</v>
      </c>
      <c r="E44" s="392">
        <v>0</v>
      </c>
      <c r="F44" s="386">
        <v>0</v>
      </c>
      <c r="G44" s="388">
        <v>0</v>
      </c>
      <c r="H44" s="386">
        <v>0</v>
      </c>
      <c r="I44" s="388">
        <v>0</v>
      </c>
      <c r="J44" s="386">
        <v>3895</v>
      </c>
      <c r="K44" s="388">
        <v>3835</v>
      </c>
      <c r="L44" s="386">
        <v>0</v>
      </c>
      <c r="M44" s="388">
        <v>0</v>
      </c>
      <c r="N44" s="386">
        <v>0</v>
      </c>
      <c r="O44" s="388">
        <v>0</v>
      </c>
      <c r="P44" s="390">
        <v>3895</v>
      </c>
      <c r="Q44" s="393">
        <v>3835</v>
      </c>
    </row>
    <row r="45" spans="2:17">
      <c r="G45" s="371"/>
      <c r="H45" s="371"/>
      <c r="I45" s="371"/>
      <c r="J45" s="371"/>
      <c r="K45" s="371"/>
      <c r="L45" s="371"/>
      <c r="M45" s="371"/>
      <c r="N45" s="371"/>
      <c r="O45" s="371"/>
    </row>
    <row r="46" spans="2:17">
      <c r="B46" s="377" t="s">
        <v>365</v>
      </c>
      <c r="C46" s="366"/>
      <c r="D46" s="386">
        <v>0</v>
      </c>
      <c r="E46" s="392">
        <v>0</v>
      </c>
      <c r="F46" s="386">
        <v>466739</v>
      </c>
      <c r="G46" s="388">
        <v>347653</v>
      </c>
      <c r="H46" s="386">
        <v>7408965</v>
      </c>
      <c r="I46" s="388">
        <v>5247163</v>
      </c>
      <c r="J46" s="386">
        <v>754560</v>
      </c>
      <c r="K46" s="388">
        <v>598455</v>
      </c>
      <c r="L46" s="386">
        <v>480662</v>
      </c>
      <c r="M46" s="388">
        <v>431856</v>
      </c>
      <c r="N46" s="386">
        <v>0</v>
      </c>
      <c r="O46" s="388">
        <v>0</v>
      </c>
      <c r="P46" s="390">
        <v>9110926</v>
      </c>
      <c r="Q46" s="393">
        <v>6625127</v>
      </c>
    </row>
    <row r="47" spans="2:17">
      <c r="B47" s="376"/>
      <c r="C47" s="366" t="s">
        <v>313</v>
      </c>
      <c r="D47" s="386">
        <v>0</v>
      </c>
      <c r="E47" s="392">
        <v>0</v>
      </c>
      <c r="F47" s="386">
        <v>15</v>
      </c>
      <c r="G47" s="388">
        <v>0</v>
      </c>
      <c r="H47" s="386">
        <v>2770096</v>
      </c>
      <c r="I47" s="388">
        <v>2033008</v>
      </c>
      <c r="J47" s="386">
        <v>642254</v>
      </c>
      <c r="K47" s="388">
        <v>491775</v>
      </c>
      <c r="L47" s="386">
        <v>429585</v>
      </c>
      <c r="M47" s="388">
        <v>378835</v>
      </c>
      <c r="N47" s="386">
        <v>0</v>
      </c>
      <c r="O47" s="388">
        <v>0</v>
      </c>
      <c r="P47" s="390">
        <v>3841950</v>
      </c>
      <c r="Q47" s="393">
        <v>2903618</v>
      </c>
    </row>
    <row r="48" spans="2:17">
      <c r="B48" s="376"/>
      <c r="C48" s="366" t="s">
        <v>314</v>
      </c>
      <c r="D48" s="386">
        <v>0</v>
      </c>
      <c r="E48" s="392">
        <v>0</v>
      </c>
      <c r="F48" s="386">
        <v>205847</v>
      </c>
      <c r="G48" s="388">
        <v>150992</v>
      </c>
      <c r="H48" s="386">
        <v>2473980</v>
      </c>
      <c r="I48" s="388">
        <v>726711</v>
      </c>
      <c r="J48" s="386">
        <v>0</v>
      </c>
      <c r="K48" s="388">
        <v>0</v>
      </c>
      <c r="L48" s="386">
        <v>-484</v>
      </c>
      <c r="M48" s="388">
        <v>0</v>
      </c>
      <c r="N48" s="386">
        <v>0</v>
      </c>
      <c r="O48" s="388">
        <v>0</v>
      </c>
      <c r="P48" s="390">
        <v>2679343</v>
      </c>
      <c r="Q48" s="393">
        <v>877703</v>
      </c>
    </row>
    <row r="49" spans="2:17">
      <c r="B49" s="376"/>
      <c r="C49" s="366" t="s">
        <v>321</v>
      </c>
      <c r="D49" s="386">
        <v>0</v>
      </c>
      <c r="E49" s="392">
        <v>0</v>
      </c>
      <c r="F49" s="386">
        <v>0</v>
      </c>
      <c r="G49" s="388">
        <v>0</v>
      </c>
      <c r="H49" s="386">
        <v>0</v>
      </c>
      <c r="I49" s="388">
        <v>0</v>
      </c>
      <c r="J49" s="386">
        <v>0</v>
      </c>
      <c r="K49" s="388">
        <v>0</v>
      </c>
      <c r="L49" s="386">
        <v>0</v>
      </c>
      <c r="M49" s="388">
        <v>0</v>
      </c>
      <c r="N49" s="386">
        <v>0</v>
      </c>
      <c r="O49" s="388">
        <v>0</v>
      </c>
      <c r="P49" s="390">
        <v>0</v>
      </c>
      <c r="Q49" s="393">
        <v>0</v>
      </c>
    </row>
    <row r="50" spans="2:17">
      <c r="B50" s="376"/>
      <c r="C50" s="366" t="s">
        <v>322</v>
      </c>
      <c r="D50" s="386">
        <v>0</v>
      </c>
      <c r="E50" s="392">
        <v>0</v>
      </c>
      <c r="F50" s="386">
        <v>27833</v>
      </c>
      <c r="G50" s="388">
        <v>23144</v>
      </c>
      <c r="H50" s="386">
        <v>959971</v>
      </c>
      <c r="I50" s="388">
        <v>1275636</v>
      </c>
      <c r="J50" s="386">
        <v>6802</v>
      </c>
      <c r="K50" s="388">
        <v>2928</v>
      </c>
      <c r="L50" s="386">
        <v>493</v>
      </c>
      <c r="M50" s="388">
        <v>481</v>
      </c>
      <c r="N50" s="386">
        <v>0</v>
      </c>
      <c r="O50" s="388">
        <v>0</v>
      </c>
      <c r="P50" s="390">
        <v>995099</v>
      </c>
      <c r="Q50" s="393">
        <v>1302189</v>
      </c>
    </row>
    <row r="51" spans="2:17">
      <c r="B51" s="376"/>
      <c r="C51" s="366" t="s">
        <v>323</v>
      </c>
      <c r="D51" s="386">
        <v>0</v>
      </c>
      <c r="E51" s="392">
        <v>0</v>
      </c>
      <c r="F51" s="386">
        <v>220820</v>
      </c>
      <c r="G51" s="388">
        <v>161250</v>
      </c>
      <c r="H51" s="386">
        <v>11818</v>
      </c>
      <c r="I51" s="388">
        <v>11188</v>
      </c>
      <c r="J51" s="386">
        <v>2731</v>
      </c>
      <c r="K51" s="388">
        <v>1696</v>
      </c>
      <c r="L51" s="386">
        <v>45433</v>
      </c>
      <c r="M51" s="388">
        <v>47103</v>
      </c>
      <c r="N51" s="386">
        <v>0</v>
      </c>
      <c r="O51" s="388">
        <v>0</v>
      </c>
      <c r="P51" s="390">
        <v>280802</v>
      </c>
      <c r="Q51" s="393">
        <v>221237</v>
      </c>
    </row>
    <row r="52" spans="2:17">
      <c r="B52" s="376"/>
      <c r="C52" s="366" t="s">
        <v>324</v>
      </c>
      <c r="D52" s="386">
        <v>0</v>
      </c>
      <c r="E52" s="392">
        <v>0</v>
      </c>
      <c r="F52" s="386">
        <v>11206</v>
      </c>
      <c r="G52" s="388">
        <v>11091</v>
      </c>
      <c r="H52" s="386">
        <v>1190793</v>
      </c>
      <c r="I52" s="388">
        <v>1198014</v>
      </c>
      <c r="J52" s="386">
        <v>96499</v>
      </c>
      <c r="K52" s="388">
        <v>96164</v>
      </c>
      <c r="L52" s="386">
        <v>3702</v>
      </c>
      <c r="M52" s="388">
        <v>3552</v>
      </c>
      <c r="N52" s="386">
        <v>0</v>
      </c>
      <c r="O52" s="388">
        <v>0</v>
      </c>
      <c r="P52" s="390">
        <v>1302200</v>
      </c>
      <c r="Q52" s="393">
        <v>1308821</v>
      </c>
    </row>
    <row r="53" spans="2:17">
      <c r="B53" s="376"/>
      <c r="C53" s="366" t="s">
        <v>325</v>
      </c>
      <c r="D53" s="386">
        <v>0</v>
      </c>
      <c r="E53" s="392">
        <v>0</v>
      </c>
      <c r="F53" s="386">
        <v>1018</v>
      </c>
      <c r="G53" s="388">
        <v>1176</v>
      </c>
      <c r="H53" s="386">
        <v>2307</v>
      </c>
      <c r="I53" s="388">
        <v>2606</v>
      </c>
      <c r="J53" s="386">
        <v>6274</v>
      </c>
      <c r="K53" s="388">
        <v>5892</v>
      </c>
      <c r="L53" s="386">
        <v>1933</v>
      </c>
      <c r="M53" s="388">
        <v>1885</v>
      </c>
      <c r="N53" s="386">
        <v>0</v>
      </c>
      <c r="O53" s="388">
        <v>0</v>
      </c>
      <c r="P53" s="390">
        <v>11532</v>
      </c>
      <c r="Q53" s="393">
        <v>11559</v>
      </c>
    </row>
    <row r="54" spans="2:17">
      <c r="G54" s="371"/>
      <c r="H54" s="371"/>
      <c r="I54" s="371"/>
      <c r="J54" s="371"/>
      <c r="K54" s="371"/>
      <c r="L54" s="371"/>
      <c r="M54" s="371"/>
      <c r="N54" s="371"/>
      <c r="O54" s="371"/>
      <c r="P54" s="400"/>
      <c r="Q54" s="400"/>
    </row>
    <row r="55" spans="2:17">
      <c r="B55" s="377" t="s">
        <v>366</v>
      </c>
      <c r="C55" s="366"/>
      <c r="D55" s="386">
        <v>0</v>
      </c>
      <c r="E55" s="413">
        <v>0</v>
      </c>
      <c r="F55" s="386">
        <v>861196</v>
      </c>
      <c r="G55" s="387">
        <v>635739</v>
      </c>
      <c r="H55" s="386">
        <v>5582380</v>
      </c>
      <c r="I55" s="387">
        <v>5440450</v>
      </c>
      <c r="J55" s="386">
        <v>849311</v>
      </c>
      <c r="K55" s="387">
        <v>852436</v>
      </c>
      <c r="L55" s="386">
        <v>667770</v>
      </c>
      <c r="M55" s="387">
        <v>621978</v>
      </c>
      <c r="N55" s="386">
        <v>0</v>
      </c>
      <c r="O55" s="387">
        <v>0</v>
      </c>
      <c r="P55" s="390">
        <v>7960657</v>
      </c>
      <c r="Q55" s="393">
        <v>7550603</v>
      </c>
    </row>
    <row r="56" spans="2:17">
      <c r="B56" s="376" t="s">
        <v>367</v>
      </c>
      <c r="C56" s="366"/>
      <c r="D56" s="386">
        <v>0</v>
      </c>
      <c r="E56" s="413">
        <v>0</v>
      </c>
      <c r="F56" s="386">
        <v>861196</v>
      </c>
      <c r="G56" s="387">
        <v>635739</v>
      </c>
      <c r="H56" s="386">
        <v>5582380</v>
      </c>
      <c r="I56" s="387">
        <v>5440450</v>
      </c>
      <c r="J56" s="386">
        <v>849311</v>
      </c>
      <c r="K56" s="387">
        <v>852436</v>
      </c>
      <c r="L56" s="386">
        <v>667770</v>
      </c>
      <c r="M56" s="387">
        <v>621978</v>
      </c>
      <c r="N56" s="386">
        <v>0</v>
      </c>
      <c r="O56" s="387">
        <v>0</v>
      </c>
      <c r="P56" s="386">
        <v>7960657</v>
      </c>
      <c r="Q56" s="393">
        <v>7550603</v>
      </c>
    </row>
    <row r="57" spans="2:17">
      <c r="B57" s="376"/>
      <c r="C57" s="366" t="s">
        <v>326</v>
      </c>
      <c r="D57" s="386">
        <v>0</v>
      </c>
      <c r="E57" s="392">
        <v>0</v>
      </c>
      <c r="F57" s="386">
        <v>607909</v>
      </c>
      <c r="G57" s="388">
        <v>563803</v>
      </c>
      <c r="H57" s="386">
        <v>2932417</v>
      </c>
      <c r="I57" s="388">
        <v>2873858</v>
      </c>
      <c r="J57" s="386">
        <v>4218</v>
      </c>
      <c r="K57" s="388">
        <v>4153</v>
      </c>
      <c r="L57" s="386">
        <v>161379</v>
      </c>
      <c r="M57" s="388">
        <v>157383</v>
      </c>
      <c r="N57" s="386">
        <v>0</v>
      </c>
      <c r="O57" s="388">
        <v>0</v>
      </c>
      <c r="P57" s="390">
        <v>3705923</v>
      </c>
      <c r="Q57" s="393">
        <v>3599197</v>
      </c>
    </row>
    <row r="58" spans="2:17">
      <c r="B58" s="376"/>
      <c r="C58" s="366" t="s">
        <v>327</v>
      </c>
      <c r="D58" s="386">
        <v>0</v>
      </c>
      <c r="E58" s="392">
        <v>0</v>
      </c>
      <c r="F58" s="386">
        <v>215872</v>
      </c>
      <c r="G58" s="388">
        <v>69177</v>
      </c>
      <c r="H58" s="386">
        <v>-1142956</v>
      </c>
      <c r="I58" s="388">
        <v>-1184278</v>
      </c>
      <c r="J58" s="386">
        <v>162153</v>
      </c>
      <c r="K58" s="388">
        <v>192954</v>
      </c>
      <c r="L58" s="386">
        <v>433616</v>
      </c>
      <c r="M58" s="388">
        <v>414874</v>
      </c>
      <c r="N58" s="386">
        <v>0</v>
      </c>
      <c r="O58" s="388">
        <v>0</v>
      </c>
      <c r="P58" s="390">
        <v>-331315</v>
      </c>
      <c r="Q58" s="393">
        <v>-507273</v>
      </c>
    </row>
    <row r="59" spans="2:17">
      <c r="B59" s="376"/>
      <c r="C59" s="366" t="s">
        <v>328</v>
      </c>
      <c r="D59" s="386">
        <v>0</v>
      </c>
      <c r="E59" s="392">
        <v>0</v>
      </c>
      <c r="F59" s="386">
        <v>0</v>
      </c>
      <c r="G59" s="388">
        <v>0</v>
      </c>
      <c r="H59" s="386">
        <v>0</v>
      </c>
      <c r="I59" s="388">
        <v>0</v>
      </c>
      <c r="J59" s="386">
        <v>59592</v>
      </c>
      <c r="K59" s="388">
        <v>58677</v>
      </c>
      <c r="L59" s="386">
        <v>0</v>
      </c>
      <c r="M59" s="388">
        <v>0</v>
      </c>
      <c r="N59" s="386">
        <v>0</v>
      </c>
      <c r="O59" s="388">
        <v>0</v>
      </c>
      <c r="P59" s="390">
        <v>59592</v>
      </c>
      <c r="Q59" s="393">
        <v>58677</v>
      </c>
    </row>
    <row r="60" spans="2:17">
      <c r="B60" s="376"/>
      <c r="C60" s="366" t="s">
        <v>329</v>
      </c>
      <c r="D60" s="386">
        <v>0</v>
      </c>
      <c r="E60" s="392">
        <v>0</v>
      </c>
      <c r="F60" s="386">
        <v>0</v>
      </c>
      <c r="G60" s="388">
        <v>0</v>
      </c>
      <c r="H60" s="386">
        <v>-12885</v>
      </c>
      <c r="I60" s="388">
        <v>-12704</v>
      </c>
      <c r="J60" s="386">
        <v>0</v>
      </c>
      <c r="K60" s="388">
        <v>0</v>
      </c>
      <c r="L60" s="386">
        <v>0</v>
      </c>
      <c r="M60" s="388">
        <v>0</v>
      </c>
      <c r="N60" s="386">
        <v>0</v>
      </c>
      <c r="O60" s="388">
        <v>0</v>
      </c>
      <c r="P60" s="390">
        <v>-12885</v>
      </c>
      <c r="Q60" s="393">
        <v>-12704</v>
      </c>
    </row>
    <row r="61" spans="2:17">
      <c r="B61" s="376"/>
      <c r="C61" s="366" t="s">
        <v>330</v>
      </c>
      <c r="D61" s="386">
        <v>0</v>
      </c>
      <c r="E61" s="392">
        <v>0</v>
      </c>
      <c r="F61" s="386">
        <v>0</v>
      </c>
      <c r="G61" s="388">
        <v>0</v>
      </c>
      <c r="H61" s="386">
        <v>0</v>
      </c>
      <c r="I61" s="388">
        <v>0</v>
      </c>
      <c r="J61" s="386">
        <v>0</v>
      </c>
      <c r="K61" s="388">
        <v>0</v>
      </c>
      <c r="L61" s="386">
        <v>0</v>
      </c>
      <c r="M61" s="388">
        <v>0</v>
      </c>
      <c r="N61" s="386">
        <v>0</v>
      </c>
      <c r="O61" s="388">
        <v>0</v>
      </c>
      <c r="P61" s="390">
        <v>0</v>
      </c>
      <c r="Q61" s="393">
        <v>0</v>
      </c>
    </row>
    <row r="62" spans="2:17">
      <c r="B62" s="376"/>
      <c r="C62" s="366" t="s">
        <v>331</v>
      </c>
      <c r="D62" s="386">
        <v>0</v>
      </c>
      <c r="E62" s="392">
        <v>0</v>
      </c>
      <c r="F62" s="386">
        <v>37415</v>
      </c>
      <c r="G62" s="388">
        <v>2759</v>
      </c>
      <c r="H62" s="386">
        <v>3805804</v>
      </c>
      <c r="I62" s="388">
        <v>3763574</v>
      </c>
      <c r="J62" s="386">
        <v>623348</v>
      </c>
      <c r="K62" s="388">
        <v>596652</v>
      </c>
      <c r="L62" s="386">
        <v>72775</v>
      </c>
      <c r="M62" s="388">
        <v>49721</v>
      </c>
      <c r="N62" s="386">
        <v>0</v>
      </c>
      <c r="O62" s="388">
        <v>0</v>
      </c>
      <c r="P62" s="390">
        <v>4539342</v>
      </c>
      <c r="Q62" s="393">
        <v>4412706</v>
      </c>
    </row>
    <row r="63" spans="2:17">
      <c r="G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</row>
    <row r="64" spans="2:17">
      <c r="B64" s="375" t="s">
        <v>368</v>
      </c>
      <c r="C64" s="366"/>
      <c r="D64" s="386">
        <v>0</v>
      </c>
      <c r="E64" s="392">
        <v>0</v>
      </c>
      <c r="F64" s="386">
        <v>0</v>
      </c>
      <c r="G64" s="388">
        <v>0</v>
      </c>
      <c r="H64" s="386">
        <v>0</v>
      </c>
      <c r="I64" s="388">
        <v>0</v>
      </c>
      <c r="J64" s="386">
        <v>0</v>
      </c>
      <c r="K64" s="388">
        <v>0</v>
      </c>
      <c r="L64" s="386">
        <v>0</v>
      </c>
      <c r="M64" s="388">
        <v>0</v>
      </c>
      <c r="N64" s="386">
        <v>0</v>
      </c>
      <c r="O64" s="388">
        <v>0</v>
      </c>
      <c r="P64" s="390">
        <v>0</v>
      </c>
      <c r="Q64" s="393"/>
    </row>
    <row r="65" spans="2:17">
      <c r="G65" s="371"/>
      <c r="H65" s="371"/>
      <c r="I65" s="371"/>
      <c r="J65" s="371"/>
      <c r="K65" s="371"/>
      <c r="L65" s="371"/>
      <c r="M65" s="371"/>
      <c r="N65" s="371"/>
      <c r="O65" s="371"/>
      <c r="P65" s="400"/>
      <c r="Q65" s="371"/>
    </row>
    <row r="66" spans="2:17">
      <c r="B66" s="377" t="s">
        <v>369</v>
      </c>
      <c r="C66" s="365"/>
      <c r="D66" s="390">
        <v>0</v>
      </c>
      <c r="E66" s="414">
        <v>0</v>
      </c>
      <c r="F66" s="390">
        <v>1909632</v>
      </c>
      <c r="G66" s="393">
        <v>1694100</v>
      </c>
      <c r="H66" s="390">
        <v>16445916</v>
      </c>
      <c r="I66" s="393">
        <v>14121899</v>
      </c>
      <c r="J66" s="390">
        <v>2113225</v>
      </c>
      <c r="K66" s="393">
        <v>2101658</v>
      </c>
      <c r="L66" s="390">
        <v>1405776</v>
      </c>
      <c r="M66" s="393">
        <v>1322716</v>
      </c>
      <c r="N66" s="390">
        <v>-11</v>
      </c>
      <c r="O66" s="393">
        <v>-7</v>
      </c>
      <c r="P66" s="390">
        <v>21874538</v>
      </c>
      <c r="Q66" s="393">
        <v>19240366</v>
      </c>
    </row>
    <row r="68" spans="2:17">
      <c r="D68" s="371"/>
      <c r="E68" s="371"/>
      <c r="F68" s="371"/>
      <c r="G68" s="371"/>
      <c r="H68" s="371"/>
      <c r="I68" s="371"/>
      <c r="J68" s="371"/>
      <c r="K68" s="371"/>
      <c r="L68" s="371"/>
      <c r="M68" s="371"/>
      <c r="N68" s="371"/>
      <c r="O68" s="371"/>
      <c r="P68" s="371"/>
      <c r="Q68" s="371"/>
    </row>
    <row r="69" spans="2:17" ht="18">
      <c r="D69" s="597" t="s">
        <v>54</v>
      </c>
      <c r="E69" s="598"/>
      <c r="F69" s="598"/>
      <c r="G69" s="598"/>
      <c r="H69" s="598"/>
      <c r="I69" s="598"/>
      <c r="J69" s="598"/>
      <c r="K69" s="598"/>
      <c r="L69" s="598"/>
      <c r="M69" s="598"/>
      <c r="N69" s="598"/>
      <c r="O69" s="598"/>
      <c r="P69" s="598"/>
      <c r="Q69" s="599"/>
    </row>
    <row r="70" spans="2:17">
      <c r="B70" s="578" t="s">
        <v>102</v>
      </c>
      <c r="C70" s="579"/>
      <c r="D70" s="572" t="s">
        <v>23</v>
      </c>
      <c r="E70" s="573"/>
      <c r="F70" s="572" t="s">
        <v>10</v>
      </c>
      <c r="G70" s="573"/>
      <c r="H70" s="572" t="s">
        <v>55</v>
      </c>
      <c r="I70" s="573"/>
      <c r="J70" s="572" t="s">
        <v>14</v>
      </c>
      <c r="K70" s="573"/>
      <c r="L70" s="572" t="s">
        <v>56</v>
      </c>
      <c r="M70" s="573"/>
      <c r="N70" s="572" t="s">
        <v>389</v>
      </c>
      <c r="O70" s="573"/>
      <c r="P70" s="572" t="s">
        <v>20</v>
      </c>
      <c r="Q70" s="573"/>
    </row>
    <row r="71" spans="2:17">
      <c r="B71" s="580" t="s">
        <v>370</v>
      </c>
      <c r="C71" s="581"/>
      <c r="D71" s="382" t="s">
        <v>435</v>
      </c>
      <c r="E71" s="383" t="s">
        <v>436</v>
      </c>
      <c r="F71" s="382" t="str">
        <f>D71</f>
        <v>06/30/2019</v>
      </c>
      <c r="G71" s="383" t="str">
        <f>E71</f>
        <v>06/30/2018</v>
      </c>
      <c r="H71" s="382" t="str">
        <f>D71</f>
        <v>06/30/2019</v>
      </c>
      <c r="I71" s="383" t="str">
        <f>E71</f>
        <v>06/30/2018</v>
      </c>
      <c r="J71" s="382" t="str">
        <f>D71</f>
        <v>06/30/2019</v>
      </c>
      <c r="K71" s="383" t="str">
        <f>E71</f>
        <v>06/30/2018</v>
      </c>
      <c r="L71" s="382" t="str">
        <f>D71</f>
        <v>06/30/2019</v>
      </c>
      <c r="M71" s="383" t="str">
        <f>E71</f>
        <v>06/30/2018</v>
      </c>
      <c r="N71" s="382" t="str">
        <f>L71</f>
        <v>06/30/2019</v>
      </c>
      <c r="O71" s="383" t="str">
        <f>M71</f>
        <v>06/30/2018</v>
      </c>
      <c r="P71" s="382" t="str">
        <f>N71</f>
        <v>06/30/2019</v>
      </c>
      <c r="Q71" s="383" t="str">
        <f>O71</f>
        <v>06/30/2018</v>
      </c>
    </row>
    <row r="72" spans="2:17">
      <c r="B72" s="582"/>
      <c r="C72" s="583"/>
      <c r="D72" s="384" t="s">
        <v>380</v>
      </c>
      <c r="E72" s="385" t="s">
        <v>380</v>
      </c>
      <c r="F72" s="384" t="s">
        <v>380</v>
      </c>
      <c r="G72" s="385" t="s">
        <v>380</v>
      </c>
      <c r="H72" s="384" t="s">
        <v>380</v>
      </c>
      <c r="I72" s="385" t="s">
        <v>380</v>
      </c>
      <c r="J72" s="384" t="s">
        <v>380</v>
      </c>
      <c r="K72" s="385" t="s">
        <v>380</v>
      </c>
      <c r="L72" s="384" t="s">
        <v>380</v>
      </c>
      <c r="M72" s="385" t="s">
        <v>380</v>
      </c>
      <c r="N72" s="384" t="s">
        <v>380</v>
      </c>
      <c r="O72" s="385" t="s">
        <v>380</v>
      </c>
      <c r="P72" s="384" t="s">
        <v>380</v>
      </c>
      <c r="Q72" s="385" t="s">
        <v>380</v>
      </c>
    </row>
    <row r="73" spans="2:17">
      <c r="B73" s="377" t="s">
        <v>371</v>
      </c>
      <c r="C73" s="404"/>
      <c r="D73" s="394">
        <v>0</v>
      </c>
      <c r="E73" s="406">
        <v>0</v>
      </c>
      <c r="F73" s="394">
        <v>893469</v>
      </c>
      <c r="G73" s="395">
        <v>799819</v>
      </c>
      <c r="H73" s="394">
        <v>3947892</v>
      </c>
      <c r="I73" s="395">
        <v>2602832</v>
      </c>
      <c r="J73" s="394">
        <v>827974</v>
      </c>
      <c r="K73" s="395">
        <v>847311</v>
      </c>
      <c r="L73" s="394">
        <v>479515</v>
      </c>
      <c r="M73" s="395">
        <v>463257</v>
      </c>
      <c r="N73" s="394">
        <v>-4</v>
      </c>
      <c r="O73" s="395">
        <v>0</v>
      </c>
      <c r="P73" s="394">
        <v>6148846</v>
      </c>
      <c r="Q73" s="395">
        <v>4713219</v>
      </c>
    </row>
    <row r="74" spans="2:17">
      <c r="B74" s="378"/>
      <c r="C74" s="368" t="s">
        <v>127</v>
      </c>
      <c r="D74" s="394">
        <v>0</v>
      </c>
      <c r="E74" s="406">
        <v>0</v>
      </c>
      <c r="F74" s="394">
        <v>598494</v>
      </c>
      <c r="G74" s="395">
        <v>789720</v>
      </c>
      <c r="H74" s="394">
        <v>3544584</v>
      </c>
      <c r="I74" s="395">
        <v>2258727</v>
      </c>
      <c r="J74" s="394">
        <v>814044</v>
      </c>
      <c r="K74" s="395">
        <v>842184</v>
      </c>
      <c r="L74" s="394">
        <v>476982</v>
      </c>
      <c r="M74" s="395">
        <v>461693</v>
      </c>
      <c r="N74" s="394">
        <v>0</v>
      </c>
      <c r="O74" s="395">
        <v>0</v>
      </c>
      <c r="P74" s="394">
        <v>5434104</v>
      </c>
      <c r="Q74" s="395">
        <v>4352324</v>
      </c>
    </row>
    <row r="75" spans="2:17">
      <c r="B75" s="378"/>
      <c r="C75" s="374" t="s">
        <v>381</v>
      </c>
      <c r="D75" s="396">
        <v>0</v>
      </c>
      <c r="E75" s="415">
        <v>0</v>
      </c>
      <c r="F75" s="396">
        <v>575246</v>
      </c>
      <c r="G75" s="416">
        <v>760329</v>
      </c>
      <c r="H75" s="396">
        <v>3124134</v>
      </c>
      <c r="I75" s="416">
        <v>2057746</v>
      </c>
      <c r="J75" s="396">
        <v>686515</v>
      </c>
      <c r="K75" s="416">
        <v>704644</v>
      </c>
      <c r="L75" s="396">
        <v>457504</v>
      </c>
      <c r="M75" s="416">
        <v>440527</v>
      </c>
      <c r="N75" s="396">
        <v>0</v>
      </c>
      <c r="O75" s="416">
        <v>0</v>
      </c>
      <c r="P75" s="396">
        <v>4843399</v>
      </c>
      <c r="Q75" s="416">
        <v>3963246</v>
      </c>
    </row>
    <row r="76" spans="2:17">
      <c r="B76" s="378"/>
      <c r="C76" s="374" t="s">
        <v>382</v>
      </c>
      <c r="D76" s="396">
        <v>0</v>
      </c>
      <c r="E76" s="415">
        <v>0</v>
      </c>
      <c r="F76" s="396">
        <v>1178</v>
      </c>
      <c r="G76" s="416">
        <v>42</v>
      </c>
      <c r="H76" s="396">
        <v>3282</v>
      </c>
      <c r="I76" s="416">
        <v>1763</v>
      </c>
      <c r="J76" s="396">
        <v>472</v>
      </c>
      <c r="K76" s="416">
        <v>520</v>
      </c>
      <c r="L76" s="396">
        <v>294</v>
      </c>
      <c r="M76" s="416">
        <v>286</v>
      </c>
      <c r="N76" s="396">
        <v>0</v>
      </c>
      <c r="O76" s="416">
        <v>0</v>
      </c>
      <c r="P76" s="396">
        <v>5226</v>
      </c>
      <c r="Q76" s="416">
        <v>2611</v>
      </c>
    </row>
    <row r="77" spans="2:17">
      <c r="B77" s="378"/>
      <c r="C77" s="374" t="s">
        <v>383</v>
      </c>
      <c r="D77" s="396">
        <v>0</v>
      </c>
      <c r="E77" s="415">
        <v>0</v>
      </c>
      <c r="F77" s="396">
        <v>22070</v>
      </c>
      <c r="G77" s="416">
        <v>29349</v>
      </c>
      <c r="H77" s="396">
        <v>417168</v>
      </c>
      <c r="I77" s="416">
        <v>199218</v>
      </c>
      <c r="J77" s="396">
        <v>127057</v>
      </c>
      <c r="K77" s="416">
        <v>137020</v>
      </c>
      <c r="L77" s="396">
        <v>19184</v>
      </c>
      <c r="M77" s="416">
        <v>20880</v>
      </c>
      <c r="N77" s="396">
        <v>0</v>
      </c>
      <c r="O77" s="416">
        <v>0</v>
      </c>
      <c r="P77" s="396">
        <v>585479</v>
      </c>
      <c r="Q77" s="416">
        <v>386467</v>
      </c>
    </row>
    <row r="78" spans="2:17">
      <c r="B78" s="378"/>
      <c r="C78" s="368" t="s">
        <v>128</v>
      </c>
      <c r="D78" s="396">
        <v>0</v>
      </c>
      <c r="E78" s="415">
        <v>0</v>
      </c>
      <c r="F78" s="396">
        <v>294975</v>
      </c>
      <c r="G78" s="416">
        <v>10099</v>
      </c>
      <c r="H78" s="396">
        <v>403308</v>
      </c>
      <c r="I78" s="416">
        <v>344105</v>
      </c>
      <c r="J78" s="396">
        <v>13930</v>
      </c>
      <c r="K78" s="416">
        <v>5127</v>
      </c>
      <c r="L78" s="396">
        <v>2533</v>
      </c>
      <c r="M78" s="416">
        <v>1564</v>
      </c>
      <c r="N78" s="396">
        <v>-4</v>
      </c>
      <c r="O78" s="416">
        <v>0</v>
      </c>
      <c r="P78" s="396">
        <v>714742</v>
      </c>
      <c r="Q78" s="416">
        <v>360895</v>
      </c>
    </row>
    <row r="79" spans="2:17">
      <c r="E79" s="417"/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4"/>
      <c r="Q79" s="364"/>
    </row>
    <row r="80" spans="2:17">
      <c r="B80" s="377" t="s">
        <v>372</v>
      </c>
      <c r="C80" s="407"/>
      <c r="D80" s="394">
        <v>0</v>
      </c>
      <c r="E80" s="406">
        <v>0</v>
      </c>
      <c r="F80" s="394">
        <v>-445174</v>
      </c>
      <c r="G80" s="395">
        <v>-463168</v>
      </c>
      <c r="H80" s="394">
        <v>-2835032</v>
      </c>
      <c r="I80" s="395">
        <v>-1915783</v>
      </c>
      <c r="J80" s="394">
        <v>-479216</v>
      </c>
      <c r="K80" s="395">
        <v>-510079</v>
      </c>
      <c r="L80" s="394">
        <v>-309760</v>
      </c>
      <c r="M80" s="395">
        <v>-312421</v>
      </c>
      <c r="N80" s="394">
        <v>0</v>
      </c>
      <c r="O80" s="395">
        <v>0</v>
      </c>
      <c r="P80" s="394">
        <v>-4069182</v>
      </c>
      <c r="Q80" s="395">
        <v>-3201451</v>
      </c>
    </row>
    <row r="81" spans="2:17">
      <c r="B81" s="378"/>
      <c r="C81" s="374" t="s">
        <v>334</v>
      </c>
      <c r="D81" s="396">
        <v>0</v>
      </c>
      <c r="E81" s="415">
        <v>0</v>
      </c>
      <c r="F81" s="396">
        <v>-414220</v>
      </c>
      <c r="G81" s="416">
        <v>-413595</v>
      </c>
      <c r="H81" s="396">
        <v>-2119520</v>
      </c>
      <c r="I81" s="416">
        <v>-1343456</v>
      </c>
      <c r="J81" s="396">
        <v>-364780</v>
      </c>
      <c r="K81" s="416">
        <v>-388732</v>
      </c>
      <c r="L81" s="396">
        <v>-293335</v>
      </c>
      <c r="M81" s="416">
        <v>-298434</v>
      </c>
      <c r="N81" s="396">
        <v>0</v>
      </c>
      <c r="O81" s="416">
        <v>0</v>
      </c>
      <c r="P81" s="396">
        <v>-3191855</v>
      </c>
      <c r="Q81" s="416">
        <v>-2444217</v>
      </c>
    </row>
    <row r="82" spans="2:17">
      <c r="B82" s="378"/>
      <c r="C82" s="374" t="s">
        <v>335</v>
      </c>
      <c r="D82" s="396">
        <v>0</v>
      </c>
      <c r="E82" s="415">
        <v>0</v>
      </c>
      <c r="F82" s="396">
        <v>0</v>
      </c>
      <c r="G82" s="416">
        <v>0</v>
      </c>
      <c r="H82" s="396">
        <v>0</v>
      </c>
      <c r="I82" s="416">
        <v>0</v>
      </c>
      <c r="J82" s="396">
        <v>0</v>
      </c>
      <c r="K82" s="416">
        <v>0</v>
      </c>
      <c r="L82" s="396">
        <v>0</v>
      </c>
      <c r="M82" s="416">
        <v>0</v>
      </c>
      <c r="N82" s="396">
        <v>0</v>
      </c>
      <c r="O82" s="416">
        <v>0</v>
      </c>
      <c r="P82" s="396">
        <v>0</v>
      </c>
      <c r="Q82" s="416">
        <v>0</v>
      </c>
    </row>
    <row r="83" spans="2:17">
      <c r="B83" s="378"/>
      <c r="C83" s="374" t="s">
        <v>132</v>
      </c>
      <c r="D83" s="396">
        <v>0</v>
      </c>
      <c r="E83" s="415">
        <v>0</v>
      </c>
      <c r="F83" s="396">
        <v>-7699</v>
      </c>
      <c r="G83" s="416">
        <v>-19033</v>
      </c>
      <c r="H83" s="396">
        <v>-358858</v>
      </c>
      <c r="I83" s="416">
        <v>-248673</v>
      </c>
      <c r="J83" s="396">
        <v>-84267</v>
      </c>
      <c r="K83" s="416">
        <v>-86410</v>
      </c>
      <c r="L83" s="396">
        <v>0</v>
      </c>
      <c r="M83" s="416">
        <v>0</v>
      </c>
      <c r="N83" s="396">
        <v>0</v>
      </c>
      <c r="O83" s="416">
        <v>0</v>
      </c>
      <c r="P83" s="396">
        <v>-450824</v>
      </c>
      <c r="Q83" s="416">
        <v>-354116</v>
      </c>
    </row>
    <row r="84" spans="2:17">
      <c r="B84" s="378"/>
      <c r="C84" s="374" t="s">
        <v>336</v>
      </c>
      <c r="D84" s="396">
        <v>0</v>
      </c>
      <c r="E84" s="415">
        <v>0</v>
      </c>
      <c r="F84" s="396">
        <v>-23255</v>
      </c>
      <c r="G84" s="416">
        <v>-30540</v>
      </c>
      <c r="H84" s="396">
        <v>-356654</v>
      </c>
      <c r="I84" s="416">
        <v>-323654</v>
      </c>
      <c r="J84" s="396">
        <v>-30169</v>
      </c>
      <c r="K84" s="416">
        <v>-34937</v>
      </c>
      <c r="L84" s="396">
        <v>-16425</v>
      </c>
      <c r="M84" s="416">
        <v>-13987</v>
      </c>
      <c r="N84" s="396">
        <v>0</v>
      </c>
      <c r="O84" s="416">
        <v>0</v>
      </c>
      <c r="P84" s="396">
        <v>-426503</v>
      </c>
      <c r="Q84" s="416">
        <v>-403118</v>
      </c>
    </row>
    <row r="85" spans="2:17">
      <c r="D85" s="371"/>
      <c r="E85" s="417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Q85" s="371"/>
    </row>
    <row r="86" spans="2:17">
      <c r="B86" s="377" t="s">
        <v>373</v>
      </c>
      <c r="C86" s="407"/>
      <c r="D86" s="394">
        <v>0</v>
      </c>
      <c r="E86" s="406">
        <v>0</v>
      </c>
      <c r="F86" s="394">
        <v>448295</v>
      </c>
      <c r="G86" s="395">
        <v>336651</v>
      </c>
      <c r="H86" s="394">
        <v>1112860</v>
      </c>
      <c r="I86" s="395">
        <v>687049</v>
      </c>
      <c r="J86" s="394">
        <v>348758</v>
      </c>
      <c r="K86" s="395">
        <v>337232</v>
      </c>
      <c r="L86" s="394">
        <v>169755</v>
      </c>
      <c r="M86" s="395">
        <v>150836</v>
      </c>
      <c r="N86" s="394">
        <v>-4</v>
      </c>
      <c r="O86" s="395">
        <v>0</v>
      </c>
      <c r="P86" s="394">
        <v>2079664</v>
      </c>
      <c r="Q86" s="395">
        <v>1511768</v>
      </c>
    </row>
    <row r="87" spans="2:17">
      <c r="D87" s="371"/>
      <c r="E87" s="417"/>
      <c r="F87" s="371"/>
      <c r="G87" s="371"/>
      <c r="H87" s="371"/>
      <c r="I87" s="371"/>
      <c r="J87" s="371"/>
      <c r="K87" s="371"/>
      <c r="L87" s="371"/>
      <c r="M87" s="371"/>
      <c r="N87" s="371"/>
      <c r="O87" s="371"/>
      <c r="P87" s="371"/>
      <c r="Q87" s="371"/>
    </row>
    <row r="88" spans="2:17">
      <c r="B88" s="376"/>
      <c r="C88" s="368" t="s">
        <v>337</v>
      </c>
      <c r="D88" s="396">
        <v>0</v>
      </c>
      <c r="E88" s="415">
        <v>0</v>
      </c>
      <c r="F88" s="396">
        <v>25185</v>
      </c>
      <c r="G88" s="416">
        <v>29168</v>
      </c>
      <c r="H88" s="396">
        <v>42078</v>
      </c>
      <c r="I88" s="416">
        <v>34968</v>
      </c>
      <c r="J88" s="396">
        <v>10091</v>
      </c>
      <c r="K88" s="416">
        <v>12133</v>
      </c>
      <c r="L88" s="396">
        <v>4949</v>
      </c>
      <c r="M88" s="416">
        <v>4342</v>
      </c>
      <c r="N88" s="396">
        <v>0</v>
      </c>
      <c r="O88" s="416">
        <v>0</v>
      </c>
      <c r="P88" s="396">
        <v>82303</v>
      </c>
      <c r="Q88" s="416">
        <v>80611</v>
      </c>
    </row>
    <row r="89" spans="2:17">
      <c r="B89" s="376"/>
      <c r="C89" s="368" t="s">
        <v>338</v>
      </c>
      <c r="D89" s="396">
        <v>0</v>
      </c>
      <c r="E89" s="415">
        <v>0</v>
      </c>
      <c r="F89" s="396">
        <v>-94084</v>
      </c>
      <c r="G89" s="416">
        <v>-152723</v>
      </c>
      <c r="H89" s="396">
        <v>-211983</v>
      </c>
      <c r="I89" s="416">
        <v>-128988</v>
      </c>
      <c r="J89" s="396">
        <v>-35469</v>
      </c>
      <c r="K89" s="416">
        <v>-36162</v>
      </c>
      <c r="L89" s="396">
        <v>-18412</v>
      </c>
      <c r="M89" s="416">
        <v>-16393</v>
      </c>
      <c r="N89" s="396">
        <v>0</v>
      </c>
      <c r="O89" s="416">
        <v>0</v>
      </c>
      <c r="P89" s="396">
        <v>-359948</v>
      </c>
      <c r="Q89" s="416">
        <v>-334266</v>
      </c>
    </row>
    <row r="90" spans="2:17">
      <c r="B90" s="376"/>
      <c r="C90" s="368" t="s">
        <v>339</v>
      </c>
      <c r="D90" s="396">
        <v>0</v>
      </c>
      <c r="E90" s="415">
        <v>0</v>
      </c>
      <c r="F90" s="396">
        <v>-86518</v>
      </c>
      <c r="G90" s="416">
        <v>-69278</v>
      </c>
      <c r="H90" s="396">
        <v>-334826</v>
      </c>
      <c r="I90" s="416">
        <v>-229282</v>
      </c>
      <c r="J90" s="396">
        <v>-53191</v>
      </c>
      <c r="K90" s="416">
        <v>-58919</v>
      </c>
      <c r="L90" s="396">
        <v>-23041</v>
      </c>
      <c r="M90" s="416">
        <v>-25660</v>
      </c>
      <c r="N90" s="396">
        <v>4</v>
      </c>
      <c r="O90" s="416">
        <v>0</v>
      </c>
      <c r="P90" s="396">
        <v>-497572</v>
      </c>
      <c r="Q90" s="416">
        <v>-383139</v>
      </c>
    </row>
    <row r="91" spans="2:17">
      <c r="D91" s="371"/>
      <c r="E91" s="417"/>
      <c r="F91" s="371"/>
      <c r="G91" s="371"/>
      <c r="H91" s="371"/>
      <c r="I91" s="371"/>
      <c r="J91" s="371"/>
      <c r="K91" s="371"/>
      <c r="L91" s="371"/>
      <c r="M91" s="371"/>
      <c r="N91" s="371"/>
      <c r="O91" s="371"/>
      <c r="P91" s="371"/>
      <c r="Q91" s="371"/>
    </row>
    <row r="92" spans="2:17">
      <c r="B92" s="377" t="s">
        <v>374</v>
      </c>
      <c r="C92" s="407"/>
      <c r="D92" s="394">
        <v>0</v>
      </c>
      <c r="E92" s="406">
        <v>0</v>
      </c>
      <c r="F92" s="394">
        <v>292878</v>
      </c>
      <c r="G92" s="395">
        <v>143818</v>
      </c>
      <c r="H92" s="394">
        <v>608129</v>
      </c>
      <c r="I92" s="395">
        <v>363747</v>
      </c>
      <c r="J92" s="394">
        <v>270189</v>
      </c>
      <c r="K92" s="395">
        <v>254284</v>
      </c>
      <c r="L92" s="394">
        <v>133251</v>
      </c>
      <c r="M92" s="395">
        <v>113125</v>
      </c>
      <c r="N92" s="394">
        <v>0</v>
      </c>
      <c r="O92" s="395">
        <v>0</v>
      </c>
      <c r="P92" s="394">
        <v>1304447</v>
      </c>
      <c r="Q92" s="395">
        <v>874974</v>
      </c>
    </row>
    <row r="93" spans="2:17">
      <c r="D93" s="371"/>
      <c r="E93" s="417"/>
      <c r="F93" s="371"/>
      <c r="G93" s="371"/>
      <c r="H93" s="371"/>
      <c r="I93" s="371"/>
      <c r="J93" s="371"/>
      <c r="K93" s="371"/>
      <c r="L93" s="371"/>
      <c r="M93" s="371"/>
      <c r="N93" s="371"/>
      <c r="O93" s="371"/>
      <c r="P93" s="371"/>
      <c r="Q93" s="371"/>
    </row>
    <row r="94" spans="2:17">
      <c r="B94" s="378"/>
      <c r="C94" s="368" t="s">
        <v>340</v>
      </c>
      <c r="D94" s="396">
        <v>0</v>
      </c>
      <c r="E94" s="415">
        <v>0</v>
      </c>
      <c r="F94" s="396">
        <v>-28548</v>
      </c>
      <c r="G94" s="416">
        <v>-10089</v>
      </c>
      <c r="H94" s="396">
        <v>-232346</v>
      </c>
      <c r="I94" s="416">
        <v>-132101</v>
      </c>
      <c r="J94" s="396">
        <v>-60166</v>
      </c>
      <c r="K94" s="416">
        <v>-60284</v>
      </c>
      <c r="L94" s="396">
        <v>-27430</v>
      </c>
      <c r="M94" s="416">
        <v>-26242</v>
      </c>
      <c r="N94" s="396">
        <v>0</v>
      </c>
      <c r="O94" s="416">
        <v>0</v>
      </c>
      <c r="P94" s="396">
        <v>-348490</v>
      </c>
      <c r="Q94" s="416">
        <v>-228716</v>
      </c>
    </row>
    <row r="95" spans="2:17">
      <c r="B95" s="378"/>
      <c r="C95" s="368" t="s">
        <v>341</v>
      </c>
      <c r="D95" s="396">
        <v>0</v>
      </c>
      <c r="E95" s="415">
        <v>0</v>
      </c>
      <c r="F95" s="396">
        <v>-30051</v>
      </c>
      <c r="G95" s="416">
        <v>-25411</v>
      </c>
      <c r="H95" s="396">
        <v>-86233</v>
      </c>
      <c r="I95" s="416">
        <v>-35090</v>
      </c>
      <c r="J95" s="396">
        <v>-5750</v>
      </c>
      <c r="K95" s="416">
        <v>-3241</v>
      </c>
      <c r="L95" s="396">
        <v>-1310</v>
      </c>
      <c r="M95" s="416">
        <v>-2912</v>
      </c>
      <c r="N95" s="396">
        <v>0</v>
      </c>
      <c r="O95" s="416">
        <v>0</v>
      </c>
      <c r="P95" s="396">
        <v>-123344</v>
      </c>
      <c r="Q95" s="416">
        <v>-66654</v>
      </c>
    </row>
    <row r="96" spans="2:17">
      <c r="D96" s="371"/>
      <c r="E96" s="417"/>
      <c r="F96" s="371"/>
      <c r="G96" s="371"/>
      <c r="H96" s="371"/>
      <c r="I96" s="371"/>
      <c r="J96" s="371"/>
      <c r="K96" s="371"/>
      <c r="L96" s="371"/>
      <c r="M96" s="371"/>
      <c r="N96" s="371"/>
      <c r="O96" s="371"/>
      <c r="P96" s="371"/>
      <c r="Q96" s="371"/>
    </row>
    <row r="97" spans="2:17">
      <c r="B97" s="377" t="s">
        <v>375</v>
      </c>
      <c r="C97" s="407"/>
      <c r="D97" s="394">
        <v>0</v>
      </c>
      <c r="E97" s="406">
        <v>0</v>
      </c>
      <c r="F97" s="394">
        <v>234279</v>
      </c>
      <c r="G97" s="395">
        <v>108318</v>
      </c>
      <c r="H97" s="394">
        <v>289550</v>
      </c>
      <c r="I97" s="395">
        <v>196556</v>
      </c>
      <c r="J97" s="394">
        <v>204273</v>
      </c>
      <c r="K97" s="395">
        <v>190759</v>
      </c>
      <c r="L97" s="394">
        <v>104511</v>
      </c>
      <c r="M97" s="395">
        <v>83971</v>
      </c>
      <c r="N97" s="394">
        <v>0</v>
      </c>
      <c r="O97" s="395">
        <v>0</v>
      </c>
      <c r="P97" s="394">
        <v>832613</v>
      </c>
      <c r="Q97" s="395">
        <v>579604</v>
      </c>
    </row>
    <row r="98" spans="2:17">
      <c r="B98" s="379"/>
      <c r="C98" s="408"/>
      <c r="D98" s="371"/>
      <c r="E98" s="417"/>
      <c r="F98" s="371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</row>
    <row r="99" spans="2:17">
      <c r="B99" s="377" t="s">
        <v>376</v>
      </c>
      <c r="C99" s="407"/>
      <c r="D99" s="394">
        <v>0</v>
      </c>
      <c r="E99" s="406">
        <v>0</v>
      </c>
      <c r="F99" s="394">
        <v>20084</v>
      </c>
      <c r="G99" s="395">
        <v>-63225</v>
      </c>
      <c r="H99" s="394">
        <v>-142340</v>
      </c>
      <c r="I99" s="395">
        <v>-85173</v>
      </c>
      <c r="J99" s="394">
        <v>-29715</v>
      </c>
      <c r="K99" s="395">
        <v>-28249</v>
      </c>
      <c r="L99" s="394">
        <v>-11951</v>
      </c>
      <c r="M99" s="395">
        <v>-9642</v>
      </c>
      <c r="N99" s="394">
        <v>0</v>
      </c>
      <c r="O99" s="395">
        <v>0</v>
      </c>
      <c r="P99" s="394">
        <v>-163922</v>
      </c>
      <c r="Q99" s="395">
        <v>-186289</v>
      </c>
    </row>
    <row r="100" spans="2:17">
      <c r="B100" s="377"/>
      <c r="C100" s="407" t="s">
        <v>119</v>
      </c>
      <c r="D100" s="394">
        <v>0</v>
      </c>
      <c r="E100" s="415">
        <v>0</v>
      </c>
      <c r="F100" s="394">
        <v>13128</v>
      </c>
      <c r="G100" s="418">
        <v>19482</v>
      </c>
      <c r="H100" s="394">
        <v>115714</v>
      </c>
      <c r="I100" s="418">
        <v>84487</v>
      </c>
      <c r="J100" s="394">
        <v>4169</v>
      </c>
      <c r="K100" s="418">
        <v>6903</v>
      </c>
      <c r="L100" s="394">
        <v>2325</v>
      </c>
      <c r="M100" s="418">
        <v>1955</v>
      </c>
      <c r="N100" s="394">
        <v>0</v>
      </c>
      <c r="O100" s="418">
        <v>0</v>
      </c>
      <c r="P100" s="394">
        <v>135336</v>
      </c>
      <c r="Q100" s="418">
        <v>112827</v>
      </c>
    </row>
    <row r="101" spans="2:17">
      <c r="B101" s="378"/>
      <c r="C101" s="374" t="s">
        <v>295</v>
      </c>
      <c r="D101" s="396">
        <v>0</v>
      </c>
      <c r="E101" s="415">
        <v>0</v>
      </c>
      <c r="F101" s="396">
        <v>873</v>
      </c>
      <c r="G101" s="416">
        <v>5514</v>
      </c>
      <c r="H101" s="396">
        <v>12658</v>
      </c>
      <c r="I101" s="416">
        <v>3728</v>
      </c>
      <c r="J101" s="396">
        <v>2016</v>
      </c>
      <c r="K101" s="416">
        <v>2894</v>
      </c>
      <c r="L101" s="396">
        <v>337</v>
      </c>
      <c r="M101" s="416">
        <v>355</v>
      </c>
      <c r="N101" s="396"/>
      <c r="O101" s="416"/>
      <c r="P101" s="396">
        <v>15884</v>
      </c>
      <c r="Q101" s="416">
        <v>12491</v>
      </c>
    </row>
    <row r="102" spans="2:17">
      <c r="B102" s="378"/>
      <c r="C102" s="374" t="s">
        <v>342</v>
      </c>
      <c r="D102" s="396">
        <v>0</v>
      </c>
      <c r="E102" s="415">
        <v>0</v>
      </c>
      <c r="F102" s="396">
        <v>12255</v>
      </c>
      <c r="G102" s="416">
        <v>13968</v>
      </c>
      <c r="H102" s="396">
        <v>103056</v>
      </c>
      <c r="I102" s="416">
        <v>80759</v>
      </c>
      <c r="J102" s="396">
        <v>2153</v>
      </c>
      <c r="K102" s="416">
        <v>4009</v>
      </c>
      <c r="L102" s="396">
        <v>1988</v>
      </c>
      <c r="M102" s="416">
        <v>1600</v>
      </c>
      <c r="N102" s="396"/>
      <c r="O102" s="416"/>
      <c r="P102" s="396">
        <v>119452</v>
      </c>
      <c r="Q102" s="416">
        <v>100336</v>
      </c>
    </row>
    <row r="103" spans="2:17">
      <c r="B103" s="377"/>
      <c r="C103" s="407" t="s">
        <v>141</v>
      </c>
      <c r="D103" s="394">
        <v>0</v>
      </c>
      <c r="E103" s="415">
        <v>0</v>
      </c>
      <c r="F103" s="394">
        <v>-106775</v>
      </c>
      <c r="G103" s="418">
        <v>-90178</v>
      </c>
      <c r="H103" s="394">
        <v>-257555</v>
      </c>
      <c r="I103" s="418">
        <v>-211465</v>
      </c>
      <c r="J103" s="394">
        <v>-33513</v>
      </c>
      <c r="K103" s="418">
        <v>-34884</v>
      </c>
      <c r="L103" s="394">
        <v>-14858</v>
      </c>
      <c r="M103" s="418">
        <v>-11709</v>
      </c>
      <c r="N103" s="394">
        <v>0</v>
      </c>
      <c r="O103" s="418">
        <v>0</v>
      </c>
      <c r="P103" s="394">
        <v>-412701</v>
      </c>
      <c r="Q103" s="418">
        <v>-348236</v>
      </c>
    </row>
    <row r="104" spans="2:17">
      <c r="B104" s="378"/>
      <c r="C104" s="374" t="s">
        <v>343</v>
      </c>
      <c r="D104" s="396">
        <v>0</v>
      </c>
      <c r="E104" s="415">
        <v>0</v>
      </c>
      <c r="F104" s="396">
        <v>-2136</v>
      </c>
      <c r="G104" s="416">
        <v>-22</v>
      </c>
      <c r="H104" s="396">
        <v>-40260</v>
      </c>
      <c r="I104" s="416">
        <v>-80788</v>
      </c>
      <c r="J104" s="396">
        <v>-5315</v>
      </c>
      <c r="K104" s="416">
        <v>-6899</v>
      </c>
      <c r="L104" s="396">
        <v>-600</v>
      </c>
      <c r="M104" s="416">
        <v>-1078</v>
      </c>
      <c r="N104" s="396"/>
      <c r="O104" s="416"/>
      <c r="P104" s="396">
        <v>-48311</v>
      </c>
      <c r="Q104" s="416">
        <v>-88787</v>
      </c>
    </row>
    <row r="105" spans="2:17">
      <c r="B105" s="378"/>
      <c r="C105" s="374" t="s">
        <v>344</v>
      </c>
      <c r="D105" s="396">
        <v>0</v>
      </c>
      <c r="E105" s="415">
        <v>0</v>
      </c>
      <c r="F105" s="396">
        <v>0</v>
      </c>
      <c r="G105" s="416">
        <v>0</v>
      </c>
      <c r="H105" s="396">
        <v>-58831</v>
      </c>
      <c r="I105" s="416">
        <v>-20638</v>
      </c>
      <c r="J105" s="396">
        <v>-19397</v>
      </c>
      <c r="K105" s="416">
        <v>-18313</v>
      </c>
      <c r="L105" s="396">
        <v>-12549</v>
      </c>
      <c r="M105" s="416">
        <v>-12441</v>
      </c>
      <c r="N105" s="396"/>
      <c r="O105" s="416"/>
      <c r="P105" s="396">
        <v>-90777</v>
      </c>
      <c r="Q105" s="416">
        <v>-51392</v>
      </c>
    </row>
    <row r="106" spans="2:17">
      <c r="B106" s="378"/>
      <c r="C106" s="374" t="s">
        <v>164</v>
      </c>
      <c r="D106" s="396">
        <v>0</v>
      </c>
      <c r="E106" s="415">
        <v>0</v>
      </c>
      <c r="F106" s="396">
        <v>-104639</v>
      </c>
      <c r="G106" s="416">
        <v>-90156</v>
      </c>
      <c r="H106" s="396">
        <v>-158464</v>
      </c>
      <c r="I106" s="416">
        <v>-110039</v>
      </c>
      <c r="J106" s="396">
        <v>-8801</v>
      </c>
      <c r="K106" s="416">
        <v>-9672</v>
      </c>
      <c r="L106" s="396">
        <v>-1709</v>
      </c>
      <c r="M106" s="416">
        <v>1810</v>
      </c>
      <c r="N106" s="396"/>
      <c r="O106" s="416"/>
      <c r="P106" s="396">
        <v>-273613</v>
      </c>
      <c r="Q106" s="416">
        <v>-208057</v>
      </c>
    </row>
    <row r="107" spans="2:17">
      <c r="B107" s="378"/>
      <c r="C107" s="368" t="s">
        <v>345</v>
      </c>
      <c r="D107" s="396">
        <v>0</v>
      </c>
      <c r="E107" s="415">
        <v>0</v>
      </c>
      <c r="F107" s="396">
        <v>116616</v>
      </c>
      <c r="G107" s="416">
        <v>0</v>
      </c>
      <c r="H107" s="396">
        <v>0</v>
      </c>
      <c r="I107" s="416">
        <v>0</v>
      </c>
      <c r="J107" s="396">
        <v>0</v>
      </c>
      <c r="K107" s="416">
        <v>0</v>
      </c>
      <c r="L107" s="396">
        <v>0</v>
      </c>
      <c r="M107" s="416">
        <v>0</v>
      </c>
      <c r="N107" s="396">
        <v>0</v>
      </c>
      <c r="O107" s="416">
        <v>0</v>
      </c>
      <c r="P107" s="396">
        <v>116616</v>
      </c>
      <c r="Q107" s="416">
        <v>0</v>
      </c>
    </row>
    <row r="108" spans="2:17">
      <c r="B108" s="378"/>
      <c r="C108" s="368" t="s">
        <v>346</v>
      </c>
      <c r="D108" s="394">
        <v>0</v>
      </c>
      <c r="E108" s="406">
        <v>0</v>
      </c>
      <c r="F108" s="394">
        <v>-2885</v>
      </c>
      <c r="G108" s="395">
        <v>7471</v>
      </c>
      <c r="H108" s="394">
        <v>-499</v>
      </c>
      <c r="I108" s="395">
        <v>41805</v>
      </c>
      <c r="J108" s="394">
        <v>-371</v>
      </c>
      <c r="K108" s="395">
        <v>-268</v>
      </c>
      <c r="L108" s="394">
        <v>582</v>
      </c>
      <c r="M108" s="395">
        <v>112</v>
      </c>
      <c r="N108" s="394">
        <v>0</v>
      </c>
      <c r="O108" s="395">
        <v>0</v>
      </c>
      <c r="P108" s="394">
        <v>-3173</v>
      </c>
      <c r="Q108" s="395">
        <v>49120</v>
      </c>
    </row>
    <row r="109" spans="2:17">
      <c r="B109" s="378"/>
      <c r="C109" s="374" t="s">
        <v>347</v>
      </c>
      <c r="D109" s="396">
        <v>0</v>
      </c>
      <c r="E109" s="415">
        <v>0</v>
      </c>
      <c r="F109" s="396">
        <v>-793</v>
      </c>
      <c r="G109" s="416">
        <v>12341</v>
      </c>
      <c r="H109" s="396">
        <v>84051</v>
      </c>
      <c r="I109" s="416">
        <v>93264</v>
      </c>
      <c r="J109" s="396">
        <v>3335</v>
      </c>
      <c r="K109" s="416">
        <v>1663</v>
      </c>
      <c r="L109" s="396">
        <v>1351</v>
      </c>
      <c r="M109" s="416">
        <v>909</v>
      </c>
      <c r="N109" s="396">
        <v>0</v>
      </c>
      <c r="O109" s="416">
        <v>0</v>
      </c>
      <c r="P109" s="396">
        <v>87944</v>
      </c>
      <c r="Q109" s="416">
        <v>108177</v>
      </c>
    </row>
    <row r="110" spans="2:17">
      <c r="B110" s="378"/>
      <c r="C110" s="374" t="s">
        <v>348</v>
      </c>
      <c r="D110" s="396">
        <v>0</v>
      </c>
      <c r="E110" s="415">
        <v>0</v>
      </c>
      <c r="F110" s="396">
        <v>-2092</v>
      </c>
      <c r="G110" s="416">
        <v>-4870</v>
      </c>
      <c r="H110" s="396">
        <v>-84550</v>
      </c>
      <c r="I110" s="416">
        <v>-51459</v>
      </c>
      <c r="J110" s="396">
        <v>-3706</v>
      </c>
      <c r="K110" s="416">
        <v>-1931</v>
      </c>
      <c r="L110" s="396">
        <v>-769</v>
      </c>
      <c r="M110" s="416">
        <v>-797</v>
      </c>
      <c r="N110" s="396">
        <v>0</v>
      </c>
      <c r="O110" s="416">
        <v>0</v>
      </c>
      <c r="P110" s="396">
        <v>-91117</v>
      </c>
      <c r="Q110" s="416">
        <v>-59057</v>
      </c>
    </row>
    <row r="111" spans="2:17">
      <c r="D111" s="371"/>
      <c r="E111" s="417"/>
      <c r="F111" s="364"/>
      <c r="G111" s="364"/>
      <c r="H111" s="364"/>
      <c r="I111" s="364"/>
      <c r="J111" s="364"/>
      <c r="K111" s="364"/>
      <c r="L111" s="364"/>
      <c r="M111" s="364"/>
      <c r="N111" s="364"/>
      <c r="O111" s="364"/>
      <c r="P111" s="364"/>
      <c r="Q111" s="364"/>
    </row>
    <row r="112" spans="2:17" ht="24">
      <c r="B112" s="380"/>
      <c r="C112" s="368" t="s">
        <v>349</v>
      </c>
      <c r="D112" s="396">
        <v>0</v>
      </c>
      <c r="E112" s="415">
        <v>0</v>
      </c>
      <c r="F112" s="396">
        <v>11</v>
      </c>
      <c r="G112" s="416">
        <v>0</v>
      </c>
      <c r="H112" s="396">
        <v>0</v>
      </c>
      <c r="I112" s="416">
        <v>0</v>
      </c>
      <c r="J112" s="396">
        <v>0</v>
      </c>
      <c r="K112" s="416">
        <v>0</v>
      </c>
      <c r="L112" s="396">
        <v>0</v>
      </c>
      <c r="M112" s="416">
        <v>0</v>
      </c>
      <c r="N112" s="396">
        <v>0</v>
      </c>
      <c r="O112" s="416">
        <v>0</v>
      </c>
      <c r="P112" s="396">
        <v>11</v>
      </c>
      <c r="Q112" s="416">
        <v>0</v>
      </c>
    </row>
    <row r="113" spans="2:17">
      <c r="B113" s="381"/>
      <c r="C113" s="368" t="s">
        <v>350</v>
      </c>
      <c r="D113" s="394">
        <v>0</v>
      </c>
      <c r="E113" s="414">
        <v>0</v>
      </c>
      <c r="F113" s="394">
        <v>0</v>
      </c>
      <c r="G113" s="393">
        <v>0</v>
      </c>
      <c r="H113" s="394">
        <v>0</v>
      </c>
      <c r="I113" s="393">
        <v>412</v>
      </c>
      <c r="J113" s="394">
        <v>4</v>
      </c>
      <c r="K113" s="393">
        <v>46</v>
      </c>
      <c r="L113" s="394">
        <v>0</v>
      </c>
      <c r="M113" s="393">
        <v>-6</v>
      </c>
      <c r="N113" s="394">
        <v>0</v>
      </c>
      <c r="O113" s="393">
        <v>0</v>
      </c>
      <c r="P113" s="394">
        <v>4</v>
      </c>
      <c r="Q113" s="393">
        <v>452</v>
      </c>
    </row>
    <row r="114" spans="2:17">
      <c r="B114" s="377"/>
      <c r="C114" s="374" t="s">
        <v>351</v>
      </c>
      <c r="D114" s="396">
        <v>0</v>
      </c>
      <c r="E114" s="415">
        <v>0</v>
      </c>
      <c r="F114" s="396">
        <v>0</v>
      </c>
      <c r="G114" s="416">
        <v>0</v>
      </c>
      <c r="H114" s="396">
        <v>0</v>
      </c>
      <c r="I114" s="416">
        <v>0</v>
      </c>
      <c r="J114" s="396">
        <v>2</v>
      </c>
      <c r="K114" s="416">
        <v>0</v>
      </c>
      <c r="L114" s="396">
        <v>0</v>
      </c>
      <c r="M114" s="416">
        <v>0</v>
      </c>
      <c r="N114" s="396">
        <v>0</v>
      </c>
      <c r="O114" s="416">
        <v>0</v>
      </c>
      <c r="P114" s="396">
        <v>2</v>
      </c>
      <c r="Q114" s="416">
        <v>0</v>
      </c>
    </row>
    <row r="115" spans="2:17">
      <c r="B115" s="377"/>
      <c r="C115" s="374" t="s">
        <v>352</v>
      </c>
      <c r="D115" s="396">
        <v>0</v>
      </c>
      <c r="E115" s="415">
        <v>0</v>
      </c>
      <c r="F115" s="396">
        <v>0</v>
      </c>
      <c r="G115" s="416">
        <v>0</v>
      </c>
      <c r="H115" s="396">
        <v>0</v>
      </c>
      <c r="I115" s="416">
        <v>412</v>
      </c>
      <c r="J115" s="396">
        <v>2</v>
      </c>
      <c r="K115" s="416">
        <v>46</v>
      </c>
      <c r="L115" s="396">
        <v>0</v>
      </c>
      <c r="M115" s="416">
        <v>-6</v>
      </c>
      <c r="N115" s="396">
        <v>0</v>
      </c>
      <c r="O115" s="416">
        <v>0</v>
      </c>
      <c r="P115" s="396">
        <v>2</v>
      </c>
      <c r="Q115" s="416">
        <v>452</v>
      </c>
    </row>
    <row r="116" spans="2:17">
      <c r="D116" s="371"/>
      <c r="E116" s="417"/>
      <c r="F116" s="371"/>
      <c r="G116" s="371"/>
      <c r="H116" s="371"/>
      <c r="I116" s="371"/>
      <c r="J116" s="371"/>
      <c r="K116" s="371"/>
      <c r="L116" s="371"/>
      <c r="M116" s="371"/>
      <c r="P116" s="371"/>
      <c r="Q116" s="371"/>
    </row>
    <row r="117" spans="2:17">
      <c r="B117" s="377" t="s">
        <v>384</v>
      </c>
      <c r="C117" s="407"/>
      <c r="D117" s="394">
        <v>0</v>
      </c>
      <c r="E117" s="414">
        <v>0</v>
      </c>
      <c r="F117" s="394">
        <v>254374</v>
      </c>
      <c r="G117" s="393">
        <v>45093</v>
      </c>
      <c r="H117" s="394">
        <v>147210</v>
      </c>
      <c r="I117" s="393">
        <v>111795</v>
      </c>
      <c r="J117" s="394">
        <v>174562</v>
      </c>
      <c r="K117" s="393">
        <v>162556</v>
      </c>
      <c r="L117" s="394">
        <v>92560</v>
      </c>
      <c r="M117" s="393">
        <v>74323</v>
      </c>
      <c r="N117" s="394">
        <v>0</v>
      </c>
      <c r="O117" s="393">
        <v>0</v>
      </c>
      <c r="P117" s="394">
        <v>668706</v>
      </c>
      <c r="Q117" s="393">
        <v>393767</v>
      </c>
    </row>
    <row r="118" spans="2:17">
      <c r="D118" s="371"/>
      <c r="E118" s="417"/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</row>
    <row r="119" spans="2:17">
      <c r="B119" s="378"/>
      <c r="C119" s="368" t="s">
        <v>353</v>
      </c>
      <c r="D119" s="396">
        <v>0</v>
      </c>
      <c r="E119" s="415">
        <v>0</v>
      </c>
      <c r="F119" s="396">
        <v>-78655</v>
      </c>
      <c r="G119" s="416">
        <v>-16734</v>
      </c>
      <c r="H119" s="396">
        <v>-39966</v>
      </c>
      <c r="I119" s="416">
        <v>-24594</v>
      </c>
      <c r="J119" s="396">
        <v>-56042</v>
      </c>
      <c r="K119" s="416">
        <v>-60755</v>
      </c>
      <c r="L119" s="396">
        <v>-27160</v>
      </c>
      <c r="M119" s="416">
        <v>-22217</v>
      </c>
      <c r="N119" s="396">
        <v>0</v>
      </c>
      <c r="O119" s="416">
        <v>0</v>
      </c>
      <c r="P119" s="396">
        <v>-201823</v>
      </c>
      <c r="Q119" s="416">
        <v>-124300</v>
      </c>
    </row>
    <row r="120" spans="2:17">
      <c r="D120" s="371"/>
      <c r="E120" s="417"/>
      <c r="F120" s="371"/>
      <c r="G120" s="371"/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</row>
    <row r="121" spans="2:17">
      <c r="B121" s="377" t="s">
        <v>378</v>
      </c>
      <c r="C121" s="407"/>
      <c r="D121" s="394">
        <v>0</v>
      </c>
      <c r="E121" s="406">
        <v>0</v>
      </c>
      <c r="F121" s="394">
        <v>175719</v>
      </c>
      <c r="G121" s="395">
        <v>28359</v>
      </c>
      <c r="H121" s="394">
        <v>107244</v>
      </c>
      <c r="I121" s="395">
        <v>87201</v>
      </c>
      <c r="J121" s="394">
        <v>118520</v>
      </c>
      <c r="K121" s="395">
        <v>101801</v>
      </c>
      <c r="L121" s="394">
        <v>65400</v>
      </c>
      <c r="M121" s="395">
        <v>52106</v>
      </c>
      <c r="N121" s="394">
        <v>0</v>
      </c>
      <c r="O121" s="395">
        <v>0</v>
      </c>
      <c r="P121" s="394">
        <v>466883</v>
      </c>
      <c r="Q121" s="395">
        <v>269467</v>
      </c>
    </row>
    <row r="122" spans="2:17">
      <c r="B122" s="378"/>
      <c r="C122" s="368" t="s">
        <v>354</v>
      </c>
      <c r="D122" s="396">
        <v>0</v>
      </c>
      <c r="E122" s="415">
        <v>0</v>
      </c>
      <c r="F122" s="396">
        <v>0</v>
      </c>
      <c r="G122" s="416">
        <v>0</v>
      </c>
      <c r="H122" s="396">
        <v>0</v>
      </c>
      <c r="I122" s="416">
        <v>0</v>
      </c>
      <c r="J122" s="396">
        <v>0</v>
      </c>
      <c r="K122" s="416">
        <v>0</v>
      </c>
      <c r="L122" s="396">
        <v>0</v>
      </c>
      <c r="M122" s="416">
        <v>0</v>
      </c>
      <c r="N122" s="396">
        <v>0</v>
      </c>
      <c r="O122" s="416">
        <v>0</v>
      </c>
      <c r="P122" s="396">
        <v>0</v>
      </c>
      <c r="Q122" s="416">
        <v>0</v>
      </c>
    </row>
    <row r="123" spans="2:17">
      <c r="B123" s="377" t="s">
        <v>118</v>
      </c>
      <c r="C123" s="368"/>
      <c r="D123" s="394">
        <v>0</v>
      </c>
      <c r="E123" s="406">
        <v>0</v>
      </c>
      <c r="F123" s="394">
        <v>175719</v>
      </c>
      <c r="G123" s="395">
        <v>28359</v>
      </c>
      <c r="H123" s="394">
        <v>107244</v>
      </c>
      <c r="I123" s="395">
        <v>87201</v>
      </c>
      <c r="J123" s="394">
        <v>118520</v>
      </c>
      <c r="K123" s="395">
        <v>101801</v>
      </c>
      <c r="L123" s="394">
        <v>65400</v>
      </c>
      <c r="M123" s="395">
        <v>52106</v>
      </c>
      <c r="N123" s="394">
        <v>0</v>
      </c>
      <c r="O123" s="395">
        <v>0</v>
      </c>
      <c r="P123" s="394">
        <v>466883</v>
      </c>
      <c r="Q123" s="395">
        <v>269467</v>
      </c>
    </row>
    <row r="124" spans="2:17">
      <c r="D124" s="371"/>
    </row>
    <row r="125" spans="2:17">
      <c r="D125" s="371"/>
    </row>
    <row r="126" spans="2:17">
      <c r="D126" s="399"/>
    </row>
    <row r="127" spans="2:17">
      <c r="B127" s="578" t="s">
        <v>102</v>
      </c>
      <c r="C127" s="579"/>
      <c r="D127" s="572" t="s">
        <v>23</v>
      </c>
      <c r="E127" s="573"/>
      <c r="F127" s="572" t="s">
        <v>10</v>
      </c>
      <c r="G127" s="573"/>
      <c r="H127" s="572" t="s">
        <v>55</v>
      </c>
      <c r="I127" s="573"/>
      <c r="J127" s="572" t="s">
        <v>14</v>
      </c>
      <c r="K127" s="573"/>
      <c r="L127" s="572" t="s">
        <v>56</v>
      </c>
      <c r="M127" s="573"/>
      <c r="N127" s="572" t="s">
        <v>389</v>
      </c>
      <c r="O127" s="573"/>
      <c r="P127" s="572" t="s">
        <v>20</v>
      </c>
      <c r="Q127" s="573"/>
    </row>
    <row r="128" spans="2:17">
      <c r="B128" s="580" t="s">
        <v>379</v>
      </c>
      <c r="C128" s="586"/>
      <c r="D128" s="382" t="str">
        <f t="shared" ref="D128:Q128" si="1">D71</f>
        <v>06/30/2019</v>
      </c>
      <c r="E128" s="383" t="str">
        <f t="shared" si="1"/>
        <v>06/30/2018</v>
      </c>
      <c r="F128" s="382" t="str">
        <f t="shared" si="1"/>
        <v>06/30/2019</v>
      </c>
      <c r="G128" s="383" t="str">
        <f t="shared" si="1"/>
        <v>06/30/2018</v>
      </c>
      <c r="H128" s="382" t="str">
        <f t="shared" si="1"/>
        <v>06/30/2019</v>
      </c>
      <c r="I128" s="383" t="str">
        <f t="shared" si="1"/>
        <v>06/30/2018</v>
      </c>
      <c r="J128" s="382" t="str">
        <f t="shared" si="1"/>
        <v>06/30/2019</v>
      </c>
      <c r="K128" s="383" t="str">
        <f t="shared" si="1"/>
        <v>06/30/2018</v>
      </c>
      <c r="L128" s="382" t="str">
        <f t="shared" si="1"/>
        <v>06/30/2019</v>
      </c>
      <c r="M128" s="383" t="str">
        <f t="shared" si="1"/>
        <v>06/30/2018</v>
      </c>
      <c r="N128" s="382" t="str">
        <f t="shared" si="1"/>
        <v>06/30/2019</v>
      </c>
      <c r="O128" s="383" t="str">
        <f t="shared" si="1"/>
        <v>06/30/2018</v>
      </c>
      <c r="P128" s="382" t="str">
        <f t="shared" si="1"/>
        <v>06/30/2019</v>
      </c>
      <c r="Q128" s="383" t="str">
        <f t="shared" si="1"/>
        <v>06/30/2018</v>
      </c>
    </row>
    <row r="129" spans="2:17">
      <c r="B129" s="587"/>
      <c r="C129" s="588"/>
      <c r="D129" s="384" t="s">
        <v>380</v>
      </c>
      <c r="E129" s="385" t="s">
        <v>380</v>
      </c>
      <c r="F129" s="384" t="s">
        <v>380</v>
      </c>
      <c r="G129" s="385" t="s">
        <v>380</v>
      </c>
      <c r="H129" s="384" t="s">
        <v>380</v>
      </c>
      <c r="I129" s="385" t="s">
        <v>380</v>
      </c>
      <c r="J129" s="384" t="s">
        <v>380</v>
      </c>
      <c r="K129" s="385" t="s">
        <v>380</v>
      </c>
      <c r="L129" s="384" t="s">
        <v>380</v>
      </c>
      <c r="M129" s="385" t="s">
        <v>380</v>
      </c>
      <c r="N129" s="384" t="s">
        <v>380</v>
      </c>
      <c r="O129" s="385" t="s">
        <v>380</v>
      </c>
      <c r="P129" s="384" t="s">
        <v>380</v>
      </c>
      <c r="Q129" s="385" t="s">
        <v>380</v>
      </c>
    </row>
    <row r="130" spans="2:17">
      <c r="M130" s="387"/>
    </row>
    <row r="131" spans="2:17">
      <c r="B131" s="377"/>
      <c r="C131" s="374" t="s">
        <v>356</v>
      </c>
      <c r="D131" s="463">
        <v>0</v>
      </c>
      <c r="E131" s="464">
        <v>0</v>
      </c>
      <c r="F131" s="386">
        <v>32119</v>
      </c>
      <c r="G131" s="416">
        <v>43640</v>
      </c>
      <c r="H131" s="386">
        <v>-87746</v>
      </c>
      <c r="I131" s="416">
        <v>-99455</v>
      </c>
      <c r="J131" s="386">
        <v>110898</v>
      </c>
      <c r="K131" s="416">
        <v>129438</v>
      </c>
      <c r="L131" s="386">
        <v>130726</v>
      </c>
      <c r="M131" s="416">
        <v>68492</v>
      </c>
      <c r="N131" s="396">
        <v>0</v>
      </c>
      <c r="O131" s="415">
        <v>0</v>
      </c>
      <c r="P131" s="396">
        <v>185997</v>
      </c>
      <c r="Q131" s="387">
        <v>142115</v>
      </c>
    </row>
    <row r="132" spans="2:17">
      <c r="B132" s="377"/>
      <c r="C132" s="374" t="s">
        <v>357</v>
      </c>
      <c r="D132" s="463">
        <v>0</v>
      </c>
      <c r="E132" s="464">
        <v>0</v>
      </c>
      <c r="F132" s="386">
        <v>-113517</v>
      </c>
      <c r="G132" s="416">
        <v>-55972</v>
      </c>
      <c r="H132" s="386">
        <v>-367658</v>
      </c>
      <c r="I132" s="416">
        <v>-49100</v>
      </c>
      <c r="J132" s="386">
        <v>-158991</v>
      </c>
      <c r="K132" s="416">
        <v>-168651</v>
      </c>
      <c r="L132" s="386">
        <v>-84650</v>
      </c>
      <c r="M132" s="416">
        <v>-39015</v>
      </c>
      <c r="N132" s="396">
        <v>0</v>
      </c>
      <c r="O132" s="415">
        <v>0</v>
      </c>
      <c r="P132" s="396">
        <v>-724816</v>
      </c>
      <c r="Q132" s="387">
        <v>-312738</v>
      </c>
    </row>
    <row r="133" spans="2:17">
      <c r="B133" s="377"/>
      <c r="C133" s="374" t="s">
        <v>358</v>
      </c>
      <c r="D133" s="463">
        <v>0</v>
      </c>
      <c r="E133" s="464">
        <v>0</v>
      </c>
      <c r="F133" s="386">
        <v>67247</v>
      </c>
      <c r="G133" s="416">
        <v>-24</v>
      </c>
      <c r="H133" s="386">
        <v>536519</v>
      </c>
      <c r="I133" s="416">
        <v>557100</v>
      </c>
      <c r="J133" s="386">
        <v>-49559</v>
      </c>
      <c r="K133" s="416">
        <v>391</v>
      </c>
      <c r="L133" s="386">
        <v>-47750</v>
      </c>
      <c r="M133" s="416">
        <v>-82273</v>
      </c>
      <c r="N133" s="396">
        <v>0</v>
      </c>
      <c r="O133" s="415">
        <v>0</v>
      </c>
      <c r="P133" s="396">
        <v>506457</v>
      </c>
      <c r="Q133" s="387">
        <v>475194</v>
      </c>
    </row>
    <row r="139" spans="2:17">
      <c r="F139" s="409"/>
      <c r="G139" s="409"/>
      <c r="H139" s="409"/>
      <c r="I139" s="409"/>
      <c r="J139" s="409"/>
      <c r="K139" s="409"/>
    </row>
    <row r="140" spans="2:17">
      <c r="F140" s="409"/>
      <c r="G140" s="409"/>
      <c r="H140" s="409"/>
      <c r="I140" s="409"/>
      <c r="J140" s="409"/>
      <c r="K140" s="409"/>
    </row>
    <row r="141" spans="2:17">
      <c r="F141" s="409"/>
      <c r="G141" s="409"/>
      <c r="H141" s="409"/>
      <c r="I141" s="409"/>
      <c r="J141" s="409"/>
      <c r="K141" s="409"/>
    </row>
    <row r="142" spans="2:17">
      <c r="F142" s="409"/>
      <c r="G142" s="409"/>
      <c r="H142" s="409"/>
      <c r="I142" s="409"/>
      <c r="J142" s="409"/>
      <c r="K142" s="409"/>
    </row>
  </sheetData>
  <mergeCells count="41">
    <mergeCell ref="B128:C129"/>
    <mergeCell ref="D69:Q69"/>
    <mergeCell ref="B70:C70"/>
    <mergeCell ref="P70:Q70"/>
    <mergeCell ref="B71:C72"/>
    <mergeCell ref="B127:C127"/>
    <mergeCell ref="D127:E127"/>
    <mergeCell ref="F127:G127"/>
    <mergeCell ref="H127:I127"/>
    <mergeCell ref="P127:Q127"/>
    <mergeCell ref="D70:E70"/>
    <mergeCell ref="F70:G70"/>
    <mergeCell ref="J127:K127"/>
    <mergeCell ref="H70:I70"/>
    <mergeCell ref="N127:O127"/>
    <mergeCell ref="L70:M70"/>
    <mergeCell ref="P32:Q32"/>
    <mergeCell ref="D31:Q31"/>
    <mergeCell ref="F32:G32"/>
    <mergeCell ref="B31:C31"/>
    <mergeCell ref="B32:C32"/>
    <mergeCell ref="D32:E32"/>
    <mergeCell ref="H32:I32"/>
    <mergeCell ref="J32:K32"/>
    <mergeCell ref="L32:M32"/>
    <mergeCell ref="N32:O32"/>
    <mergeCell ref="B2:C2"/>
    <mergeCell ref="D2:Q2"/>
    <mergeCell ref="B3:C3"/>
    <mergeCell ref="D3:E3"/>
    <mergeCell ref="F3:G3"/>
    <mergeCell ref="H3:I3"/>
    <mergeCell ref="J3:K3"/>
    <mergeCell ref="N3:O3"/>
    <mergeCell ref="L3:M3"/>
    <mergeCell ref="P3:Q3"/>
    <mergeCell ref="L127:M127"/>
    <mergeCell ref="N70:O70"/>
    <mergeCell ref="B4:C5"/>
    <mergeCell ref="B33:C34"/>
    <mergeCell ref="J70:K70"/>
  </mergeCell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1"/>
  <sheetViews>
    <sheetView showGridLines="0" workbookViewId="0">
      <selection activeCell="D25" sqref="D25"/>
    </sheetView>
  </sheetViews>
  <sheetFormatPr baseColWidth="10" defaultColWidth="4" defaultRowHeight="10.5"/>
  <cols>
    <col min="1" max="1" width="3.42578125" style="23" customWidth="1"/>
    <col min="2" max="2" width="31.5703125" style="23" customWidth="1"/>
    <col min="3" max="3" width="16.85546875" style="23" customWidth="1"/>
    <col min="4" max="7" width="12" style="23" customWidth="1"/>
    <col min="8" max="8" width="1.28515625" style="23" customWidth="1"/>
    <col min="9" max="9" width="1.140625" style="23" customWidth="1"/>
    <col min="10" max="10" width="8.42578125" style="23" customWidth="1"/>
    <col min="11" max="11" width="11" style="23" customWidth="1"/>
    <col min="12" max="12" width="11.85546875" style="23" customWidth="1"/>
    <col min="13" max="13" width="8.7109375" style="23" customWidth="1"/>
    <col min="14" max="14" width="7.85546875" style="23" customWidth="1"/>
    <col min="15" max="15" width="8.140625" style="23" customWidth="1"/>
    <col min="16" max="16384" width="4" style="23"/>
  </cols>
  <sheetData>
    <row r="3" spans="1:16" s="1" customFormat="1" ht="14.25">
      <c r="B3" s="535" t="s">
        <v>57</v>
      </c>
      <c r="C3" s="324" t="s">
        <v>58</v>
      </c>
      <c r="D3" s="535" t="s">
        <v>61</v>
      </c>
      <c r="E3" s="535"/>
      <c r="F3" s="535" t="s">
        <v>62</v>
      </c>
      <c r="G3" s="535"/>
      <c r="H3" s="2"/>
      <c r="I3" s="2"/>
      <c r="J3" s="2"/>
      <c r="K3" s="2"/>
      <c r="M3" s="3"/>
      <c r="N3" s="3"/>
      <c r="O3" s="3"/>
    </row>
    <row r="4" spans="1:16" s="1" customFormat="1" ht="14.25">
      <c r="B4" s="535"/>
      <c r="C4" s="324" t="s">
        <v>59</v>
      </c>
      <c r="D4" s="535" t="s">
        <v>29</v>
      </c>
      <c r="E4" s="535"/>
      <c r="F4" s="535" t="s">
        <v>63</v>
      </c>
      <c r="G4" s="535"/>
      <c r="H4" s="2"/>
      <c r="I4" s="2"/>
      <c r="J4" s="2"/>
      <c r="K4" s="2"/>
      <c r="M4" s="3"/>
      <c r="N4" s="3"/>
      <c r="O4" s="3"/>
    </row>
    <row r="5" spans="1:16" s="1" customFormat="1" ht="14.25">
      <c r="B5" s="535"/>
      <c r="C5" s="324" t="s">
        <v>60</v>
      </c>
      <c r="D5" s="144">
        <v>2019</v>
      </c>
      <c r="E5" s="144">
        <v>2018</v>
      </c>
      <c r="F5" s="144">
        <v>2019</v>
      </c>
      <c r="G5" s="144">
        <v>2018</v>
      </c>
      <c r="H5" s="2"/>
      <c r="I5" s="2"/>
      <c r="J5" s="2"/>
      <c r="K5" s="2"/>
      <c r="M5" s="3"/>
      <c r="N5" s="3"/>
      <c r="O5" s="3"/>
    </row>
    <row r="6" spans="1:16" s="8" customFormat="1" ht="17.25" customHeight="1">
      <c r="B6" s="124" t="s">
        <v>231</v>
      </c>
      <c r="C6" s="124" t="s">
        <v>286</v>
      </c>
      <c r="D6" s="125">
        <v>3538</v>
      </c>
      <c r="E6" s="125">
        <v>3683</v>
      </c>
      <c r="F6" s="126">
        <v>5.6000000000000001E-2</v>
      </c>
      <c r="G6" s="126">
        <v>5.3999999999999999E-2</v>
      </c>
      <c r="H6" s="2"/>
      <c r="I6" s="15"/>
      <c r="J6" s="86"/>
      <c r="K6" s="55"/>
      <c r="M6" s="3"/>
      <c r="N6" s="85"/>
      <c r="O6" s="85"/>
      <c r="P6" s="16"/>
    </row>
    <row r="7" spans="1:16" s="8" customFormat="1" ht="17.25" customHeight="1">
      <c r="B7" s="124" t="s">
        <v>232</v>
      </c>
      <c r="C7" s="124" t="s">
        <v>286</v>
      </c>
      <c r="D7" s="125">
        <v>1128</v>
      </c>
      <c r="E7" s="125">
        <v>1381</v>
      </c>
      <c r="F7" s="126">
        <v>1.7999999999999999E-2</v>
      </c>
      <c r="G7" s="126">
        <v>0.02</v>
      </c>
      <c r="H7" s="2"/>
      <c r="I7" s="15"/>
      <c r="J7" s="86"/>
      <c r="K7" s="55"/>
      <c r="M7" s="3"/>
      <c r="N7" s="85"/>
      <c r="O7" s="85"/>
      <c r="P7" s="16"/>
    </row>
    <row r="8" spans="1:16" s="8" customFormat="1" ht="17.25" customHeight="1">
      <c r="B8" s="124" t="s">
        <v>287</v>
      </c>
      <c r="C8" s="124" t="s">
        <v>286</v>
      </c>
      <c r="D8" s="125">
        <v>1337</v>
      </c>
      <c r="E8" s="125">
        <v>2231</v>
      </c>
      <c r="F8" s="126">
        <v>2.1000000000000001E-2</v>
      </c>
      <c r="G8" s="126">
        <v>3.3000000000000002E-2</v>
      </c>
      <c r="H8" s="2"/>
      <c r="I8" s="15"/>
      <c r="J8" s="86"/>
      <c r="K8" s="55"/>
      <c r="M8" s="3"/>
      <c r="N8" s="85"/>
      <c r="O8" s="85"/>
      <c r="P8" s="16"/>
    </row>
    <row r="9" spans="1:16" s="8" customFormat="1" ht="17.25" customHeight="1">
      <c r="B9" s="124" t="s">
        <v>288</v>
      </c>
      <c r="C9" s="124" t="s">
        <v>289</v>
      </c>
      <c r="D9" s="125">
        <v>5454</v>
      </c>
      <c r="E9" s="125">
        <v>5159</v>
      </c>
      <c r="F9" s="126">
        <v>0.20699999999999999</v>
      </c>
      <c r="G9" s="126">
        <v>0.20499999999999999</v>
      </c>
      <c r="H9" s="2"/>
      <c r="I9" s="15"/>
      <c r="J9" s="86"/>
      <c r="K9" s="55"/>
      <c r="L9" s="104"/>
      <c r="M9" s="105"/>
      <c r="N9" s="106"/>
      <c r="O9" s="106"/>
      <c r="P9" s="16"/>
    </row>
    <row r="10" spans="1:16" s="8" customFormat="1" ht="17.25" customHeight="1">
      <c r="B10" s="124" t="s">
        <v>290</v>
      </c>
      <c r="C10" s="124" t="s">
        <v>289</v>
      </c>
      <c r="D10" s="125">
        <v>296</v>
      </c>
      <c r="E10" s="125">
        <v>299</v>
      </c>
      <c r="F10" s="126">
        <v>1.0999999999999999E-2</v>
      </c>
      <c r="G10" s="126">
        <v>1.2E-2</v>
      </c>
      <c r="H10" s="2"/>
      <c r="I10" s="15"/>
      <c r="J10" s="86"/>
      <c r="K10" s="55"/>
      <c r="M10" s="3"/>
      <c r="N10" s="85"/>
      <c r="O10" s="85"/>
      <c r="P10" s="16"/>
    </row>
    <row r="11" spans="1:16" s="8" customFormat="1" ht="17.25" customHeight="1">
      <c r="B11" s="124" t="s">
        <v>291</v>
      </c>
      <c r="C11" s="124" t="s">
        <v>292</v>
      </c>
      <c r="D11" s="125">
        <v>8684</v>
      </c>
      <c r="E11" s="125">
        <v>8843</v>
      </c>
      <c r="F11" s="126">
        <v>0.246</v>
      </c>
      <c r="G11" s="126">
        <v>0.26200000000000001</v>
      </c>
      <c r="H11" s="2"/>
      <c r="I11" s="15"/>
      <c r="J11" s="86"/>
      <c r="K11" s="99"/>
      <c r="L11" s="92"/>
      <c r="M11" s="3"/>
      <c r="N11" s="3"/>
      <c r="O11" s="3"/>
      <c r="P11" s="16"/>
    </row>
    <row r="12" spans="1:16" s="8" customFormat="1" ht="17.25" customHeight="1">
      <c r="B12" s="124" t="s">
        <v>238</v>
      </c>
      <c r="C12" s="124" t="s">
        <v>418</v>
      </c>
      <c r="D12" s="125">
        <v>11003</v>
      </c>
      <c r="E12" s="125">
        <v>8275</v>
      </c>
      <c r="F12" s="126">
        <v>4.4999999999999998E-2</v>
      </c>
      <c r="G12" s="126">
        <v>3.5000000000000003E-2</v>
      </c>
      <c r="H12" s="2"/>
      <c r="I12" s="15"/>
      <c r="J12" s="86"/>
      <c r="K12" s="55"/>
      <c r="L12" s="92"/>
      <c r="M12" s="3"/>
      <c r="N12" s="3"/>
      <c r="O12" s="3"/>
      <c r="P12" s="16"/>
    </row>
    <row r="13" spans="1:16" s="8" customFormat="1" ht="17.25" customHeight="1">
      <c r="B13" s="124" t="s">
        <v>237</v>
      </c>
      <c r="C13" s="124" t="s">
        <v>418</v>
      </c>
      <c r="D13" s="125">
        <v>2303</v>
      </c>
      <c r="E13" s="125">
        <v>1362</v>
      </c>
      <c r="F13" s="126">
        <v>8.9999999999999993E-3</v>
      </c>
      <c r="G13" s="126">
        <v>6.0000000000000001E-3</v>
      </c>
      <c r="H13" s="2"/>
      <c r="I13" s="15"/>
      <c r="J13" s="86"/>
      <c r="K13" s="55"/>
      <c r="M13" s="3"/>
      <c r="N13" s="3"/>
      <c r="O13" s="3"/>
      <c r="P13" s="16"/>
    </row>
    <row r="14" spans="1:16" s="8" customFormat="1" ht="17.25" customHeight="1">
      <c r="B14" s="124" t="s">
        <v>293</v>
      </c>
      <c r="C14" s="124" t="s">
        <v>418</v>
      </c>
      <c r="D14" s="125">
        <v>1106</v>
      </c>
      <c r="E14" s="125">
        <v>637</v>
      </c>
      <c r="F14" s="126">
        <v>5.0000000000000001E-3</v>
      </c>
      <c r="G14" s="126">
        <v>3.0000000000000001E-3</v>
      </c>
      <c r="H14" s="2"/>
      <c r="I14" s="15"/>
      <c r="J14" s="86"/>
      <c r="K14" s="55"/>
      <c r="M14" s="3"/>
      <c r="N14" s="3"/>
      <c r="O14" s="3"/>
      <c r="P14" s="16"/>
    </row>
    <row r="15" spans="1:16" ht="25.5" customHeight="1">
      <c r="B15" s="206" t="s">
        <v>15</v>
      </c>
      <c r="C15" s="206"/>
      <c r="D15" s="207">
        <v>34848</v>
      </c>
      <c r="E15" s="207">
        <v>31869</v>
      </c>
      <c r="F15" s="206"/>
      <c r="G15" s="206"/>
      <c r="H15" s="2"/>
      <c r="I15" s="2"/>
      <c r="J15" s="2"/>
      <c r="K15" s="2"/>
    </row>
    <row r="16" spans="1:16" s="8" customFormat="1" ht="4.5" customHeight="1">
      <c r="A16"/>
      <c r="B16" s="108"/>
      <c r="C16" s="108"/>
      <c r="D16" s="109"/>
      <c r="E16" s="109"/>
      <c r="F16" s="108"/>
      <c r="G16" s="108"/>
      <c r="H16"/>
      <c r="I16"/>
      <c r="J16"/>
      <c r="K16"/>
      <c r="M16" s="3"/>
      <c r="N16" s="3"/>
      <c r="O16" s="3"/>
      <c r="P16" s="16"/>
    </row>
    <row r="17" spans="1:16" ht="14.25" customHeight="1">
      <c r="B17" s="285"/>
      <c r="C17" s="285"/>
      <c r="D17" s="285"/>
      <c r="E17" s="285"/>
      <c r="F17" s="285"/>
      <c r="G17" s="285"/>
      <c r="H17" s="286"/>
      <c r="I17" s="286"/>
      <c r="J17" s="286"/>
      <c r="K17" s="2"/>
    </row>
    <row r="18" spans="1:16" s="8" customFormat="1" ht="4.5" customHeight="1">
      <c r="A18" s="80"/>
      <c r="B18" s="294"/>
      <c r="C18" s="294"/>
      <c r="D18" s="294"/>
      <c r="E18" s="294"/>
      <c r="F18" s="294"/>
      <c r="G18" s="294"/>
      <c r="H18" s="295"/>
      <c r="I18" s="295"/>
      <c r="J18" s="295"/>
      <c r="K18" s="80"/>
      <c r="L18" s="296"/>
      <c r="M18" s="3"/>
      <c r="N18" s="3"/>
      <c r="O18" s="3"/>
      <c r="P18" s="16"/>
    </row>
    <row r="19" spans="1:16" ht="14.25" customHeight="1">
      <c r="A19" s="29"/>
      <c r="B19" s="287"/>
      <c r="C19" s="287"/>
      <c r="D19" s="288"/>
      <c r="E19" s="288"/>
      <c r="F19" s="289"/>
      <c r="G19" s="289"/>
      <c r="H19" s="297"/>
      <c r="I19" s="297"/>
      <c r="J19" s="297"/>
      <c r="K19" s="33"/>
      <c r="L19" s="29"/>
    </row>
    <row r="20" spans="1:16" ht="14.25" customHeight="1">
      <c r="A20" s="29"/>
      <c r="B20" s="290"/>
      <c r="C20" s="290"/>
      <c r="D20" s="290"/>
      <c r="E20" s="290"/>
      <c r="F20" s="291"/>
      <c r="G20" s="291"/>
      <c r="H20" s="292"/>
      <c r="I20" s="292"/>
      <c r="J20" s="292"/>
      <c r="K20" s="29"/>
      <c r="L20" s="29"/>
    </row>
    <row r="21" spans="1:16" ht="14.25" customHeight="1">
      <c r="A21" s="29"/>
      <c r="B21" s="298"/>
      <c r="C21" s="298"/>
      <c r="D21" s="299"/>
      <c r="E21" s="299"/>
      <c r="F21" s="298"/>
      <c r="G21" s="298"/>
      <c r="H21" s="292"/>
      <c r="I21" s="292"/>
      <c r="J21" s="292"/>
      <c r="K21" s="29"/>
      <c r="L21" s="29"/>
    </row>
    <row r="22" spans="1:16" ht="14.25" customHeight="1">
      <c r="A22" s="29"/>
      <c r="B22" s="300"/>
      <c r="C22" s="301"/>
      <c r="D22" s="301"/>
      <c r="E22" s="301"/>
      <c r="F22" s="301"/>
      <c r="G22" s="301"/>
      <c r="H22" s="292"/>
      <c r="I22" s="292"/>
      <c r="J22" s="292"/>
      <c r="K22" s="29"/>
      <c r="L22" s="29"/>
    </row>
    <row r="23" spans="1:16" ht="14.25" customHeight="1">
      <c r="A23" s="29"/>
      <c r="B23" s="302"/>
      <c r="C23" s="301"/>
      <c r="D23" s="303"/>
      <c r="E23" s="303"/>
      <c r="F23" s="303"/>
      <c r="G23" s="304"/>
      <c r="H23" s="292"/>
      <c r="I23" s="292"/>
      <c r="J23" s="292"/>
      <c r="K23" s="29"/>
      <c r="L23" s="29"/>
    </row>
    <row r="24" spans="1:16" ht="14.25" customHeight="1">
      <c r="A24" s="29"/>
      <c r="B24" s="302"/>
      <c r="C24" s="301"/>
      <c r="D24" s="301"/>
      <c r="E24" s="303"/>
      <c r="F24" s="301"/>
      <c r="G24" s="301"/>
      <c r="H24" s="292"/>
      <c r="I24" s="292"/>
      <c r="J24" s="292"/>
      <c r="K24" s="29"/>
      <c r="L24" s="29"/>
    </row>
    <row r="25" spans="1:16" ht="15" customHeight="1">
      <c r="A25" s="29"/>
      <c r="B25" s="302"/>
      <c r="C25" s="292"/>
      <c r="D25" s="293"/>
      <c r="E25" s="293"/>
      <c r="F25" s="292"/>
      <c r="G25" s="292"/>
      <c r="H25" s="292"/>
      <c r="I25" s="292"/>
      <c r="J25" s="292"/>
      <c r="K25" s="29"/>
      <c r="L25" s="29"/>
    </row>
    <row r="26" spans="1:16" ht="14.25" customHeight="1">
      <c r="A26" s="29"/>
      <c r="B26" s="305"/>
      <c r="C26" s="29"/>
      <c r="D26" s="30"/>
      <c r="E26" s="30"/>
      <c r="F26" s="32"/>
      <c r="G26" s="29"/>
      <c r="H26" s="33"/>
      <c r="I26" s="33"/>
      <c r="J26" s="33"/>
      <c r="K26" s="33"/>
      <c r="L26" s="29"/>
    </row>
    <row r="27" spans="1:16" ht="23.25" customHeight="1">
      <c r="A27" s="306"/>
      <c r="B27" s="305"/>
      <c r="C27" s="307"/>
      <c r="D27" s="308"/>
      <c r="E27" s="309"/>
      <c r="F27" s="307"/>
      <c r="G27" s="307"/>
      <c r="H27" s="33"/>
      <c r="I27" s="33"/>
      <c r="J27" s="33"/>
      <c r="K27" s="33"/>
      <c r="L27" s="29"/>
    </row>
    <row r="28" spans="1:16" ht="14.25">
      <c r="D28" s="50"/>
      <c r="E28" s="50"/>
      <c r="F28" s="50"/>
      <c r="G28" s="27"/>
      <c r="H28" s="2"/>
      <c r="I28" s="2"/>
      <c r="J28" s="2"/>
      <c r="K28" s="2"/>
    </row>
    <row r="29" spans="1:16" ht="14.25">
      <c r="B29" s="28"/>
      <c r="D29" s="26"/>
      <c r="E29" s="26"/>
      <c r="G29" s="27"/>
      <c r="H29" s="2"/>
      <c r="I29" s="2"/>
      <c r="J29" s="2"/>
      <c r="K29" s="2"/>
    </row>
    <row r="30" spans="1:16" ht="12.75">
      <c r="C30" s="29"/>
      <c r="D30" s="29"/>
      <c r="E30" s="30"/>
    </row>
    <row r="31" spans="1:16" ht="12.75">
      <c r="C31" s="29"/>
      <c r="D31" s="30"/>
      <c r="E31" s="30"/>
    </row>
    <row r="32" spans="1:16" ht="12.75">
      <c r="C32" s="29"/>
      <c r="D32" s="30"/>
      <c r="E32" s="30"/>
    </row>
    <row r="33" spans="3:7" ht="12.75">
      <c r="C33" s="29"/>
      <c r="D33" s="30"/>
      <c r="E33" s="30"/>
    </row>
    <row r="34" spans="3:7" ht="12.75">
      <c r="C34" s="29"/>
      <c r="D34" s="30"/>
      <c r="E34" s="30"/>
    </row>
    <row r="35" spans="3:7" ht="12.75">
      <c r="C35" s="29"/>
      <c r="D35" s="30"/>
      <c r="E35" s="30"/>
    </row>
    <row r="36" spans="3:7" ht="12.75">
      <c r="C36" s="29"/>
      <c r="D36" s="30"/>
      <c r="E36" s="30"/>
    </row>
    <row r="37" spans="3:7" ht="12.75">
      <c r="C37" s="29"/>
      <c r="D37" s="30"/>
      <c r="E37" s="30"/>
      <c r="F37" s="31"/>
      <c r="G37" s="31"/>
    </row>
    <row r="38" spans="3:7" ht="12.75">
      <c r="C38" s="29"/>
      <c r="D38" s="30"/>
      <c r="E38" s="30"/>
      <c r="F38" s="30"/>
      <c r="G38" s="29"/>
    </row>
    <row r="39" spans="3:7" ht="12.75">
      <c r="C39" s="29"/>
      <c r="D39" s="29"/>
      <c r="E39" s="30"/>
      <c r="F39" s="30"/>
      <c r="G39" s="29"/>
    </row>
    <row r="40" spans="3:7" ht="12.75">
      <c r="C40" s="29"/>
      <c r="D40" s="108"/>
      <c r="E40" s="32"/>
      <c r="F40" s="29"/>
      <c r="G40" s="29"/>
    </row>
    <row r="41" spans="3:7">
      <c r="C41" s="29"/>
      <c r="D41" s="29"/>
      <c r="E41" s="29"/>
      <c r="F41" s="29"/>
      <c r="G41" s="29"/>
    </row>
  </sheetData>
  <mergeCells count="5">
    <mergeCell ref="F3:G3"/>
    <mergeCell ref="F4:G4"/>
    <mergeCell ref="D3:E3"/>
    <mergeCell ref="D4:E4"/>
    <mergeCell ref="B3:B5"/>
  </mergeCells>
  <phoneticPr fontId="0" type="noConversion"/>
  <printOptions horizontalCentered="1" verticalCentered="1"/>
  <pageMargins left="0.4" right="0.36" top="0.79" bottom="0.7" header="0" footer="0"/>
  <pageSetup paperSize="9" orientation="landscape" horizontalDpi="4294967292" r:id="rId1"/>
  <headerFooter alignWithMargins="0"/>
  <customProperties>
    <customPr name="_pios_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C5:I35"/>
  <sheetViews>
    <sheetView showGridLines="0" workbookViewId="0">
      <selection activeCell="F13" sqref="F13"/>
    </sheetView>
  </sheetViews>
  <sheetFormatPr baseColWidth="10" defaultRowHeight="12.75"/>
  <cols>
    <col min="3" max="3" width="30" customWidth="1"/>
    <col min="4" max="5" width="15.85546875" customWidth="1"/>
    <col min="6" max="6" width="15.42578125" customWidth="1"/>
    <col min="7" max="7" width="15" hidden="1" customWidth="1"/>
  </cols>
  <sheetData>
    <row r="5" spans="3:9" ht="15.75">
      <c r="C5" s="602" t="s">
        <v>31</v>
      </c>
      <c r="D5" s="602"/>
      <c r="E5" s="602"/>
      <c r="F5" s="602"/>
      <c r="G5" s="602"/>
      <c r="H5" s="80"/>
    </row>
    <row r="6" spans="3:9">
      <c r="C6" s="603" t="s">
        <v>51</v>
      </c>
      <c r="D6" s="603"/>
      <c r="E6" s="603"/>
      <c r="F6" s="603"/>
      <c r="G6" s="603"/>
    </row>
    <row r="7" spans="3:9" ht="8.25" hidden="1" customHeight="1">
      <c r="C7" s="601"/>
      <c r="D7" s="601"/>
      <c r="E7" s="601"/>
      <c r="F7" s="601"/>
    </row>
    <row r="9" spans="3:9" ht="45" customHeight="1">
      <c r="C9" s="70" t="s">
        <v>32</v>
      </c>
      <c r="D9" s="70" t="s">
        <v>33</v>
      </c>
      <c r="E9" s="70" t="s">
        <v>34</v>
      </c>
      <c r="F9" s="70" t="s">
        <v>50</v>
      </c>
      <c r="G9" s="70" t="s">
        <v>43</v>
      </c>
      <c r="I9" s="80"/>
    </row>
    <row r="10" spans="3:9" ht="13.5" customHeight="1">
      <c r="C10" s="71"/>
      <c r="D10" s="83" t="s">
        <v>40</v>
      </c>
      <c r="E10" s="83" t="s">
        <v>40</v>
      </c>
      <c r="F10" s="83" t="s">
        <v>21</v>
      </c>
      <c r="G10" s="83" t="s">
        <v>21</v>
      </c>
      <c r="H10" s="73"/>
      <c r="I10" s="73"/>
    </row>
    <row r="11" spans="3:9">
      <c r="C11" s="74" t="s">
        <v>35</v>
      </c>
      <c r="D11" s="72"/>
      <c r="E11" s="72"/>
      <c r="F11" s="72"/>
      <c r="G11" s="72"/>
      <c r="H11" s="73"/>
      <c r="I11" s="73"/>
    </row>
    <row r="12" spans="3:9">
      <c r="C12" s="71" t="s">
        <v>23</v>
      </c>
      <c r="D12" s="72">
        <v>115625</v>
      </c>
      <c r="E12" s="72">
        <v>2350118</v>
      </c>
      <c r="F12" s="87">
        <f t="shared" ref="F12:F17" si="0">+D12/E12*4</f>
        <v>0.19679862883480745</v>
      </c>
      <c r="G12" s="87">
        <v>0.26205136598302631</v>
      </c>
      <c r="H12" s="73"/>
      <c r="I12" s="73"/>
    </row>
    <row r="13" spans="3:9">
      <c r="C13" s="71" t="s">
        <v>14</v>
      </c>
      <c r="D13" s="72">
        <v>36395</v>
      </c>
      <c r="E13" s="72">
        <v>1207616</v>
      </c>
      <c r="F13" s="87">
        <f t="shared" si="0"/>
        <v>0.12055156606073454</v>
      </c>
      <c r="G13" s="87">
        <v>0.16653419547020115</v>
      </c>
      <c r="H13" s="73"/>
      <c r="I13" s="73"/>
    </row>
    <row r="14" spans="3:9">
      <c r="C14" s="71" t="s">
        <v>10</v>
      </c>
      <c r="D14" s="72">
        <v>14999</v>
      </c>
      <c r="E14" s="72">
        <v>142944</v>
      </c>
      <c r="F14" s="87">
        <f t="shared" si="0"/>
        <v>0.41971681217819568</v>
      </c>
      <c r="G14" s="87">
        <v>0.16979656226377887</v>
      </c>
      <c r="H14" s="73"/>
      <c r="I14" s="73"/>
    </row>
    <row r="15" spans="3:9">
      <c r="C15" s="71" t="s">
        <v>12</v>
      </c>
      <c r="D15" s="72">
        <v>32174</v>
      </c>
      <c r="E15" s="72">
        <v>680395</v>
      </c>
      <c r="F15" s="87">
        <f t="shared" si="0"/>
        <v>0.18914895024213876</v>
      </c>
      <c r="G15" s="87">
        <v>0.16223657853818924</v>
      </c>
      <c r="H15" s="73"/>
      <c r="I15" s="73"/>
    </row>
    <row r="16" spans="3:9">
      <c r="C16" s="71" t="s">
        <v>36</v>
      </c>
      <c r="D16" s="72">
        <v>32517</v>
      </c>
      <c r="E16" s="72">
        <v>497773</v>
      </c>
      <c r="F16" s="87">
        <f t="shared" si="0"/>
        <v>0.2612998294403272</v>
      </c>
      <c r="G16" s="87">
        <v>0.15617793924285378</v>
      </c>
      <c r="H16" s="73"/>
      <c r="I16" s="73"/>
    </row>
    <row r="17" spans="3:9">
      <c r="C17" s="75" t="s">
        <v>37</v>
      </c>
      <c r="D17" s="76">
        <f>SUM(D12:D16)</f>
        <v>231710</v>
      </c>
      <c r="E17" s="76">
        <f>SUM(E12:E16)</f>
        <v>4878846</v>
      </c>
      <c r="F17" s="88">
        <f t="shared" si="0"/>
        <v>0.18997115301446285</v>
      </c>
      <c r="G17" s="88">
        <v>0.20207124723379644</v>
      </c>
      <c r="H17" s="73"/>
      <c r="I17" s="73"/>
    </row>
    <row r="18" spans="3:9" s="80" customFormat="1" ht="6.75" customHeight="1">
      <c r="C18" s="77"/>
      <c r="D18" s="78"/>
      <c r="E18" s="78"/>
      <c r="F18" s="89"/>
      <c r="G18" s="89"/>
      <c r="H18" s="79"/>
      <c r="I18" s="79"/>
    </row>
    <row r="19" spans="3:9" s="80" customFormat="1">
      <c r="C19" s="74" t="s">
        <v>22</v>
      </c>
      <c r="D19" s="72"/>
      <c r="E19" s="72"/>
      <c r="F19" s="83"/>
      <c r="G19" s="83"/>
      <c r="H19" s="79"/>
      <c r="I19" s="79"/>
    </row>
    <row r="20" spans="3:9">
      <c r="C20" s="71" t="s">
        <v>23</v>
      </c>
      <c r="D20" s="72">
        <v>37244</v>
      </c>
      <c r="E20" s="72">
        <v>562855</v>
      </c>
      <c r="F20" s="87">
        <f t="shared" ref="F20:F25" si="1">+D20/E20*4</f>
        <v>0.26467918025068621</v>
      </c>
      <c r="G20" s="87">
        <v>0.30879655748641593</v>
      </c>
      <c r="H20" s="73"/>
      <c r="I20" s="73"/>
    </row>
    <row r="21" spans="3:9">
      <c r="C21" s="71" t="s">
        <v>14</v>
      </c>
      <c r="D21" s="72">
        <v>37204</v>
      </c>
      <c r="E21" s="72">
        <v>783717</v>
      </c>
      <c r="F21" s="87">
        <f t="shared" si="1"/>
        <v>0.18988486915557529</v>
      </c>
      <c r="G21" s="87">
        <v>0.27295778398474824</v>
      </c>
      <c r="H21" s="73"/>
      <c r="I21" s="79"/>
    </row>
    <row r="22" spans="3:9">
      <c r="C22" s="71" t="s">
        <v>10</v>
      </c>
      <c r="D22" s="72">
        <v>2518</v>
      </c>
      <c r="E22" s="72">
        <v>310232</v>
      </c>
      <c r="F22" s="87">
        <f t="shared" si="1"/>
        <v>3.2466025426132701E-2</v>
      </c>
      <c r="G22" s="87">
        <v>0.11185438401775805</v>
      </c>
      <c r="H22" s="73"/>
      <c r="I22" s="73"/>
    </row>
    <row r="23" spans="3:9">
      <c r="C23" s="71" t="s">
        <v>12</v>
      </c>
      <c r="D23" s="72">
        <v>22042</v>
      </c>
      <c r="E23" s="72">
        <v>352571</v>
      </c>
      <c r="F23" s="87">
        <f t="shared" si="1"/>
        <v>0.25007161678073353</v>
      </c>
      <c r="G23" s="87">
        <v>0.2213841453434448</v>
      </c>
      <c r="H23" s="73"/>
      <c r="I23" s="73"/>
    </row>
    <row r="24" spans="3:9">
      <c r="C24" s="71" t="s">
        <v>48</v>
      </c>
      <c r="D24" s="72">
        <v>106978</v>
      </c>
      <c r="E24" s="72">
        <v>1467208</v>
      </c>
      <c r="F24" s="87">
        <f t="shared" si="1"/>
        <v>0.29165053625661802</v>
      </c>
      <c r="G24" s="87">
        <v>0.33533739354956343</v>
      </c>
      <c r="H24" s="73"/>
      <c r="I24" s="73"/>
    </row>
    <row r="25" spans="3:9" ht="16.5" customHeight="1">
      <c r="C25" s="75" t="s">
        <v>38</v>
      </c>
      <c r="D25" s="76">
        <f>SUM(D20:D24)</f>
        <v>205986</v>
      </c>
      <c r="E25" s="76">
        <f>SUM(E20:E24)</f>
        <v>3476583</v>
      </c>
      <c r="F25" s="88">
        <f t="shared" si="1"/>
        <v>0.23699822498125314</v>
      </c>
      <c r="G25" s="88">
        <v>0.26909158587948101</v>
      </c>
      <c r="H25" s="73"/>
      <c r="I25" s="73"/>
    </row>
    <row r="26" spans="3:9" ht="6.75" customHeight="1">
      <c r="C26" s="74"/>
      <c r="D26" s="81"/>
      <c r="E26" s="81"/>
      <c r="F26" s="90"/>
      <c r="G26" s="90"/>
      <c r="H26" s="73"/>
      <c r="I26" s="73"/>
    </row>
    <row r="27" spans="3:9" hidden="1">
      <c r="C27" s="75" t="s">
        <v>46</v>
      </c>
      <c r="D27" s="76">
        <v>-3335</v>
      </c>
      <c r="E27" s="76">
        <v>-4825</v>
      </c>
      <c r="F27" s="88">
        <f>+D27/E27</f>
        <v>0.69119170984455958</v>
      </c>
      <c r="G27" s="88">
        <v>0.10359265433905596</v>
      </c>
      <c r="H27" s="73"/>
      <c r="I27" s="73"/>
    </row>
    <row r="28" spans="3:9" ht="12" hidden="1" customHeight="1">
      <c r="C28" s="71"/>
      <c r="D28" s="72"/>
      <c r="E28" s="72"/>
      <c r="F28" s="87"/>
      <c r="G28" s="87"/>
      <c r="H28" s="73"/>
      <c r="I28" s="73"/>
    </row>
    <row r="29" spans="3:9" ht="14.25" customHeight="1">
      <c r="C29" s="70" t="s">
        <v>39</v>
      </c>
      <c r="D29" s="82">
        <f>+D17+D25+D27</f>
        <v>434361</v>
      </c>
      <c r="E29" s="82">
        <f>+E17+E25+E27</f>
        <v>8350604</v>
      </c>
      <c r="F29" s="91">
        <f>+D29/E29*4</f>
        <v>0.20806207550974756</v>
      </c>
      <c r="G29" s="91">
        <v>0.22771741544126939</v>
      </c>
      <c r="H29" s="73"/>
      <c r="I29" s="73"/>
    </row>
    <row r="30" spans="3:9" ht="17.25" customHeight="1">
      <c r="D30" s="73"/>
      <c r="E30" s="73"/>
      <c r="F30" s="73"/>
      <c r="G30" s="73"/>
      <c r="H30" s="73"/>
      <c r="I30" s="73"/>
    </row>
    <row r="31" spans="3:9">
      <c r="C31" s="100" t="s">
        <v>49</v>
      </c>
      <c r="D31" s="73"/>
      <c r="E31" s="73"/>
      <c r="F31" s="73"/>
      <c r="G31" s="73"/>
      <c r="H31" s="73"/>
      <c r="I31" s="73"/>
    </row>
    <row r="32" spans="3:9">
      <c r="D32" s="73"/>
      <c r="E32" s="73"/>
      <c r="F32" s="73"/>
      <c r="G32" s="73"/>
      <c r="H32" s="73"/>
      <c r="I32" s="73"/>
    </row>
    <row r="34" spans="4:5">
      <c r="D34" s="73"/>
    </row>
    <row r="35" spans="4:5">
      <c r="E35" s="48"/>
    </row>
  </sheetData>
  <mergeCells count="3">
    <mergeCell ref="C7:F7"/>
    <mergeCell ref="C5:G5"/>
    <mergeCell ref="C6:G6"/>
  </mergeCells>
  <phoneticPr fontId="12" type="noConversion"/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customProperties>
    <customPr name="_pios_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1"/>
  <sheetViews>
    <sheetView showGridLines="0" workbookViewId="0">
      <selection activeCell="D5" sqref="D5"/>
    </sheetView>
  </sheetViews>
  <sheetFormatPr baseColWidth="10" defaultColWidth="4" defaultRowHeight="10.5"/>
  <cols>
    <col min="1" max="1" width="3.42578125" style="23" customWidth="1"/>
    <col min="2" max="2" width="22.5703125" style="23" customWidth="1"/>
    <col min="3" max="3" width="14.42578125" style="23" customWidth="1"/>
    <col min="4" max="7" width="12" style="23" customWidth="1"/>
    <col min="8" max="8" width="1.28515625" style="23" customWidth="1"/>
    <col min="9" max="9" width="1.140625" style="23" customWidth="1"/>
    <col min="10" max="16384" width="4" style="23"/>
  </cols>
  <sheetData>
    <row r="3" spans="1:15" s="1" customFormat="1" ht="14.25">
      <c r="B3" s="40"/>
      <c r="C3" s="39" t="s">
        <v>0</v>
      </c>
      <c r="D3" s="610" t="s">
        <v>1</v>
      </c>
      <c r="E3" s="606"/>
      <c r="F3" s="606" t="s">
        <v>2</v>
      </c>
      <c r="G3" s="607"/>
      <c r="H3" s="2"/>
      <c r="I3" s="2"/>
      <c r="J3" s="2"/>
      <c r="L3" s="3"/>
      <c r="M3" s="3"/>
    </row>
    <row r="4" spans="1:15" s="1" customFormat="1" ht="14.25">
      <c r="B4" s="44" t="s">
        <v>3</v>
      </c>
      <c r="C4" s="45" t="s">
        <v>4</v>
      </c>
      <c r="D4" s="611" t="s">
        <v>5</v>
      </c>
      <c r="E4" s="608"/>
      <c r="F4" s="608" t="s">
        <v>6</v>
      </c>
      <c r="G4" s="609"/>
      <c r="H4" s="2"/>
      <c r="I4" s="2"/>
      <c r="J4" s="2"/>
      <c r="L4" s="3"/>
      <c r="M4" s="3"/>
    </row>
    <row r="5" spans="1:15" s="1" customFormat="1" ht="14.25">
      <c r="B5" s="46"/>
      <c r="C5" s="47" t="s">
        <v>7</v>
      </c>
      <c r="D5" s="43" t="e">
        <f>+#REF!</f>
        <v>#REF!</v>
      </c>
      <c r="E5" s="4">
        <f>+'Property, plant and equipment'!D7</f>
        <v>2018</v>
      </c>
      <c r="F5" s="5" t="e">
        <f>+D5</f>
        <v>#REF!</v>
      </c>
      <c r="G5" s="6">
        <f>+E5</f>
        <v>2018</v>
      </c>
      <c r="H5" s="2"/>
      <c r="I5" s="2"/>
      <c r="J5" s="2"/>
      <c r="L5" s="3"/>
      <c r="M5" s="3"/>
    </row>
    <row r="6" spans="1:15" s="1" customFormat="1" ht="6" customHeight="1">
      <c r="B6" s="7"/>
      <c r="C6" s="7"/>
      <c r="D6" s="7"/>
      <c r="E6" s="7"/>
      <c r="F6" s="7"/>
      <c r="G6" s="7"/>
      <c r="H6" s="7"/>
      <c r="I6" s="7"/>
      <c r="J6" s="2"/>
      <c r="L6" s="3"/>
      <c r="M6" s="3"/>
    </row>
    <row r="7" spans="1:15" s="8" customFormat="1" ht="18" customHeight="1">
      <c r="B7" s="9" t="s">
        <v>8</v>
      </c>
      <c r="C7" s="10" t="s">
        <v>9</v>
      </c>
      <c r="D7" s="11">
        <v>18461</v>
      </c>
      <c r="E7" s="12">
        <v>20730.5</v>
      </c>
      <c r="F7" s="13">
        <v>0.40300000000000002</v>
      </c>
      <c r="G7" s="14">
        <v>0.437</v>
      </c>
      <c r="H7" s="2"/>
      <c r="I7" s="15"/>
      <c r="J7" s="15"/>
      <c r="K7" s="15"/>
      <c r="L7" s="3"/>
      <c r="M7" s="3"/>
      <c r="N7" s="16"/>
      <c r="O7" s="16"/>
    </row>
    <row r="8" spans="1:15" s="8" customFormat="1" ht="18" customHeight="1">
      <c r="B8" s="17" t="s">
        <v>10</v>
      </c>
      <c r="C8" s="10" t="s">
        <v>11</v>
      </c>
      <c r="D8" s="11">
        <v>11603.3</v>
      </c>
      <c r="E8" s="18">
        <v>12578.8</v>
      </c>
      <c r="F8" s="13">
        <v>0.14000000000000001</v>
      </c>
      <c r="G8" s="19">
        <v>0.14299999999999999</v>
      </c>
      <c r="H8" s="2"/>
      <c r="I8" s="15"/>
      <c r="J8" s="15"/>
      <c r="L8" s="3"/>
      <c r="M8" s="3"/>
      <c r="N8" s="16"/>
      <c r="O8" s="16"/>
    </row>
    <row r="9" spans="1:15" s="8" customFormat="1" ht="18" customHeight="1">
      <c r="B9" s="17" t="s">
        <v>12</v>
      </c>
      <c r="C9" s="10" t="s">
        <v>13</v>
      </c>
      <c r="D9" s="11">
        <v>4327.6000000000004</v>
      </c>
      <c r="E9" s="18">
        <v>4599.8999999999996</v>
      </c>
      <c r="F9" s="13">
        <v>0.23300000000000001</v>
      </c>
      <c r="G9" s="19">
        <v>0.23599999999999999</v>
      </c>
      <c r="H9" s="2"/>
      <c r="I9" s="15"/>
      <c r="J9" s="15"/>
      <c r="L9" s="3"/>
      <c r="M9" s="3"/>
      <c r="N9" s="16"/>
      <c r="O9" s="16"/>
    </row>
    <row r="10" spans="1:15" s="8" customFormat="1" ht="18" customHeight="1">
      <c r="B10" s="17" t="s">
        <v>14</v>
      </c>
      <c r="C10" s="10" t="s">
        <v>11</v>
      </c>
      <c r="D10" s="11">
        <f>2533.7+12614.1</f>
        <v>15147.8</v>
      </c>
      <c r="E10" s="18">
        <f>2737.2+12358.2-18</f>
        <v>15077.400000000001</v>
      </c>
      <c r="F10" s="13">
        <v>0.23300000000000001</v>
      </c>
      <c r="G10" s="19">
        <f>0.04+17.9%</f>
        <v>0.219</v>
      </c>
      <c r="H10" s="2"/>
      <c r="I10" s="15"/>
      <c r="J10" s="15"/>
      <c r="L10" s="3"/>
      <c r="M10" s="3"/>
      <c r="N10" s="16"/>
      <c r="O10" s="16"/>
    </row>
    <row r="11" spans="1:15" s="8" customFormat="1" ht="18" customHeight="1">
      <c r="B11" s="17" t="s">
        <v>27</v>
      </c>
      <c r="C11" s="10" t="s">
        <v>13</v>
      </c>
      <c r="D11" s="11">
        <v>3902</v>
      </c>
      <c r="E11" s="20">
        <f>4545+1467</f>
        <v>6012</v>
      </c>
      <c r="F11" s="13">
        <v>1.2E-2</v>
      </c>
      <c r="G11" s="21">
        <v>1.4E-2</v>
      </c>
      <c r="H11" s="2"/>
      <c r="I11" s="15"/>
      <c r="J11" s="15"/>
      <c r="L11" s="3"/>
      <c r="M11" s="3"/>
      <c r="N11" s="16"/>
      <c r="O11" s="16"/>
    </row>
    <row r="12" spans="1:15" s="8" customFormat="1" ht="6" customHeight="1">
      <c r="A12"/>
      <c r="B12"/>
      <c r="C12"/>
      <c r="D12"/>
      <c r="E12"/>
      <c r="F12"/>
      <c r="G12"/>
      <c r="H12"/>
      <c r="I12"/>
      <c r="J12"/>
      <c r="L12" s="3"/>
      <c r="M12" s="3"/>
      <c r="N12" s="16"/>
      <c r="O12" s="16"/>
    </row>
    <row r="13" spans="1:15" s="8" customFormat="1" ht="20.25" customHeight="1">
      <c r="B13" s="604" t="s">
        <v>15</v>
      </c>
      <c r="C13" s="605"/>
      <c r="D13" s="41">
        <f>SUM(D7:D11)</f>
        <v>53441.7</v>
      </c>
      <c r="E13" s="22">
        <f>SUM(E7:E11)</f>
        <v>58998.600000000006</v>
      </c>
      <c r="F13"/>
      <c r="G13"/>
      <c r="H13" s="2"/>
      <c r="I13" s="15"/>
      <c r="J13" s="15"/>
      <c r="L13" s="3"/>
      <c r="M13" s="3"/>
    </row>
    <row r="14" spans="1:15" ht="6" customHeight="1">
      <c r="B14" s="24"/>
      <c r="C14" s="24"/>
      <c r="D14" s="24"/>
      <c r="E14" s="24"/>
      <c r="F14" s="24"/>
      <c r="G14" s="24"/>
      <c r="H14" s="2"/>
      <c r="I14" s="2"/>
      <c r="J14" s="2"/>
    </row>
    <row r="15" spans="1:15" ht="15.75" customHeight="1">
      <c r="B15" s="23" t="s">
        <v>28</v>
      </c>
      <c r="C15" s="29"/>
      <c r="D15" s="30"/>
      <c r="E15" s="30"/>
    </row>
    <row r="16" spans="1:15" ht="12.75">
      <c r="C16" s="29"/>
      <c r="D16" s="30"/>
      <c r="E16" s="30"/>
    </row>
    <row r="17" spans="1:10" ht="10.5" customHeight="1">
      <c r="B17" s="24"/>
      <c r="C17" s="24"/>
      <c r="D17" s="24"/>
      <c r="E17" s="24"/>
      <c r="F17" s="24"/>
      <c r="G17" s="24"/>
      <c r="H17" s="2"/>
      <c r="I17" s="2"/>
      <c r="J17" s="2"/>
    </row>
    <row r="18" spans="1:10" ht="23.25" customHeight="1">
      <c r="A18" s="25"/>
      <c r="D18" s="50">
        <f>+E13-D13</f>
        <v>5556.9000000000087</v>
      </c>
      <c r="E18" s="51">
        <f>+D18/D13</f>
        <v>0.10398059941955456</v>
      </c>
      <c r="F18" s="27"/>
      <c r="G18" s="27"/>
      <c r="H18" s="2"/>
      <c r="I18" s="2"/>
      <c r="J18" s="2"/>
    </row>
    <row r="19" spans="1:10" ht="14.25">
      <c r="B19" s="28"/>
      <c r="D19" s="26"/>
      <c r="E19" s="26"/>
      <c r="H19" s="2"/>
      <c r="I19" s="2"/>
      <c r="J19" s="2"/>
    </row>
    <row r="20" spans="1:10" ht="14.25">
      <c r="C20" s="29"/>
      <c r="D20" s="29"/>
      <c r="E20" s="30"/>
      <c r="H20" s="2"/>
      <c r="I20" s="2"/>
      <c r="J20" s="2"/>
    </row>
    <row r="21" spans="1:10" ht="12.75">
      <c r="C21" s="29"/>
      <c r="D21" s="30"/>
      <c r="E21" s="30"/>
    </row>
    <row r="22" spans="1:10" ht="12.75">
      <c r="C22" s="29"/>
      <c r="D22" s="30"/>
      <c r="E22" s="30"/>
    </row>
    <row r="23" spans="1:10" ht="12.75">
      <c r="C23" s="29"/>
      <c r="D23" s="30"/>
      <c r="E23" s="30"/>
    </row>
    <row r="24" spans="1:10" ht="12.75">
      <c r="C24" s="29"/>
      <c r="D24" s="30"/>
      <c r="E24" s="30"/>
    </row>
    <row r="25" spans="1:10" ht="12.75">
      <c r="C25" s="29"/>
      <c r="D25" s="30"/>
      <c r="E25" s="30"/>
    </row>
    <row r="26" spans="1:10" ht="12.75">
      <c r="C26" s="29"/>
      <c r="D26" s="30"/>
      <c r="E26" s="30"/>
    </row>
    <row r="27" spans="1:10" ht="12.75">
      <c r="C27" s="29"/>
      <c r="D27" s="30"/>
      <c r="E27" s="30"/>
      <c r="F27" s="31"/>
      <c r="G27" s="31"/>
    </row>
    <row r="28" spans="1:10" ht="12.75">
      <c r="C28" s="29"/>
      <c r="D28" s="30"/>
      <c r="E28" s="30"/>
      <c r="F28" s="30"/>
      <c r="G28" s="29"/>
    </row>
    <row r="29" spans="1:10" ht="12.75">
      <c r="C29" s="29"/>
      <c r="D29" s="29"/>
      <c r="E29" s="30"/>
      <c r="F29" s="30"/>
      <c r="G29" s="29"/>
    </row>
    <row r="30" spans="1:10">
      <c r="C30" s="29"/>
      <c r="D30" s="32"/>
      <c r="E30" s="32"/>
      <c r="F30" s="29"/>
      <c r="G30" s="29"/>
    </row>
    <row r="31" spans="1:10">
      <c r="C31" s="29"/>
      <c r="D31" s="29"/>
      <c r="E31" s="29"/>
      <c r="F31" s="29"/>
      <c r="G31" s="29"/>
    </row>
  </sheetData>
  <mergeCells count="5">
    <mergeCell ref="B13:C13"/>
    <mergeCell ref="F3:G3"/>
    <mergeCell ref="F4:G4"/>
    <mergeCell ref="D3:E3"/>
    <mergeCell ref="D4:E4"/>
  </mergeCells>
  <phoneticPr fontId="12" type="noConversion"/>
  <printOptions horizontalCentered="1" verticalCentered="1"/>
  <pageMargins left="0.75" right="0.75" top="1" bottom="1" header="0" footer="0"/>
  <pageSetup paperSize="9" orientation="landscape" horizontalDpi="4294967292" r:id="rId1"/>
  <headerFooter alignWithMargins="0"/>
  <customProperties>
    <customPr name="_pios_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27"/>
  <sheetViews>
    <sheetView topLeftCell="A4" workbookViewId="0">
      <selection activeCell="E25" sqref="E25"/>
    </sheetView>
  </sheetViews>
  <sheetFormatPr baseColWidth="10" defaultRowHeight="12.75"/>
  <cols>
    <col min="1" max="2" width="11.42578125" style="58"/>
    <col min="3" max="3" width="33" style="58" customWidth="1"/>
    <col min="4" max="6" width="16.28515625" style="58" customWidth="1"/>
    <col min="7" max="16384" width="11.42578125" style="58"/>
  </cols>
  <sheetData>
    <row r="4" spans="3:6" ht="15">
      <c r="C4" s="612" t="s">
        <v>44</v>
      </c>
      <c r="D4" s="612"/>
      <c r="E4" s="612"/>
      <c r="F4" s="612"/>
    </row>
    <row r="5" spans="3:6">
      <c r="C5" s="59"/>
      <c r="D5" s="59"/>
      <c r="E5" s="59"/>
    </row>
    <row r="6" spans="3:6" ht="25.5" customHeight="1">
      <c r="C6" s="42" t="s">
        <v>30</v>
      </c>
      <c r="D6" s="52" t="e">
        <f>+#REF!</f>
        <v>#REF!</v>
      </c>
      <c r="E6" s="35" t="e">
        <f>+#REF!</f>
        <v>#REF!</v>
      </c>
      <c r="F6" s="35" t="s">
        <v>24</v>
      </c>
    </row>
    <row r="7" spans="3:6" ht="6.75" customHeight="1">
      <c r="C7" s="60"/>
      <c r="D7" s="61"/>
      <c r="E7" s="61"/>
      <c r="F7" s="61"/>
    </row>
    <row r="8" spans="3:6" ht="14.25">
      <c r="C8" s="62" t="s">
        <v>25</v>
      </c>
      <c r="D8" s="66">
        <v>-224930</v>
      </c>
      <c r="E8" s="67">
        <v>-352977</v>
      </c>
      <c r="F8" s="67">
        <f>+E8-D8</f>
        <v>-128047</v>
      </c>
    </row>
    <row r="9" spans="3:6" ht="14.25">
      <c r="C9" s="62" t="s">
        <v>26</v>
      </c>
      <c r="D9" s="66">
        <v>-50747</v>
      </c>
      <c r="E9" s="67">
        <v>-97997</v>
      </c>
      <c r="F9" s="67">
        <f>+E9-D9</f>
        <v>-47250</v>
      </c>
    </row>
    <row r="10" spans="3:6" ht="6" customHeight="1">
      <c r="C10" s="63"/>
      <c r="D10" s="64"/>
      <c r="E10" s="64"/>
      <c r="F10" s="64"/>
    </row>
    <row r="11" spans="3:6" ht="15.75" customHeight="1">
      <c r="C11" s="65" t="s">
        <v>20</v>
      </c>
      <c r="D11" s="68">
        <f>SUM(D8:D10)</f>
        <v>-275677</v>
      </c>
      <c r="E11" s="69">
        <f>SUM(E8:E9)</f>
        <v>-450974</v>
      </c>
      <c r="F11" s="69">
        <f>SUM(F8:F9)</f>
        <v>-175297</v>
      </c>
    </row>
    <row r="13" spans="3:6">
      <c r="D13" s="93">
        <f>+D11-'Income Statement'!C29</f>
        <v>-275303.20400000003</v>
      </c>
      <c r="E13" s="93">
        <f>+E11-'Income Statement'!D29</f>
        <v>-450600.35700000002</v>
      </c>
    </row>
    <row r="26" spans="3:4">
      <c r="C26" s="58">
        <v>213074908</v>
      </c>
      <c r="D26" s="58">
        <v>151017830</v>
      </c>
    </row>
    <row r="27" spans="3:4">
      <c r="C27" s="58">
        <v>60101797</v>
      </c>
      <c r="D27" s="58">
        <v>44687778</v>
      </c>
    </row>
  </sheetData>
  <mergeCells count="1">
    <mergeCell ref="C4:F4"/>
  </mergeCells>
  <phoneticPr fontId="12" type="noConversion"/>
  <printOptions horizontalCentered="1" verticalCentered="1"/>
  <pageMargins left="0.2" right="0.2" top="0.3" bottom="0.35" header="0" footer="0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29"/>
  <sheetViews>
    <sheetView showGridLines="0" zoomScale="90" workbookViewId="0">
      <selection activeCell="L11" sqref="L11"/>
    </sheetView>
  </sheetViews>
  <sheetFormatPr baseColWidth="10" defaultColWidth="4" defaultRowHeight="14.25"/>
  <cols>
    <col min="1" max="1" width="2.7109375" style="24" customWidth="1"/>
    <col min="2" max="2" width="51" style="24" customWidth="1"/>
    <col min="3" max="3" width="8.7109375" style="24" bestFit="1" customWidth="1"/>
    <col min="4" max="4" width="8.85546875" style="24" customWidth="1"/>
    <col min="5" max="5" width="8.42578125" style="24" customWidth="1"/>
    <col min="6" max="6" width="8.5703125" style="24" customWidth="1"/>
    <col min="7" max="8" width="8" style="24" customWidth="1"/>
    <col min="9" max="9" width="9.28515625" style="24" customWidth="1"/>
    <col min="10" max="10" width="9.7109375" style="24" customWidth="1"/>
    <col min="11" max="11" width="14.140625" style="301" customWidth="1"/>
    <col min="12" max="12" width="19.85546875" style="301" customWidth="1"/>
    <col min="13" max="14" width="4" style="24"/>
    <col min="15" max="15" width="7.140625" style="24" customWidth="1"/>
    <col min="16" max="16" width="9.7109375" style="24" bestFit="1" customWidth="1"/>
    <col min="17" max="16384" width="4" style="24"/>
  </cols>
  <sheetData>
    <row r="3" spans="2:15">
      <c r="B3" s="325"/>
      <c r="C3" s="536" t="s">
        <v>61</v>
      </c>
      <c r="D3" s="536"/>
      <c r="E3" s="536" t="s">
        <v>72</v>
      </c>
      <c r="F3" s="536"/>
      <c r="G3" s="536" t="s">
        <v>73</v>
      </c>
      <c r="H3" s="536"/>
      <c r="I3" s="536" t="s">
        <v>74</v>
      </c>
      <c r="J3" s="536"/>
      <c r="K3" s="297"/>
    </row>
    <row r="4" spans="2:15">
      <c r="B4" s="325" t="s">
        <v>57</v>
      </c>
      <c r="C4" s="536" t="s">
        <v>16</v>
      </c>
      <c r="D4" s="536"/>
      <c r="E4" s="536" t="s">
        <v>47</v>
      </c>
      <c r="F4" s="536"/>
      <c r="G4" s="536" t="s">
        <v>76</v>
      </c>
      <c r="H4" s="536"/>
      <c r="I4" s="536"/>
      <c r="J4" s="536"/>
      <c r="K4" s="297"/>
      <c r="M4" s="2"/>
      <c r="N4" s="2"/>
      <c r="O4" s="2"/>
    </row>
    <row r="5" spans="2:15">
      <c r="B5" s="325"/>
      <c r="C5" s="144">
        <v>2019</v>
      </c>
      <c r="D5" s="144">
        <v>2018</v>
      </c>
      <c r="E5" s="144">
        <v>2019</v>
      </c>
      <c r="F5" s="144">
        <v>2018</v>
      </c>
      <c r="G5" s="144">
        <v>2019</v>
      </c>
      <c r="H5" s="144">
        <v>2018</v>
      </c>
      <c r="I5" s="144">
        <v>2019</v>
      </c>
      <c r="J5" s="144">
        <v>2018</v>
      </c>
      <c r="K5" s="297"/>
      <c r="M5" s="2"/>
      <c r="N5" s="2"/>
      <c r="O5" s="2"/>
    </row>
    <row r="6" spans="2:15" customFormat="1" ht="6" customHeight="1">
      <c r="B6" s="145"/>
      <c r="C6" s="145"/>
      <c r="D6" s="145"/>
      <c r="E6" s="145"/>
      <c r="F6" s="145"/>
      <c r="G6" s="145"/>
      <c r="H6" s="145"/>
      <c r="I6" s="145"/>
      <c r="J6" s="145"/>
      <c r="K6" s="295"/>
      <c r="L6" s="295"/>
    </row>
    <row r="7" spans="2:15" s="34" customFormat="1" ht="18" customHeight="1">
      <c r="B7" s="147" t="s">
        <v>282</v>
      </c>
      <c r="C7" s="326">
        <v>8258</v>
      </c>
      <c r="D7" s="326">
        <v>9042</v>
      </c>
      <c r="E7" s="327">
        <v>0.14799999999999999</v>
      </c>
      <c r="F7" s="327">
        <v>0.129</v>
      </c>
      <c r="G7" s="326">
        <v>2479.3710000000001</v>
      </c>
      <c r="H7" s="326">
        <v>2542.7020000000002</v>
      </c>
      <c r="I7" s="326">
        <v>685</v>
      </c>
      <c r="J7" s="326">
        <v>633</v>
      </c>
      <c r="K7" s="444"/>
      <c r="L7" s="444"/>
      <c r="M7" s="2"/>
      <c r="N7" s="2"/>
      <c r="O7" s="2"/>
    </row>
    <row r="8" spans="2:15" s="34" customFormat="1" ht="18" customHeight="1">
      <c r="B8" s="147" t="s">
        <v>283</v>
      </c>
      <c r="C8" s="326">
        <v>4178</v>
      </c>
      <c r="D8" s="326">
        <v>4040</v>
      </c>
      <c r="E8" s="327">
        <v>8.1000000000000003E-2</v>
      </c>
      <c r="F8" s="327">
        <v>8.2000000000000003E-2</v>
      </c>
      <c r="G8" s="326">
        <v>1431.454</v>
      </c>
      <c r="H8" s="326">
        <v>1409.107</v>
      </c>
      <c r="I8" s="326">
        <v>2426</v>
      </c>
      <c r="J8" s="326">
        <v>2401</v>
      </c>
      <c r="K8" s="297"/>
      <c r="L8" s="445"/>
      <c r="M8" s="2"/>
      <c r="N8" s="2"/>
      <c r="O8" s="2"/>
    </row>
    <row r="9" spans="2:15" s="34" customFormat="1" ht="18" customHeight="1">
      <c r="B9" s="147" t="s">
        <v>284</v>
      </c>
      <c r="C9" s="326">
        <v>5772</v>
      </c>
      <c r="D9" s="326">
        <v>5635</v>
      </c>
      <c r="E9" s="327">
        <v>0.218</v>
      </c>
      <c r="F9" s="327">
        <v>0.20799999999999999</v>
      </c>
      <c r="G9" s="326">
        <v>2943.2339999999999</v>
      </c>
      <c r="H9" s="326">
        <v>2983.183</v>
      </c>
      <c r="I9" s="326">
        <v>3037</v>
      </c>
      <c r="J9" s="326">
        <v>3082</v>
      </c>
      <c r="K9" s="297"/>
      <c r="L9" s="445"/>
      <c r="M9" s="2"/>
      <c r="N9" s="2"/>
      <c r="O9" s="2"/>
    </row>
    <row r="10" spans="2:15" s="34" customFormat="1" ht="18" customHeight="1">
      <c r="B10" s="147" t="s">
        <v>222</v>
      </c>
      <c r="C10" s="326">
        <v>5898</v>
      </c>
      <c r="D10" s="326">
        <v>5708</v>
      </c>
      <c r="E10" s="327">
        <v>0.13700000000000001</v>
      </c>
      <c r="F10" s="327">
        <v>0.14000000000000001</v>
      </c>
      <c r="G10" s="326">
        <v>3892.6489999999999</v>
      </c>
      <c r="H10" s="326">
        <v>3976.4949999999999</v>
      </c>
      <c r="I10" s="326">
        <v>3476</v>
      </c>
      <c r="J10" s="326">
        <v>3582</v>
      </c>
      <c r="K10" s="297"/>
      <c r="L10" s="445"/>
      <c r="M10" s="2"/>
      <c r="N10" s="2"/>
      <c r="O10" s="2"/>
    </row>
    <row r="11" spans="2:15" s="34" customFormat="1" ht="18" customHeight="1">
      <c r="B11" s="147" t="s">
        <v>285</v>
      </c>
      <c r="C11" s="326">
        <v>6920</v>
      </c>
      <c r="D11" s="326">
        <v>6582</v>
      </c>
      <c r="E11" s="327">
        <v>0.112</v>
      </c>
      <c r="F11" s="327">
        <v>0.125</v>
      </c>
      <c r="G11" s="326">
        <v>3065.3310000000001</v>
      </c>
      <c r="H11" s="326">
        <v>2972.377</v>
      </c>
      <c r="I11" s="326">
        <v>2886</v>
      </c>
      <c r="J11" s="326">
        <v>2688</v>
      </c>
      <c r="K11" s="297"/>
      <c r="L11" s="445"/>
      <c r="M11" s="2"/>
      <c r="N11" s="2"/>
      <c r="O11" s="2"/>
    </row>
    <row r="12" spans="2:15" s="34" customFormat="1" ht="18" customHeight="1">
      <c r="B12" s="147" t="s">
        <v>419</v>
      </c>
      <c r="C12" s="326">
        <v>21798</v>
      </c>
      <c r="D12" s="326">
        <v>3418</v>
      </c>
      <c r="E12" s="328">
        <v>9.5000000000000001E-2</v>
      </c>
      <c r="F12" s="327">
        <v>9.6000000000000002E-2</v>
      </c>
      <c r="G12" s="326">
        <v>7247.4719999999998</v>
      </c>
      <c r="H12" s="326">
        <v>7165.5420000000004</v>
      </c>
      <c r="I12" s="326">
        <v>1072</v>
      </c>
      <c r="J12" s="326">
        <v>943</v>
      </c>
      <c r="K12" s="297"/>
      <c r="L12" s="445"/>
      <c r="M12" s="2"/>
      <c r="N12" s="2"/>
      <c r="O12" s="2"/>
    </row>
    <row r="13" spans="2:15" s="34" customFormat="1" ht="18" customHeight="1">
      <c r="B13" s="147" t="s">
        <v>279</v>
      </c>
      <c r="C13" s="326">
        <v>7039</v>
      </c>
      <c r="D13" s="326">
        <v>6880</v>
      </c>
      <c r="E13" s="328">
        <v>7.8E-2</v>
      </c>
      <c r="F13" s="328">
        <v>7.9000000000000001E-2</v>
      </c>
      <c r="G13" s="326">
        <v>3480.5709999999999</v>
      </c>
      <c r="H13" s="326">
        <v>3388.4279999999999</v>
      </c>
      <c r="I13" s="326">
        <v>2256</v>
      </c>
      <c r="J13" s="326">
        <v>2238</v>
      </c>
      <c r="K13" s="297"/>
      <c r="L13" s="445"/>
      <c r="M13" s="2"/>
      <c r="N13" s="2"/>
      <c r="O13" s="2"/>
    </row>
    <row r="14" spans="2:15" s="34" customFormat="1" ht="18" customHeight="1">
      <c r="B14" s="167" t="s">
        <v>20</v>
      </c>
      <c r="C14" s="182">
        <v>59863</v>
      </c>
      <c r="D14" s="182">
        <v>41305</v>
      </c>
      <c r="E14" s="208">
        <v>0.12414285714285712</v>
      </c>
      <c r="F14" s="208">
        <v>0.12271428571428571</v>
      </c>
      <c r="G14" s="182">
        <v>24540.081999999999</v>
      </c>
      <c r="H14" s="182">
        <v>24437.834000000003</v>
      </c>
      <c r="I14" s="182">
        <v>1566</v>
      </c>
      <c r="J14" s="182">
        <v>1446</v>
      </c>
      <c r="K14" s="297"/>
      <c r="L14" s="445"/>
      <c r="M14" s="2"/>
      <c r="N14" s="2"/>
      <c r="O14" s="2"/>
    </row>
    <row r="15" spans="2:15" ht="6" customHeight="1">
      <c r="B15" s="148"/>
      <c r="C15" s="148"/>
      <c r="D15" s="148"/>
      <c r="E15" s="148"/>
      <c r="F15" s="148"/>
      <c r="G15" s="148"/>
      <c r="H15" s="149"/>
      <c r="I15" s="148"/>
      <c r="J15" s="148"/>
    </row>
    <row r="16" spans="2:15" ht="15.75" customHeight="1">
      <c r="B16" s="150" t="s">
        <v>75</v>
      </c>
      <c r="C16" s="150"/>
      <c r="D16" s="150"/>
      <c r="E16" s="150"/>
      <c r="F16" s="150"/>
      <c r="G16" s="150"/>
      <c r="H16" s="150"/>
      <c r="I16" s="150"/>
      <c r="J16" s="150"/>
      <c r="K16" s="297"/>
      <c r="M16" s="2"/>
      <c r="N16" s="2"/>
      <c r="O16" s="2"/>
    </row>
    <row r="17" spans="3:16" ht="15.75" customHeight="1">
      <c r="C17" s="53"/>
      <c r="D17" s="54"/>
      <c r="G17" s="53"/>
      <c r="H17" s="54"/>
      <c r="K17" s="297"/>
      <c r="M17" s="2"/>
      <c r="N17" s="2"/>
      <c r="O17" s="2"/>
    </row>
    <row r="18" spans="3:16" ht="6" customHeight="1">
      <c r="K18" s="297"/>
    </row>
    <row r="19" spans="3:16">
      <c r="H19" s="53"/>
    </row>
    <row r="20" spans="3:16">
      <c r="C20" s="84"/>
      <c r="D20" s="54"/>
      <c r="E20"/>
      <c r="F20"/>
      <c r="G20" s="54"/>
      <c r="H20" s="84"/>
    </row>
    <row r="21" spans="3:16">
      <c r="E21" s="107"/>
      <c r="F21" s="107"/>
      <c r="H21" s="53"/>
    </row>
    <row r="22" spans="3:16">
      <c r="C22" s="54"/>
      <c r="D22" s="103"/>
      <c r="H22" s="53"/>
    </row>
    <row r="23" spans="3:16">
      <c r="C23" s="103"/>
      <c r="D23" s="103"/>
      <c r="H23" s="54"/>
    </row>
    <row r="24" spans="3:16">
      <c r="C24" s="103"/>
      <c r="D24" s="103"/>
      <c r="P24" s="102"/>
    </row>
    <row r="25" spans="3:16">
      <c r="C25" s="103"/>
      <c r="D25" s="103"/>
    </row>
    <row r="26" spans="3:16">
      <c r="C26" s="103"/>
      <c r="D26" s="103"/>
    </row>
    <row r="27" spans="3:16">
      <c r="C27" s="103"/>
      <c r="D27" s="103"/>
    </row>
    <row r="28" spans="3:16">
      <c r="C28" s="103"/>
      <c r="D28" s="103"/>
    </row>
    <row r="29" spans="3:16">
      <c r="C29" s="103"/>
      <c r="D29" s="103"/>
    </row>
  </sheetData>
  <mergeCells count="8">
    <mergeCell ref="I3:J3"/>
    <mergeCell ref="I4:J4"/>
    <mergeCell ref="G3:H3"/>
    <mergeCell ref="G4:H4"/>
    <mergeCell ref="C3:D3"/>
    <mergeCell ref="C4:D4"/>
    <mergeCell ref="E3:F3"/>
    <mergeCell ref="E4:F4"/>
  </mergeCells>
  <phoneticPr fontId="12" type="noConversion"/>
  <printOptions horizontalCentered="1" verticalCentered="1"/>
  <pageMargins left="0.2" right="0.25" top="0.64" bottom="1" header="0" footer="0"/>
  <pageSetup paperSize="9" scale="83" orientation="landscape" horizontalDpi="4294967292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zoomScale="86" zoomScaleNormal="86" workbookViewId="0">
      <selection activeCell="B2" sqref="B2"/>
    </sheetView>
  </sheetViews>
  <sheetFormatPr baseColWidth="10" defaultRowHeight="12.75"/>
  <cols>
    <col min="1" max="1" width="7" style="471" customWidth="1"/>
    <col min="2" max="2" width="33.28515625" style="471" customWidth="1"/>
    <col min="3" max="3" width="11.28515625" style="471" bestFit="1" customWidth="1"/>
    <col min="4" max="6" width="7.7109375" style="471" customWidth="1"/>
    <col min="7" max="7" width="9.42578125" style="471" customWidth="1"/>
    <col min="8" max="8" width="9.140625" style="471" customWidth="1"/>
    <col min="9" max="9" width="9.5703125" style="471" customWidth="1"/>
    <col min="10" max="10" width="10.28515625" style="471" customWidth="1"/>
    <col min="11" max="11" width="8.5703125" style="471" customWidth="1"/>
    <col min="12" max="12" width="7.7109375" style="471" customWidth="1"/>
    <col min="13" max="13" width="9.28515625" style="471" customWidth="1"/>
    <col min="14" max="14" width="10" style="471" customWidth="1"/>
    <col min="15" max="15" width="9.42578125" style="471" customWidth="1"/>
    <col min="16" max="16" width="9.140625" style="471" customWidth="1"/>
    <col min="17" max="17" width="8.7109375" style="471" customWidth="1"/>
    <col min="18" max="18" width="9.140625" style="471" customWidth="1"/>
    <col min="19" max="19" width="10.28515625" style="471" customWidth="1"/>
    <col min="20" max="20" width="8.140625" style="471" customWidth="1"/>
    <col min="21" max="16384" width="11.42578125" style="471"/>
  </cols>
  <sheetData>
    <row r="3" spans="2:19" ht="16.5" customHeight="1">
      <c r="Q3" s="472"/>
      <c r="R3" s="472"/>
      <c r="S3" s="472"/>
    </row>
    <row r="4" spans="2:19" ht="12.75" customHeight="1">
      <c r="B4" s="538" t="s">
        <v>223</v>
      </c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472"/>
      <c r="R4" s="472"/>
      <c r="S4" s="472"/>
    </row>
    <row r="5" spans="2:19" ht="15" customHeight="1">
      <c r="B5" s="539" t="s">
        <v>112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470"/>
      <c r="R5" s="470"/>
      <c r="S5" s="470"/>
    </row>
    <row r="6" spans="2:19">
      <c r="B6" s="540" t="s">
        <v>210</v>
      </c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473"/>
      <c r="R6" s="473"/>
      <c r="S6" s="473"/>
    </row>
    <row r="7" spans="2:19" ht="14.25" customHeight="1">
      <c r="B7" s="474"/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310"/>
      <c r="N7" s="310"/>
      <c r="O7" s="310"/>
      <c r="P7" s="310"/>
      <c r="Q7" s="310"/>
      <c r="R7" s="310"/>
      <c r="S7" s="310"/>
    </row>
    <row r="8" spans="2:19" ht="25.5" customHeight="1">
      <c r="B8" s="537" t="s">
        <v>102</v>
      </c>
      <c r="C8" s="537" t="s">
        <v>10</v>
      </c>
      <c r="D8" s="537"/>
      <c r="E8" s="541" t="s">
        <v>55</v>
      </c>
      <c r="F8" s="541"/>
      <c r="G8" s="537" t="s">
        <v>14</v>
      </c>
      <c r="H8" s="537"/>
      <c r="I8" s="537" t="s">
        <v>56</v>
      </c>
      <c r="J8" s="537"/>
      <c r="K8" s="537" t="s">
        <v>114</v>
      </c>
      <c r="L8" s="537"/>
      <c r="M8" s="541" t="s">
        <v>115</v>
      </c>
      <c r="N8" s="541"/>
      <c r="O8" s="537" t="s">
        <v>20</v>
      </c>
      <c r="P8" s="537"/>
    </row>
    <row r="9" spans="2:19">
      <c r="B9" s="537"/>
      <c r="C9" s="524">
        <v>43617</v>
      </c>
      <c r="D9" s="524">
        <v>43252</v>
      </c>
      <c r="E9" s="524">
        <f>C9</f>
        <v>43617</v>
      </c>
      <c r="F9" s="524">
        <f>D9</f>
        <v>43252</v>
      </c>
      <c r="G9" s="524">
        <f>C9</f>
        <v>43617</v>
      </c>
      <c r="H9" s="524">
        <f>D9</f>
        <v>43252</v>
      </c>
      <c r="I9" s="524">
        <f>C9</f>
        <v>43617</v>
      </c>
      <c r="J9" s="524">
        <f>D9</f>
        <v>43252</v>
      </c>
      <c r="K9" s="524">
        <f>C9</f>
        <v>43617</v>
      </c>
      <c r="L9" s="524">
        <f>D9</f>
        <v>43252</v>
      </c>
      <c r="M9" s="524">
        <f>C9</f>
        <v>43617</v>
      </c>
      <c r="N9" s="524">
        <f>D9</f>
        <v>43252</v>
      </c>
      <c r="O9" s="524">
        <f>C9</f>
        <v>43617</v>
      </c>
      <c r="P9" s="524">
        <f>D9</f>
        <v>43252</v>
      </c>
    </row>
    <row r="10" spans="2:19">
      <c r="B10" s="47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</row>
    <row r="11" spans="2:19">
      <c r="B11" s="476" t="s">
        <v>101</v>
      </c>
      <c r="C11" s="329">
        <v>212</v>
      </c>
      <c r="D11" s="329">
        <v>164</v>
      </c>
      <c r="E11" s="329">
        <v>336</v>
      </c>
      <c r="F11" s="329">
        <v>406</v>
      </c>
      <c r="G11" s="329">
        <v>593</v>
      </c>
      <c r="H11" s="329">
        <v>594</v>
      </c>
      <c r="I11" s="329">
        <v>269</v>
      </c>
      <c r="J11" s="329">
        <v>242</v>
      </c>
      <c r="K11" s="329">
        <v>1410</v>
      </c>
      <c r="L11" s="329">
        <v>1406</v>
      </c>
      <c r="M11" s="329">
        <v>-380</v>
      </c>
      <c r="N11" s="329">
        <v>-342</v>
      </c>
      <c r="O11" s="329">
        <v>1030</v>
      </c>
      <c r="P11" s="329">
        <v>1064</v>
      </c>
    </row>
    <row r="12" spans="2:19">
      <c r="B12" s="477" t="s">
        <v>105</v>
      </c>
      <c r="C12" s="330">
        <v>0</v>
      </c>
      <c r="D12" s="330">
        <v>0</v>
      </c>
      <c r="E12" s="330">
        <v>227</v>
      </c>
      <c r="F12" s="330">
        <v>136</v>
      </c>
      <c r="G12" s="330">
        <v>317</v>
      </c>
      <c r="H12" s="330">
        <v>329</v>
      </c>
      <c r="I12" s="330">
        <v>138</v>
      </c>
      <c r="J12" s="330">
        <v>130</v>
      </c>
      <c r="K12" s="330">
        <v>682</v>
      </c>
      <c r="L12" s="330">
        <v>595</v>
      </c>
      <c r="M12" s="330">
        <v>-462</v>
      </c>
      <c r="N12" s="330">
        <v>-342</v>
      </c>
      <c r="O12" s="330">
        <v>220</v>
      </c>
      <c r="P12" s="330">
        <v>253</v>
      </c>
    </row>
    <row r="13" spans="2:19">
      <c r="B13" s="477" t="s">
        <v>104</v>
      </c>
      <c r="C13" s="330">
        <v>0</v>
      </c>
      <c r="D13" s="330">
        <v>0</v>
      </c>
      <c r="E13" s="330">
        <v>90</v>
      </c>
      <c r="F13" s="330">
        <v>221</v>
      </c>
      <c r="G13" s="330">
        <v>208</v>
      </c>
      <c r="H13" s="330">
        <v>223</v>
      </c>
      <c r="I13" s="330">
        <v>114</v>
      </c>
      <c r="J13" s="330">
        <v>106</v>
      </c>
      <c r="K13" s="330">
        <v>412</v>
      </c>
      <c r="L13" s="330">
        <v>550</v>
      </c>
      <c r="M13" s="330">
        <v>82</v>
      </c>
      <c r="N13" s="330">
        <v>0</v>
      </c>
      <c r="O13" s="330">
        <v>494</v>
      </c>
      <c r="P13" s="330">
        <v>550</v>
      </c>
    </row>
    <row r="14" spans="2:19">
      <c r="B14" s="477" t="s">
        <v>107</v>
      </c>
      <c r="C14" s="330">
        <v>212</v>
      </c>
      <c r="D14" s="330">
        <v>164</v>
      </c>
      <c r="E14" s="330">
        <v>13</v>
      </c>
      <c r="F14" s="330">
        <v>47</v>
      </c>
      <c r="G14" s="330">
        <v>68</v>
      </c>
      <c r="H14" s="330">
        <v>42</v>
      </c>
      <c r="I14" s="330">
        <v>11</v>
      </c>
      <c r="J14" s="330">
        <v>4</v>
      </c>
      <c r="K14" s="330">
        <v>304</v>
      </c>
      <c r="L14" s="330">
        <v>257</v>
      </c>
      <c r="M14" s="330">
        <v>0</v>
      </c>
      <c r="N14" s="330">
        <v>0</v>
      </c>
      <c r="O14" s="330">
        <v>304</v>
      </c>
      <c r="P14" s="330">
        <v>257</v>
      </c>
    </row>
    <row r="15" spans="2:19">
      <c r="B15" s="477" t="s">
        <v>106</v>
      </c>
      <c r="C15" s="330">
        <v>0</v>
      </c>
      <c r="D15" s="330">
        <v>0</v>
      </c>
      <c r="E15" s="330">
        <v>6</v>
      </c>
      <c r="F15" s="330">
        <v>2</v>
      </c>
      <c r="G15" s="330">
        <v>0</v>
      </c>
      <c r="H15" s="330">
        <v>0</v>
      </c>
      <c r="I15" s="330">
        <v>6</v>
      </c>
      <c r="J15" s="330">
        <v>2</v>
      </c>
      <c r="K15" s="330">
        <v>12</v>
      </c>
      <c r="L15" s="330">
        <v>4</v>
      </c>
      <c r="M15" s="330">
        <v>0</v>
      </c>
      <c r="N15" s="330">
        <v>0</v>
      </c>
      <c r="O15" s="330">
        <v>12</v>
      </c>
      <c r="P15" s="330">
        <v>4</v>
      </c>
    </row>
    <row r="16" spans="2:19">
      <c r="B16" s="477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</row>
    <row r="17" spans="2:19">
      <c r="B17" s="476" t="s">
        <v>54</v>
      </c>
      <c r="C17" s="329">
        <v>575</v>
      </c>
      <c r="D17" s="329">
        <v>759</v>
      </c>
      <c r="E17" s="329">
        <v>3123</v>
      </c>
      <c r="F17" s="329">
        <v>2057</v>
      </c>
      <c r="G17" s="329">
        <v>687</v>
      </c>
      <c r="H17" s="329">
        <v>706</v>
      </c>
      <c r="I17" s="329">
        <v>457</v>
      </c>
      <c r="J17" s="329">
        <v>441</v>
      </c>
      <c r="K17" s="329">
        <v>4843</v>
      </c>
      <c r="L17" s="329">
        <v>3963</v>
      </c>
      <c r="M17" s="329">
        <v>-12</v>
      </c>
      <c r="N17" s="329">
        <v>0</v>
      </c>
      <c r="O17" s="329">
        <v>4831</v>
      </c>
      <c r="P17" s="329">
        <v>3963</v>
      </c>
    </row>
    <row r="18" spans="2:19">
      <c r="B18" s="477" t="s">
        <v>108</v>
      </c>
      <c r="C18" s="330">
        <v>257</v>
      </c>
      <c r="D18" s="330">
        <v>268</v>
      </c>
      <c r="E18" s="330">
        <v>1834</v>
      </c>
      <c r="F18" s="330">
        <v>1015</v>
      </c>
      <c r="G18" s="330">
        <v>391</v>
      </c>
      <c r="H18" s="330">
        <v>350</v>
      </c>
      <c r="I18" s="330">
        <v>249</v>
      </c>
      <c r="J18" s="330">
        <v>225</v>
      </c>
      <c r="K18" s="330">
        <v>2731</v>
      </c>
      <c r="L18" s="330">
        <v>1858</v>
      </c>
      <c r="M18" s="330">
        <v>-12</v>
      </c>
      <c r="N18" s="330">
        <v>0</v>
      </c>
      <c r="O18" s="330">
        <v>2719</v>
      </c>
      <c r="P18" s="330">
        <v>1858</v>
      </c>
    </row>
    <row r="19" spans="2:19">
      <c r="B19" s="477" t="s">
        <v>109</v>
      </c>
      <c r="C19" s="330">
        <v>213</v>
      </c>
      <c r="D19" s="330">
        <v>271</v>
      </c>
      <c r="E19" s="330">
        <v>733</v>
      </c>
      <c r="F19" s="330">
        <v>474</v>
      </c>
      <c r="G19" s="330">
        <v>186</v>
      </c>
      <c r="H19" s="330">
        <v>167</v>
      </c>
      <c r="I19" s="330">
        <v>55</v>
      </c>
      <c r="J19" s="330">
        <v>57</v>
      </c>
      <c r="K19" s="330">
        <v>1187</v>
      </c>
      <c r="L19" s="330">
        <v>969</v>
      </c>
      <c r="M19" s="330">
        <v>0</v>
      </c>
      <c r="N19" s="330">
        <v>0</v>
      </c>
      <c r="O19" s="330">
        <v>1187</v>
      </c>
      <c r="P19" s="330">
        <v>969</v>
      </c>
    </row>
    <row r="20" spans="2:19">
      <c r="B20" s="477" t="s">
        <v>110</v>
      </c>
      <c r="C20" s="330">
        <v>72</v>
      </c>
      <c r="D20" s="330">
        <v>84</v>
      </c>
      <c r="E20" s="330">
        <v>244</v>
      </c>
      <c r="F20" s="330">
        <v>139</v>
      </c>
      <c r="G20" s="330">
        <v>72</v>
      </c>
      <c r="H20" s="330">
        <v>67</v>
      </c>
      <c r="I20" s="330">
        <v>79</v>
      </c>
      <c r="J20" s="330">
        <v>90</v>
      </c>
      <c r="K20" s="330">
        <v>467</v>
      </c>
      <c r="L20" s="330">
        <v>380</v>
      </c>
      <c r="M20" s="330">
        <v>0</v>
      </c>
      <c r="N20" s="330">
        <v>0</v>
      </c>
      <c r="O20" s="330">
        <v>467</v>
      </c>
      <c r="P20" s="330">
        <v>380</v>
      </c>
    </row>
    <row r="21" spans="2:19">
      <c r="B21" s="477" t="s">
        <v>111</v>
      </c>
      <c r="C21" s="330">
        <v>33</v>
      </c>
      <c r="D21" s="330">
        <v>136</v>
      </c>
      <c r="E21" s="330">
        <v>312</v>
      </c>
      <c r="F21" s="330">
        <v>429</v>
      </c>
      <c r="G21" s="330">
        <v>38</v>
      </c>
      <c r="H21" s="330">
        <v>122</v>
      </c>
      <c r="I21" s="330">
        <v>74</v>
      </c>
      <c r="J21" s="330">
        <v>69</v>
      </c>
      <c r="K21" s="330">
        <v>458</v>
      </c>
      <c r="L21" s="330">
        <v>756</v>
      </c>
      <c r="M21" s="330">
        <v>0</v>
      </c>
      <c r="N21" s="330">
        <v>0</v>
      </c>
      <c r="O21" s="330">
        <v>458</v>
      </c>
      <c r="P21" s="330">
        <v>756</v>
      </c>
    </row>
    <row r="22" spans="2:19">
      <c r="B22" s="476" t="s">
        <v>113</v>
      </c>
      <c r="C22" s="329">
        <v>0</v>
      </c>
      <c r="D22" s="329">
        <v>0</v>
      </c>
      <c r="E22" s="329">
        <v>-160</v>
      </c>
      <c r="F22" s="329">
        <v>-150</v>
      </c>
      <c r="G22" s="329">
        <v>-158</v>
      </c>
      <c r="H22" s="329">
        <v>-117</v>
      </c>
      <c r="I22" s="329">
        <v>-74</v>
      </c>
      <c r="J22" s="329">
        <v>-75</v>
      </c>
      <c r="K22" s="329">
        <v>-392</v>
      </c>
      <c r="L22" s="329">
        <v>-342</v>
      </c>
      <c r="M22" s="329">
        <v>392</v>
      </c>
      <c r="N22" s="329">
        <v>342</v>
      </c>
      <c r="O22" s="329">
        <v>0</v>
      </c>
      <c r="P22" s="329">
        <v>0</v>
      </c>
    </row>
    <row r="23" spans="2:19">
      <c r="B23" s="47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478"/>
    </row>
    <row r="24" spans="2:19" s="480" customFormat="1">
      <c r="B24" s="479" t="s">
        <v>103</v>
      </c>
      <c r="C24" s="196">
        <v>787</v>
      </c>
      <c r="D24" s="196">
        <v>923</v>
      </c>
      <c r="E24" s="196">
        <v>3299</v>
      </c>
      <c r="F24" s="196">
        <v>2313</v>
      </c>
      <c r="G24" s="196">
        <v>1122</v>
      </c>
      <c r="H24" s="196">
        <v>1183</v>
      </c>
      <c r="I24" s="196">
        <v>652</v>
      </c>
      <c r="J24" s="196">
        <v>608</v>
      </c>
      <c r="K24" s="196">
        <v>5861</v>
      </c>
      <c r="L24" s="196">
        <v>5027</v>
      </c>
      <c r="M24" s="196">
        <v>0</v>
      </c>
      <c r="N24" s="196">
        <v>0</v>
      </c>
      <c r="O24" s="196">
        <v>5861</v>
      </c>
      <c r="P24" s="196">
        <v>5027</v>
      </c>
    </row>
    <row r="25" spans="2:19">
      <c r="B25" s="480"/>
      <c r="C25" s="480"/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</row>
    <row r="26" spans="2:19">
      <c r="B26" s="480"/>
      <c r="C26" s="480"/>
      <c r="D26" s="480"/>
      <c r="E26" s="480"/>
      <c r="F26" s="480"/>
      <c r="G26" s="480"/>
      <c r="H26" s="480"/>
      <c r="I26" s="480"/>
      <c r="J26" s="480"/>
      <c r="K26" s="480"/>
      <c r="L26" s="480"/>
      <c r="M26" s="480"/>
      <c r="N26" s="480"/>
      <c r="O26" s="480"/>
      <c r="P26" s="480"/>
    </row>
    <row r="27" spans="2:19" s="482" customFormat="1">
      <c r="B27" s="481" t="s">
        <v>219</v>
      </c>
      <c r="C27" s="469">
        <v>-136</v>
      </c>
      <c r="D27" s="168">
        <v>0.14734561213434452</v>
      </c>
      <c r="E27" s="196">
        <v>986</v>
      </c>
      <c r="F27" s="208">
        <v>0.42628620838737569</v>
      </c>
      <c r="G27" s="469">
        <v>-61</v>
      </c>
      <c r="H27" s="168">
        <v>-5.1563820794590022E-2</v>
      </c>
      <c r="I27" s="345">
        <v>44</v>
      </c>
      <c r="J27" s="208">
        <v>7.2368421052631582E-2</v>
      </c>
      <c r="K27" s="196">
        <v>834</v>
      </c>
      <c r="L27" s="208">
        <v>0.16590411776407399</v>
      </c>
      <c r="M27" s="196">
        <v>0</v>
      </c>
      <c r="N27" s="196">
        <v>0</v>
      </c>
      <c r="O27" s="196">
        <v>834</v>
      </c>
      <c r="P27" s="208">
        <v>0.16590411776407399</v>
      </c>
    </row>
    <row r="28" spans="2:19" ht="12" customHeight="1">
      <c r="B28" s="473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</row>
    <row r="29" spans="2:19" ht="12.75" customHeight="1">
      <c r="B29" s="483"/>
    </row>
  </sheetData>
  <mergeCells count="11">
    <mergeCell ref="B8:B9"/>
    <mergeCell ref="B4:P4"/>
    <mergeCell ref="B5:P5"/>
    <mergeCell ref="B6:P6"/>
    <mergeCell ref="M8:N8"/>
    <mergeCell ref="O8:P8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showGridLines="0" tabSelected="1" topLeftCell="A25" workbookViewId="0">
      <selection activeCell="C41" sqref="C41"/>
    </sheetView>
  </sheetViews>
  <sheetFormatPr baseColWidth="10" defaultColWidth="7.28515625" defaultRowHeight="12.75"/>
  <cols>
    <col min="1" max="1" width="7.85546875" style="3" customWidth="1"/>
    <col min="2" max="2" width="69.140625" style="3" customWidth="1"/>
    <col min="3" max="4" width="15.5703125" style="38" bestFit="1" customWidth="1"/>
    <col min="5" max="5" width="14.42578125" style="38" customWidth="1"/>
    <col min="6" max="6" width="14" style="3" customWidth="1"/>
    <col min="7" max="7" width="8.28515625" style="3" customWidth="1"/>
    <col min="8" max="8" width="8.5703125" style="3" customWidth="1"/>
    <col min="9" max="9" width="3.5703125" style="3" customWidth="1"/>
    <col min="10" max="10" width="11.28515625" style="3" customWidth="1"/>
    <col min="11" max="11" width="14" style="3" customWidth="1"/>
    <col min="12" max="16384" width="7.28515625" style="3"/>
  </cols>
  <sheetData>
    <row r="1" spans="1:11">
      <c r="A1" s="37"/>
      <c r="J1" s="56"/>
    </row>
    <row r="2" spans="1:11">
      <c r="A2" s="37"/>
      <c r="B2" s="37"/>
      <c r="C2" s="37"/>
      <c r="D2" s="37"/>
      <c r="E2" s="37"/>
      <c r="F2" s="37"/>
      <c r="G2" s="37"/>
      <c r="H2" s="37"/>
    </row>
    <row r="3" spans="1:11" s="2" customFormat="1" ht="28.5" customHeight="1">
      <c r="A3" s="151"/>
      <c r="B3" s="152" t="s">
        <v>217</v>
      </c>
      <c r="C3" s="144" t="s">
        <v>428</v>
      </c>
      <c r="D3" s="144" t="s">
        <v>429</v>
      </c>
      <c r="E3" s="153" t="s">
        <v>98</v>
      </c>
      <c r="F3" s="153" t="s">
        <v>99</v>
      </c>
      <c r="G3" s="154"/>
      <c r="H3" s="151"/>
    </row>
    <row r="4" spans="1:11" customFormat="1" ht="3" customHeight="1">
      <c r="A4" s="37"/>
      <c r="B4" s="155"/>
      <c r="C4" s="156"/>
      <c r="D4" s="157"/>
      <c r="E4" s="157"/>
      <c r="F4" s="158"/>
      <c r="G4" s="37"/>
      <c r="H4" s="37"/>
    </row>
    <row r="5" spans="1:11" ht="16.5" customHeight="1">
      <c r="A5" s="37"/>
      <c r="B5" s="159" t="s">
        <v>126</v>
      </c>
      <c r="C5" s="160">
        <v>7228.1690000000008</v>
      </c>
      <c r="D5" s="160">
        <v>5864.393</v>
      </c>
      <c r="E5" s="160">
        <v>1363.7760000000007</v>
      </c>
      <c r="F5" s="161">
        <v>0.2326</v>
      </c>
      <c r="G5" s="37"/>
      <c r="H5" s="261"/>
      <c r="I5" s="49"/>
      <c r="K5"/>
    </row>
    <row r="6" spans="1:11" ht="16.5" customHeight="1">
      <c r="A6" s="37"/>
      <c r="B6" s="162" t="s">
        <v>127</v>
      </c>
      <c r="C6" s="146">
        <v>6493.3770000000004</v>
      </c>
      <c r="D6" s="163">
        <v>5462.8019999999997</v>
      </c>
      <c r="E6" s="163">
        <v>1029.5750000000007</v>
      </c>
      <c r="F6" s="164">
        <v>0.18870000000000001</v>
      </c>
      <c r="G6" s="37"/>
      <c r="H6" s="261"/>
      <c r="K6"/>
    </row>
    <row r="7" spans="1:11" ht="16.5" customHeight="1">
      <c r="A7" s="37"/>
      <c r="B7" s="162" t="s">
        <v>128</v>
      </c>
      <c r="C7" s="146">
        <v>734.79200000000003</v>
      </c>
      <c r="D7" s="163">
        <v>400.59100000000001</v>
      </c>
      <c r="E7" s="163">
        <v>334.20100000000002</v>
      </c>
      <c r="F7" s="164">
        <v>0.83430000000000004</v>
      </c>
      <c r="G7" s="37"/>
      <c r="H7" s="261"/>
      <c r="K7"/>
    </row>
    <row r="8" spans="1:11" ht="16.5" customHeight="1">
      <c r="A8" s="37"/>
      <c r="B8" s="159" t="s">
        <v>129</v>
      </c>
      <c r="C8" s="160">
        <v>-4213.2539999999999</v>
      </c>
      <c r="D8" s="160">
        <v>-3398.9090000000001</v>
      </c>
      <c r="E8" s="160">
        <v>-814.3449999999998</v>
      </c>
      <c r="F8" s="161">
        <v>-0.23960000000000001</v>
      </c>
      <c r="G8" s="37"/>
      <c r="H8" s="261"/>
      <c r="I8" s="49"/>
      <c r="K8"/>
    </row>
    <row r="9" spans="1:11" ht="16.5" customHeight="1">
      <c r="A9" s="37"/>
      <c r="B9" s="162" t="s">
        <v>130</v>
      </c>
      <c r="C9" s="146">
        <v>-3034.7040000000002</v>
      </c>
      <c r="D9" s="163">
        <v>-2406.328</v>
      </c>
      <c r="E9" s="163">
        <v>-629.3760000000002</v>
      </c>
      <c r="F9" s="164">
        <v>-0.2611</v>
      </c>
      <c r="G9" s="37"/>
      <c r="H9" s="261"/>
      <c r="K9"/>
    </row>
    <row r="10" spans="1:11" ht="16.5" customHeight="1">
      <c r="A10" s="37"/>
      <c r="B10" s="162" t="s">
        <v>131</v>
      </c>
      <c r="C10" s="146">
        <v>-146.63</v>
      </c>
      <c r="D10" s="163">
        <v>-112.83</v>
      </c>
      <c r="E10" s="163">
        <v>-33.799999999999997</v>
      </c>
      <c r="F10" s="164">
        <v>-0.29959999999999998</v>
      </c>
      <c r="G10" s="37"/>
      <c r="H10" s="261"/>
      <c r="K10"/>
    </row>
    <row r="11" spans="1:11" ht="16.5" customHeight="1">
      <c r="A11" s="37"/>
      <c r="B11" s="162" t="s">
        <v>132</v>
      </c>
      <c r="C11" s="146">
        <v>-551.77599999999995</v>
      </c>
      <c r="D11" s="163">
        <v>-423.40899999999999</v>
      </c>
      <c r="E11" s="163">
        <v>-129.36699999999996</v>
      </c>
      <c r="F11" s="164">
        <v>-0.30320000000000003</v>
      </c>
      <c r="G11" s="37"/>
      <c r="H11" s="261"/>
      <c r="K11"/>
    </row>
    <row r="12" spans="1:11" ht="16.5" customHeight="1">
      <c r="A12" s="37"/>
      <c r="B12" s="162" t="s">
        <v>133</v>
      </c>
      <c r="C12" s="146">
        <v>-479.14400000000001</v>
      </c>
      <c r="D12" s="163">
        <v>-457.34199999999998</v>
      </c>
      <c r="E12" s="163">
        <v>-21.802000000000021</v>
      </c>
      <c r="F12" s="164">
        <v>-4.7699999999999999E-2</v>
      </c>
      <c r="G12" s="37"/>
      <c r="H12" s="261"/>
      <c r="K12"/>
    </row>
    <row r="13" spans="1:11" ht="16.5" customHeight="1">
      <c r="A13" s="37"/>
      <c r="B13" s="159" t="s">
        <v>134</v>
      </c>
      <c r="C13" s="160">
        <v>3014.9150000000009</v>
      </c>
      <c r="D13" s="160">
        <v>2465.4839999999999</v>
      </c>
      <c r="E13" s="160">
        <v>550.43100000000095</v>
      </c>
      <c r="F13" s="161">
        <v>0.2228</v>
      </c>
      <c r="G13" s="37"/>
      <c r="H13" s="261"/>
      <c r="I13" s="49"/>
      <c r="K13"/>
    </row>
    <row r="14" spans="1:11" ht="18.75" hidden="1" customHeight="1">
      <c r="A14" s="37"/>
      <c r="B14" s="162" t="s">
        <v>45</v>
      </c>
      <c r="C14" s="146">
        <v>0</v>
      </c>
      <c r="D14" s="163">
        <v>0</v>
      </c>
      <c r="E14" s="163">
        <v>0</v>
      </c>
      <c r="F14" s="164" t="e">
        <v>#DIV/0!</v>
      </c>
      <c r="G14" s="37"/>
      <c r="H14" s="261"/>
      <c r="K14"/>
    </row>
    <row r="15" spans="1:11" ht="18.75" customHeight="1">
      <c r="A15" s="37"/>
      <c r="B15" s="162" t="s">
        <v>68</v>
      </c>
      <c r="C15" s="146">
        <v>-346.12400000000002</v>
      </c>
      <c r="D15" s="163">
        <v>-334.428</v>
      </c>
      <c r="E15" s="163">
        <v>-11.696000000000026</v>
      </c>
      <c r="F15" s="164">
        <v>-3.5000000000000003E-2</v>
      </c>
      <c r="G15" s="37"/>
      <c r="H15" s="261"/>
      <c r="K15"/>
    </row>
    <row r="16" spans="1:11" ht="16.5" customHeight="1">
      <c r="A16" s="37"/>
      <c r="B16" s="162" t="s">
        <v>135</v>
      </c>
      <c r="C16" s="146">
        <v>-599.49699999999996</v>
      </c>
      <c r="D16" s="163">
        <v>-478.79899999999998</v>
      </c>
      <c r="E16" s="163">
        <v>-119.69799999999998</v>
      </c>
      <c r="F16" s="164">
        <v>-0.25209999999999999</v>
      </c>
      <c r="G16" s="37"/>
      <c r="H16" s="261"/>
      <c r="K16"/>
    </row>
    <row r="17" spans="1:11" ht="16.5" customHeight="1">
      <c r="A17" s="37"/>
      <c r="B17" s="159" t="s">
        <v>136</v>
      </c>
      <c r="C17" s="160">
        <v>2070.2940000000012</v>
      </c>
      <c r="D17" s="160">
        <v>1652.2570000000001</v>
      </c>
      <c r="E17" s="160">
        <v>418.03700000000117</v>
      </c>
      <c r="F17" s="161">
        <v>0.253</v>
      </c>
      <c r="G17" s="37"/>
      <c r="H17" s="261"/>
      <c r="I17" s="49"/>
      <c r="K17"/>
    </row>
    <row r="18" spans="1:11" ht="16.5" customHeight="1">
      <c r="A18" s="37"/>
      <c r="B18" s="162" t="s">
        <v>137</v>
      </c>
      <c r="C18" s="146">
        <v>-480.37599999999998</v>
      </c>
      <c r="D18" s="163">
        <v>-340.25200000000001</v>
      </c>
      <c r="E18" s="163">
        <v>-140.12399999999997</v>
      </c>
      <c r="F18" s="164">
        <v>-0.4118</v>
      </c>
      <c r="G18" s="37"/>
      <c r="H18" s="261"/>
      <c r="K18"/>
    </row>
    <row r="19" spans="1:11" ht="16.5" customHeight="1">
      <c r="A19" s="37"/>
      <c r="B19" s="162" t="s">
        <v>138</v>
      </c>
      <c r="C19" s="146">
        <v>-123.746</v>
      </c>
      <c r="D19" s="163">
        <v>-62.502000000000002</v>
      </c>
      <c r="E19" s="163">
        <v>-61.243999999999993</v>
      </c>
      <c r="F19" s="164">
        <v>-0.97989999999999999</v>
      </c>
      <c r="G19" s="37"/>
      <c r="H19" s="261"/>
      <c r="K19"/>
    </row>
    <row r="20" spans="1:11" ht="16.5" customHeight="1">
      <c r="A20" s="37"/>
      <c r="B20" s="159" t="s">
        <v>53</v>
      </c>
      <c r="C20" s="160">
        <v>1466.1720000000012</v>
      </c>
      <c r="D20" s="160">
        <v>1248.5030000000002</v>
      </c>
      <c r="E20" s="160">
        <v>216.6690000000012</v>
      </c>
      <c r="F20" s="161">
        <v>0.17430000000000001</v>
      </c>
      <c r="G20" s="37"/>
      <c r="H20" s="261"/>
      <c r="I20" s="49"/>
      <c r="K20"/>
    </row>
    <row r="21" spans="1:11" ht="16.5" customHeight="1">
      <c r="A21" s="37"/>
      <c r="B21" s="159" t="s">
        <v>139</v>
      </c>
      <c r="C21" s="160">
        <v>-265.68</v>
      </c>
      <c r="D21" s="160">
        <v>-216.50300000000001</v>
      </c>
      <c r="E21" s="160">
        <v>-49.176999999999992</v>
      </c>
      <c r="F21" s="161">
        <v>-0.2271</v>
      </c>
      <c r="G21" s="37"/>
      <c r="H21" s="261"/>
      <c r="I21" s="49"/>
      <c r="K21"/>
    </row>
    <row r="22" spans="1:11">
      <c r="A22" s="37"/>
      <c r="B22" s="162" t="s">
        <v>140</v>
      </c>
      <c r="C22" s="146">
        <v>244.46199999999999</v>
      </c>
      <c r="D22" s="163">
        <v>162.874</v>
      </c>
      <c r="E22" s="163">
        <v>80.587999999999994</v>
      </c>
      <c r="F22" s="164">
        <v>0.50090000000000001</v>
      </c>
      <c r="G22" s="37"/>
      <c r="H22" s="261"/>
      <c r="K22"/>
    </row>
    <row r="23" spans="1:11" ht="16.5" customHeight="1">
      <c r="A23" s="37"/>
      <c r="B23" s="165" t="s">
        <v>141</v>
      </c>
      <c r="C23" s="146">
        <v>-657.33199999999999</v>
      </c>
      <c r="D23" s="163">
        <v>-496.84</v>
      </c>
      <c r="E23" s="163">
        <v>-160.49200000000002</v>
      </c>
      <c r="F23" s="164">
        <v>-0.32300000000000001</v>
      </c>
      <c r="G23" s="37"/>
      <c r="H23" s="261"/>
      <c r="K23"/>
    </row>
    <row r="24" spans="1:11">
      <c r="A24" s="37"/>
      <c r="B24" s="165" t="s">
        <v>121</v>
      </c>
      <c r="C24" s="146">
        <v>86.159000000000006</v>
      </c>
      <c r="D24" s="504">
        <v>0</v>
      </c>
      <c r="E24" s="163">
        <v>86.159000000000006</v>
      </c>
      <c r="F24" s="164">
        <v>1</v>
      </c>
      <c r="G24" s="37"/>
      <c r="H24" s="261"/>
      <c r="K24"/>
    </row>
    <row r="25" spans="1:11" ht="16.5" customHeight="1">
      <c r="A25" s="37"/>
      <c r="B25" s="165" t="s">
        <v>122</v>
      </c>
      <c r="C25" s="146">
        <v>61.030999999999999</v>
      </c>
      <c r="D25" s="163">
        <v>117.46299999999999</v>
      </c>
      <c r="E25" s="163">
        <v>-56.431999999999995</v>
      </c>
      <c r="F25" s="334">
        <v>0.48039999999999999</v>
      </c>
      <c r="G25" s="37"/>
      <c r="H25" s="261"/>
      <c r="K25"/>
    </row>
    <row r="26" spans="1:11" ht="16.5" customHeight="1">
      <c r="A26" s="37"/>
      <c r="B26" s="159" t="s">
        <v>69</v>
      </c>
      <c r="C26" s="160">
        <v>1.32</v>
      </c>
      <c r="D26" s="160">
        <v>1.6840000000000002</v>
      </c>
      <c r="E26" s="160">
        <v>-1.3640000000000001</v>
      </c>
      <c r="F26" s="161">
        <v>-0.50019999999999998</v>
      </c>
      <c r="G26" s="37"/>
      <c r="H26" s="261"/>
      <c r="I26" s="49"/>
      <c r="K26"/>
    </row>
    <row r="27" spans="1:11" ht="18" customHeight="1">
      <c r="A27" s="37"/>
      <c r="B27" s="162" t="s">
        <v>423</v>
      </c>
      <c r="C27" s="146">
        <v>1.161</v>
      </c>
      <c r="D27" s="163">
        <v>1.6840000000000002</v>
      </c>
      <c r="E27" s="163">
        <v>-0.52300000000000013</v>
      </c>
      <c r="F27" s="164">
        <v>-0.49959999999999993</v>
      </c>
      <c r="G27" s="37"/>
      <c r="H27" s="261"/>
      <c r="K27"/>
    </row>
    <row r="28" spans="1:11" ht="16.5" customHeight="1">
      <c r="A28" s="37"/>
      <c r="B28" s="159" t="s">
        <v>123</v>
      </c>
      <c r="C28" s="160">
        <v>1200.812000000001</v>
      </c>
      <c r="D28" s="160">
        <v>1033.6840000000002</v>
      </c>
      <c r="E28" s="160">
        <v>167.12800000000121</v>
      </c>
      <c r="F28" s="161">
        <v>0.16170000000000001</v>
      </c>
      <c r="G28" s="37"/>
      <c r="H28" s="261"/>
      <c r="I28" s="49"/>
      <c r="K28"/>
    </row>
    <row r="29" spans="1:11">
      <c r="A29" s="37"/>
      <c r="B29" s="162" t="s">
        <v>124</v>
      </c>
      <c r="C29" s="146">
        <v>-373.79599999999999</v>
      </c>
      <c r="D29" s="163">
        <v>-373.64299999999997</v>
      </c>
      <c r="E29" s="163">
        <v>-0.15300000000002001</v>
      </c>
      <c r="F29" s="164">
        <v>-4.0000000000000002E-4</v>
      </c>
      <c r="G29" s="37"/>
      <c r="H29" s="261"/>
      <c r="K29"/>
    </row>
    <row r="30" spans="1:11" ht="16.5" customHeight="1">
      <c r="A30" s="37"/>
      <c r="B30" s="159" t="s">
        <v>117</v>
      </c>
      <c r="C30" s="160">
        <v>827.01600000000099</v>
      </c>
      <c r="D30" s="160">
        <v>660.04100000000017</v>
      </c>
      <c r="E30" s="160">
        <v>166.97500000000119</v>
      </c>
      <c r="F30" s="161">
        <v>0.253</v>
      </c>
      <c r="G30" s="37"/>
      <c r="H30" s="261"/>
      <c r="I30" s="49"/>
      <c r="K30"/>
    </row>
    <row r="31" spans="1:11" ht="16.5" customHeight="1">
      <c r="A31" s="37"/>
      <c r="B31" s="162"/>
      <c r="C31" s="503"/>
      <c r="D31" s="504"/>
      <c r="E31" s="504"/>
      <c r="F31" s="504"/>
      <c r="G31" s="37"/>
      <c r="H31" s="261"/>
      <c r="K31"/>
    </row>
    <row r="32" spans="1:11" ht="16.5" customHeight="1">
      <c r="A32" s="37"/>
      <c r="B32" s="159" t="s">
        <v>118</v>
      </c>
      <c r="C32" s="160">
        <v>827.01600000000099</v>
      </c>
      <c r="D32" s="160">
        <v>660.04100000000017</v>
      </c>
      <c r="E32" s="160">
        <v>166.97500000000119</v>
      </c>
      <c r="F32" s="161">
        <v>0.253</v>
      </c>
      <c r="G32" s="37"/>
      <c r="H32" s="261"/>
      <c r="I32" s="49"/>
      <c r="K32"/>
    </row>
    <row r="33" spans="1:11" ht="16.5" customHeight="1">
      <c r="A33" s="37"/>
      <c r="B33" s="209" t="s">
        <v>70</v>
      </c>
      <c r="C33" s="156">
        <v>544.40700000000004</v>
      </c>
      <c r="D33" s="157">
        <v>402.767</v>
      </c>
      <c r="E33" s="157">
        <v>140.64000000000004</v>
      </c>
      <c r="F33" s="210">
        <v>0.35170000000000001</v>
      </c>
      <c r="G33" s="37"/>
      <c r="H33" s="261"/>
      <c r="K33"/>
    </row>
    <row r="34" spans="1:11" ht="16.5" customHeight="1">
      <c r="A34" s="37"/>
      <c r="B34" s="162" t="s">
        <v>71</v>
      </c>
      <c r="C34" s="146">
        <v>283.05700000000002</v>
      </c>
      <c r="D34" s="163">
        <v>256.71300000000002</v>
      </c>
      <c r="E34" s="504">
        <v>26</v>
      </c>
      <c r="F34" s="530">
        <v>0.1026</v>
      </c>
      <c r="G34" s="37"/>
      <c r="H34" s="261"/>
      <c r="K34"/>
    </row>
    <row r="35" spans="1:11" ht="14.25" customHeight="1">
      <c r="A35" s="37"/>
      <c r="B35" s="165"/>
      <c r="C35" s="146"/>
      <c r="D35" s="163"/>
      <c r="E35" s="163"/>
      <c r="F35" s="164"/>
      <c r="G35" s="37"/>
      <c r="H35" s="261"/>
      <c r="K35"/>
    </row>
    <row r="36" spans="1:11" s="94" customFormat="1" ht="18" customHeight="1">
      <c r="A36" s="166"/>
      <c r="B36" s="167" t="s">
        <v>220</v>
      </c>
      <c r="C36" s="197">
        <v>9.4757517803740737E-3</v>
      </c>
      <c r="D36" s="197">
        <v>7.0104174389933544E-3</v>
      </c>
      <c r="E36" s="197">
        <v>2.4653343413807193E-3</v>
      </c>
      <c r="F36" s="168">
        <v>0.35170000000000001</v>
      </c>
      <c r="G36" s="166"/>
      <c r="H36" s="261"/>
    </row>
    <row r="37" spans="1:11" s="94" customFormat="1" ht="7.5" customHeight="1">
      <c r="A37" s="166"/>
      <c r="B37" s="169"/>
      <c r="C37" s="170"/>
      <c r="D37" s="169"/>
      <c r="E37" s="170"/>
      <c r="F37" s="166"/>
      <c r="G37" s="166"/>
      <c r="H37" s="261"/>
    </row>
    <row r="38" spans="1:11" s="94" customFormat="1" ht="15.75" customHeight="1">
      <c r="A38" s="166"/>
      <c r="B38" s="542" t="s">
        <v>439</v>
      </c>
      <c r="C38" s="542"/>
      <c r="D38" s="542"/>
      <c r="E38" s="542"/>
      <c r="F38" s="542"/>
      <c r="G38" s="166"/>
      <c r="H38" s="261"/>
    </row>
    <row r="39" spans="1:11" s="94" customFormat="1" ht="18" customHeight="1">
      <c r="B39" s="95"/>
      <c r="C39" s="96"/>
      <c r="D39" s="101"/>
      <c r="E39" s="97"/>
      <c r="F39" s="98"/>
      <c r="H39" s="261"/>
    </row>
    <row r="40" spans="1:11" s="94" customFormat="1" ht="18" customHeight="1">
      <c r="B40" s="95"/>
      <c r="C40" s="96"/>
      <c r="D40" s="97"/>
      <c r="E40" s="97"/>
      <c r="F40" s="98"/>
      <c r="H40" s="261"/>
    </row>
    <row r="41" spans="1:11" s="94" customFormat="1" ht="18" customHeight="1">
      <c r="B41" s="95"/>
      <c r="C41" s="96"/>
      <c r="D41" s="97"/>
      <c r="E41" s="97"/>
      <c r="F41" s="98"/>
      <c r="H41" s="261"/>
    </row>
    <row r="42" spans="1:11" s="94" customFormat="1" ht="18" customHeight="1">
      <c r="B42" s="95"/>
      <c r="C42" s="96"/>
      <c r="D42" s="97"/>
      <c r="E42" s="97"/>
      <c r="F42" s="98"/>
      <c r="H42" s="261"/>
    </row>
    <row r="43" spans="1:11" s="94" customFormat="1" ht="18" customHeight="1">
      <c r="B43" s="95"/>
      <c r="C43" s="96"/>
      <c r="D43" s="97"/>
      <c r="E43" s="97"/>
      <c r="F43" s="98"/>
      <c r="H43" s="261"/>
      <c r="J43" s="96"/>
    </row>
    <row r="44" spans="1:11" customFormat="1" ht="6" customHeight="1">
      <c r="C44" s="96"/>
      <c r="D44" s="97"/>
      <c r="E44" s="97"/>
      <c r="F44" s="98"/>
      <c r="G44" s="94"/>
      <c r="H44" s="261"/>
      <c r="I44" s="94"/>
    </row>
    <row r="45" spans="1:11" customFormat="1" ht="18" hidden="1" customHeight="1">
      <c r="B45" s="36" t="s">
        <v>42</v>
      </c>
      <c r="C45" s="96"/>
      <c r="D45" s="97"/>
      <c r="E45" s="97"/>
      <c r="F45" s="98"/>
      <c r="G45" s="94"/>
      <c r="H45" s="261"/>
      <c r="I45" s="94"/>
    </row>
    <row r="46" spans="1:11" ht="6" customHeight="1">
      <c r="C46" s="96"/>
      <c r="D46" s="97"/>
      <c r="E46" s="97"/>
      <c r="F46" s="98"/>
      <c r="G46" s="94"/>
      <c r="H46" s="261"/>
      <c r="I46" s="94"/>
    </row>
    <row r="47" spans="1:11" ht="14.25">
      <c r="C47" s="96"/>
      <c r="D47" s="97"/>
      <c r="E47" s="97"/>
      <c r="F47" s="98"/>
      <c r="G47" s="94"/>
      <c r="H47" s="261"/>
      <c r="I47" s="94"/>
    </row>
    <row r="48" spans="1:11" ht="14.25">
      <c r="C48" s="96"/>
      <c r="D48" s="97"/>
      <c r="E48" s="97"/>
      <c r="F48" s="98"/>
      <c r="G48" s="94"/>
      <c r="H48" s="261"/>
      <c r="I48" s="94"/>
    </row>
    <row r="49" spans="3:9" ht="14.25">
      <c r="C49" s="96"/>
      <c r="D49" s="97"/>
      <c r="E49" s="97"/>
      <c r="F49" s="98"/>
      <c r="G49" s="94"/>
      <c r="H49" s="261"/>
      <c r="I49" s="94"/>
    </row>
    <row r="50" spans="3:9" ht="14.25">
      <c r="C50" s="96"/>
      <c r="D50" s="97"/>
      <c r="E50" s="97"/>
      <c r="F50" s="98"/>
      <c r="G50" s="94"/>
      <c r="H50" s="261"/>
      <c r="I50" s="94"/>
    </row>
    <row r="51" spans="3:9" ht="14.25">
      <c r="C51" s="96"/>
      <c r="D51" s="97"/>
      <c r="E51" s="97"/>
      <c r="F51" s="98"/>
      <c r="G51" s="94"/>
      <c r="H51" s="261"/>
      <c r="I51" s="94"/>
    </row>
    <row r="52" spans="3:9" ht="14.25">
      <c r="C52" s="96"/>
      <c r="D52" s="97"/>
      <c r="E52" s="97"/>
      <c r="F52" s="98"/>
      <c r="G52" s="94"/>
      <c r="H52" s="261"/>
      <c r="I52" s="94"/>
    </row>
    <row r="53" spans="3:9" ht="14.25">
      <c r="C53" s="96"/>
      <c r="D53" s="97"/>
      <c r="E53" s="97"/>
      <c r="F53" s="98"/>
      <c r="G53" s="94"/>
      <c r="H53" s="261"/>
      <c r="I53" s="94"/>
    </row>
    <row r="54" spans="3:9" ht="14.25">
      <c r="C54" s="96"/>
      <c r="D54" s="97"/>
      <c r="E54" s="97"/>
      <c r="F54" s="98"/>
      <c r="G54" s="94"/>
      <c r="H54" s="261"/>
      <c r="I54" s="94"/>
    </row>
    <row r="55" spans="3:9" ht="14.25">
      <c r="C55" s="96"/>
      <c r="D55" s="97"/>
      <c r="E55" s="97"/>
      <c r="F55" s="98"/>
      <c r="G55" s="94"/>
      <c r="H55" s="261"/>
      <c r="I55" s="94"/>
    </row>
    <row r="56" spans="3:9" ht="14.25">
      <c r="C56" s="96"/>
      <c r="D56" s="97"/>
      <c r="E56" s="97"/>
      <c r="F56" s="98"/>
      <c r="G56" s="94"/>
      <c r="H56" s="261"/>
      <c r="I56" s="94"/>
    </row>
    <row r="57" spans="3:9">
      <c r="C57" s="3"/>
      <c r="D57" s="3"/>
      <c r="E57" s="3"/>
      <c r="H57" s="261"/>
    </row>
    <row r="58" spans="3:9">
      <c r="C58" s="3"/>
      <c r="D58" s="3"/>
      <c r="E58" s="3"/>
      <c r="H58" s="261"/>
    </row>
    <row r="59" spans="3:9">
      <c r="C59" s="3"/>
      <c r="D59" s="3"/>
      <c r="E59" s="3"/>
      <c r="H59" s="261"/>
    </row>
    <row r="60" spans="3:9">
      <c r="C60" s="3"/>
      <c r="D60" s="3"/>
      <c r="E60" s="3"/>
      <c r="H60" s="261"/>
    </row>
    <row r="61" spans="3:9">
      <c r="C61" s="3"/>
      <c r="D61" s="3"/>
      <c r="E61" s="3"/>
      <c r="H61" s="261"/>
    </row>
    <row r="62" spans="3:9">
      <c r="C62" s="3"/>
      <c r="D62" s="3"/>
      <c r="E62" s="3"/>
      <c r="H62" s="261"/>
    </row>
    <row r="63" spans="3:9">
      <c r="C63" s="3"/>
      <c r="D63" s="3"/>
      <c r="E63" s="3"/>
      <c r="H63" s="261"/>
    </row>
    <row r="64" spans="3:9">
      <c r="C64" s="3"/>
      <c r="D64" s="3"/>
      <c r="E64" s="3"/>
      <c r="H64" s="261"/>
    </row>
    <row r="65" spans="3:8">
      <c r="C65" s="3"/>
      <c r="D65" s="3"/>
      <c r="E65" s="3"/>
      <c r="H65" s="261"/>
    </row>
    <row r="66" spans="3:8">
      <c r="C66" s="3"/>
      <c r="D66" s="3"/>
      <c r="E66" s="3"/>
      <c r="H66" s="261"/>
    </row>
    <row r="67" spans="3:8">
      <c r="C67" s="3"/>
      <c r="D67" s="3"/>
      <c r="E67" s="3"/>
      <c r="H67" s="261"/>
    </row>
    <row r="68" spans="3:8">
      <c r="C68" s="3"/>
      <c r="D68" s="3"/>
      <c r="E68" s="3"/>
    </row>
    <row r="69" spans="3:8">
      <c r="C69" s="3"/>
      <c r="D69" s="3"/>
      <c r="E69" s="3"/>
    </row>
    <row r="70" spans="3:8">
      <c r="C70" s="3"/>
      <c r="D70" s="3"/>
      <c r="E70" s="3"/>
    </row>
    <row r="71" spans="3:8">
      <c r="C71" s="3"/>
      <c r="D71" s="3"/>
      <c r="E71" s="3"/>
    </row>
    <row r="72" spans="3:8">
      <c r="C72" s="3"/>
      <c r="D72" s="3"/>
      <c r="E72" s="3"/>
    </row>
    <row r="73" spans="3:8">
      <c r="C73" s="3"/>
      <c r="D73" s="3"/>
      <c r="E73" s="3"/>
    </row>
    <row r="74" spans="3:8">
      <c r="C74" s="3"/>
      <c r="D74" s="3"/>
      <c r="E74" s="3"/>
    </row>
    <row r="75" spans="3:8">
      <c r="C75" s="3"/>
      <c r="D75" s="3"/>
      <c r="E75" s="3"/>
    </row>
  </sheetData>
  <mergeCells count="1">
    <mergeCell ref="B38:F38"/>
  </mergeCells>
  <phoneticPr fontId="12" type="noConversion"/>
  <printOptions horizontalCentered="1" verticalCentered="1"/>
  <pageMargins left="0.31496062992125984" right="0.39370078740157483" top="0.4" bottom="0.32" header="0.3" footer="0.28000000000000003"/>
  <pageSetup paperSize="9" orientation="landscape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9"/>
  <sheetViews>
    <sheetView topLeftCell="A16" workbookViewId="0">
      <selection activeCell="J18" sqref="J18"/>
    </sheetView>
  </sheetViews>
  <sheetFormatPr baseColWidth="10" defaultRowHeight="12.75"/>
  <cols>
    <col min="1" max="1" width="11.42578125" style="455"/>
    <col min="2" max="2" width="18.42578125" style="455" customWidth="1"/>
    <col min="3" max="3" width="15.140625" style="455" customWidth="1"/>
    <col min="4" max="4" width="14.85546875" style="455" customWidth="1"/>
    <col min="5" max="5" width="21.28515625" style="455" customWidth="1"/>
    <col min="6" max="6" width="18.85546875" style="455" bestFit="1" customWidth="1"/>
    <col min="7" max="7" width="12.7109375" style="455" bestFit="1" customWidth="1"/>
    <col min="8" max="8" width="12" style="455" bestFit="1" customWidth="1"/>
    <col min="9" max="9" width="17.85546875" style="455" customWidth="1"/>
    <col min="10" max="16384" width="11.42578125" style="455"/>
  </cols>
  <sheetData>
    <row r="3" spans="2:9" s="447" customFormat="1">
      <c r="B3" s="446"/>
      <c r="C3" s="446"/>
      <c r="D3" s="446"/>
    </row>
    <row r="4" spans="2:9" s="447" customFormat="1" ht="63.75">
      <c r="B4" s="543" t="s">
        <v>388</v>
      </c>
      <c r="C4" s="543"/>
      <c r="D4" s="543"/>
      <c r="E4" s="448" t="s">
        <v>430</v>
      </c>
      <c r="F4" s="448" t="s">
        <v>397</v>
      </c>
      <c r="G4" s="448" t="s">
        <v>398</v>
      </c>
      <c r="H4" s="448" t="s">
        <v>389</v>
      </c>
      <c r="I4" s="448" t="s">
        <v>431</v>
      </c>
    </row>
    <row r="5" spans="2:9" s="447" customFormat="1" ht="3.75" customHeight="1">
      <c r="B5" s="450"/>
      <c r="C5" s="450"/>
      <c r="D5" s="450"/>
      <c r="E5" s="451"/>
      <c r="F5" s="449"/>
      <c r="G5" s="449"/>
      <c r="H5" s="450"/>
      <c r="I5" s="451"/>
    </row>
    <row r="6" spans="2:9">
      <c r="B6" s="452"/>
      <c r="C6" s="452"/>
      <c r="D6" s="452"/>
      <c r="E6" s="453" t="s">
        <v>390</v>
      </c>
      <c r="F6" s="454" t="s">
        <v>391</v>
      </c>
      <c r="G6" s="454" t="s">
        <v>392</v>
      </c>
      <c r="H6" s="454" t="s">
        <v>393</v>
      </c>
      <c r="I6" s="453" t="s">
        <v>394</v>
      </c>
    </row>
    <row r="7" spans="2:9">
      <c r="B7" s="456" t="s">
        <v>126</v>
      </c>
      <c r="E7" s="484">
        <v>6445.7070000000003</v>
      </c>
      <c r="F7" s="485">
        <v>70.097999999999999</v>
      </c>
      <c r="G7" s="175">
        <v>-22.428000000000001</v>
      </c>
      <c r="H7" s="175">
        <v>47.67</v>
      </c>
      <c r="I7" s="486">
        <v>6493.3770000000004</v>
      </c>
    </row>
    <row r="8" spans="2:9">
      <c r="B8" s="456" t="s">
        <v>399</v>
      </c>
      <c r="E8" s="484">
        <v>736.41800000000001</v>
      </c>
      <c r="F8" s="487">
        <v>7.359</v>
      </c>
      <c r="G8" s="175">
        <v>-8.9849999999999994</v>
      </c>
      <c r="H8" s="175">
        <v>-1.6259999999999994</v>
      </c>
      <c r="I8" s="486">
        <v>734.79200000000003</v>
      </c>
    </row>
    <row r="9" spans="2:9">
      <c r="B9" s="457" t="s">
        <v>400</v>
      </c>
      <c r="C9" s="458"/>
      <c r="D9" s="458"/>
      <c r="E9" s="488">
        <v>7182.125</v>
      </c>
      <c r="F9" s="488">
        <v>77.456999999999994</v>
      </c>
      <c r="G9" s="489">
        <v>-31.413</v>
      </c>
      <c r="H9" s="489">
        <v>46.044000000000004</v>
      </c>
      <c r="I9" s="489">
        <v>7228.1690000000008</v>
      </c>
    </row>
    <row r="10" spans="2:9">
      <c r="E10" s="490"/>
      <c r="F10" s="491"/>
      <c r="G10" s="491"/>
      <c r="H10" s="491"/>
      <c r="I10" s="490"/>
    </row>
    <row r="11" spans="2:9">
      <c r="B11" s="456" t="s">
        <v>401</v>
      </c>
      <c r="E11" s="486">
        <v>-4187.3819999999996</v>
      </c>
      <c r="F11" s="175">
        <v>-40.475000000000001</v>
      </c>
      <c r="G11" s="175">
        <v>14.603</v>
      </c>
      <c r="H11" s="175">
        <v>-25.872</v>
      </c>
      <c r="I11" s="486">
        <v>-4213.2539999999999</v>
      </c>
    </row>
    <row r="12" spans="2:9">
      <c r="B12" s="457" t="s">
        <v>134</v>
      </c>
      <c r="C12" s="458"/>
      <c r="D12" s="458"/>
      <c r="E12" s="488">
        <v>2994.7430000000004</v>
      </c>
      <c r="F12" s="488">
        <v>36.981999999999992</v>
      </c>
      <c r="G12" s="489">
        <v>-16.810000000000002</v>
      </c>
      <c r="H12" s="489">
        <v>20.172000000000004</v>
      </c>
      <c r="I12" s="489">
        <v>3014.9150000000009</v>
      </c>
    </row>
    <row r="13" spans="2:9">
      <c r="E13" s="484"/>
      <c r="F13" s="175"/>
      <c r="G13" s="491"/>
      <c r="H13" s="491"/>
      <c r="I13" s="490"/>
    </row>
    <row r="14" spans="2:9">
      <c r="B14" s="455" t="s">
        <v>337</v>
      </c>
      <c r="E14" s="486">
        <v>84.525000000000006</v>
      </c>
      <c r="F14" s="175">
        <v>2.0369999999999999</v>
      </c>
      <c r="G14" s="175">
        <v>-0.73599999999999999</v>
      </c>
      <c r="H14" s="175">
        <v>1.3009999999999999</v>
      </c>
      <c r="I14" s="486">
        <v>85.826000000000008</v>
      </c>
    </row>
    <row r="15" spans="2:9">
      <c r="B15" s="455" t="s">
        <v>338</v>
      </c>
      <c r="E15" s="486">
        <v>-426.95400000000001</v>
      </c>
      <c r="F15" s="175">
        <v>-8.2219999999999995</v>
      </c>
      <c r="G15" s="175">
        <v>3.226</v>
      </c>
      <c r="H15" s="175">
        <v>-4.9959999999999996</v>
      </c>
      <c r="I15" s="486">
        <v>-431.95</v>
      </c>
    </row>
    <row r="16" spans="2:9">
      <c r="B16" s="455" t="s">
        <v>402</v>
      </c>
      <c r="E16" s="486">
        <v>-445.71</v>
      </c>
      <c r="F16" s="175">
        <v>-35.838000000000001</v>
      </c>
      <c r="G16" s="175">
        <v>1.1719999999999999</v>
      </c>
      <c r="H16" s="175">
        <v>-34.666000000000004</v>
      </c>
      <c r="I16" s="486">
        <v>-480.37599999999998</v>
      </c>
    </row>
    <row r="17" spans="2:9">
      <c r="B17" s="455" t="s">
        <v>341</v>
      </c>
      <c r="E17" s="486">
        <v>-122.242</v>
      </c>
      <c r="F17" s="175">
        <v>-2.3420000000000001</v>
      </c>
      <c r="G17" s="175">
        <v>0.83799999999999997</v>
      </c>
      <c r="H17" s="175">
        <v>-1.504</v>
      </c>
      <c r="I17" s="486">
        <v>-123.74600000000001</v>
      </c>
    </row>
    <row r="18" spans="2:9">
      <c r="B18" s="456" t="s">
        <v>339</v>
      </c>
      <c r="E18" s="486">
        <v>-594.64099999999996</v>
      </c>
      <c r="F18" s="175">
        <v>-6.758</v>
      </c>
      <c r="G18" s="175">
        <v>2.9020000000000001</v>
      </c>
      <c r="H18" s="175">
        <v>-3.8559999999999999</v>
      </c>
      <c r="I18" s="486">
        <v>-598.49699999999996</v>
      </c>
    </row>
    <row r="19" spans="2:9">
      <c r="B19" s="459" t="s">
        <v>53</v>
      </c>
      <c r="C19" s="460"/>
      <c r="D19" s="460"/>
      <c r="E19" s="488">
        <v>1489.721</v>
      </c>
      <c r="F19" s="492">
        <v>-14.141000000000012</v>
      </c>
      <c r="G19" s="492">
        <v>-9.4080000000000048</v>
      </c>
      <c r="H19" s="492">
        <v>-23.548999999999999</v>
      </c>
      <c r="I19" s="488">
        <v>1466.1720000000009</v>
      </c>
    </row>
    <row r="20" spans="2:9">
      <c r="E20" s="498"/>
      <c r="F20" s="491"/>
      <c r="G20" s="493"/>
      <c r="H20" s="491"/>
      <c r="I20" s="499"/>
    </row>
    <row r="21" spans="2:9">
      <c r="B21" s="459" t="s">
        <v>33</v>
      </c>
      <c r="C21" s="460"/>
      <c r="D21" s="460"/>
      <c r="E21" s="488">
        <v>2057.6730000000002</v>
      </c>
      <c r="F21" s="492">
        <v>24.038999999999987</v>
      </c>
      <c r="G21" s="492">
        <v>-11.418000000000005</v>
      </c>
      <c r="H21" s="492">
        <v>12.621000000000004</v>
      </c>
      <c r="I21" s="488">
        <v>2070.2940000000008</v>
      </c>
    </row>
    <row r="22" spans="2:9">
      <c r="E22" s="498"/>
      <c r="F22" s="491"/>
      <c r="G22" s="493"/>
      <c r="H22" s="491"/>
      <c r="I22" s="499">
        <v>1466.1720000000009</v>
      </c>
    </row>
    <row r="23" spans="2:9">
      <c r="B23" s="456" t="s">
        <v>403</v>
      </c>
      <c r="E23" s="486">
        <v>-0.35199999999999998</v>
      </c>
      <c r="F23" s="462">
        <v>0.503</v>
      </c>
      <c r="G23" s="462">
        <v>0.01</v>
      </c>
      <c r="H23" s="462">
        <v>0.51300000000000001</v>
      </c>
      <c r="I23" s="486">
        <v>0.16100000000000003</v>
      </c>
    </row>
    <row r="24" spans="2:9" ht="24" customHeight="1">
      <c r="B24" s="456" t="s">
        <v>119</v>
      </c>
      <c r="E24" s="484">
        <v>242.38200000000001</v>
      </c>
      <c r="F24" s="175">
        <v>4.3369999999999997</v>
      </c>
      <c r="G24" s="175">
        <v>-2.2570000000000001</v>
      </c>
      <c r="H24" s="175">
        <v>2.0799999999999996</v>
      </c>
      <c r="I24" s="484">
        <v>244.46200000000002</v>
      </c>
    </row>
    <row r="25" spans="2:9">
      <c r="B25" s="456" t="s">
        <v>404</v>
      </c>
      <c r="E25" s="486">
        <v>-654.08199999999999</v>
      </c>
      <c r="F25" s="175">
        <v>-6.9059999999999997</v>
      </c>
      <c r="G25" s="175">
        <v>3.6560000000000001</v>
      </c>
      <c r="H25" s="175">
        <v>-3.2499999999999996</v>
      </c>
      <c r="I25" s="486">
        <v>-657.33199999999999</v>
      </c>
    </row>
    <row r="26" spans="2:9">
      <c r="B26" s="544" t="s">
        <v>349</v>
      </c>
      <c r="C26" s="544"/>
      <c r="D26" s="544"/>
      <c r="E26" s="486">
        <v>0.63200000000000001</v>
      </c>
      <c r="F26" s="525" t="s">
        <v>267</v>
      </c>
      <c r="G26" s="175">
        <v>-2.5000000000000001E-2</v>
      </c>
      <c r="H26" s="175">
        <v>-2.5000000000000001E-2</v>
      </c>
      <c r="I26" s="486">
        <v>0.60699999999999998</v>
      </c>
    </row>
    <row r="27" spans="2:9">
      <c r="B27" s="455" t="s">
        <v>346</v>
      </c>
      <c r="E27" s="484">
        <v>57.709000000000003</v>
      </c>
      <c r="F27" s="175">
        <v>4.3899999999999997</v>
      </c>
      <c r="G27" s="175">
        <v>-1.0680000000000001</v>
      </c>
      <c r="H27" s="175">
        <v>3.3219999999999996</v>
      </c>
      <c r="I27" s="484">
        <v>61.031000000000006</v>
      </c>
    </row>
    <row r="28" spans="2:9">
      <c r="B28" s="455" t="s">
        <v>345</v>
      </c>
      <c r="E28" s="529" t="s">
        <v>267</v>
      </c>
      <c r="F28" s="175">
        <v>86.159000000000006</v>
      </c>
      <c r="G28" s="526" t="s">
        <v>267</v>
      </c>
      <c r="H28" s="487">
        <v>86.159000000000006</v>
      </c>
      <c r="I28" s="494">
        <v>86.159000000000006</v>
      </c>
    </row>
    <row r="29" spans="2:9">
      <c r="E29" s="484"/>
      <c r="F29" s="491"/>
      <c r="G29" s="491"/>
      <c r="H29" s="491"/>
      <c r="I29" s="490"/>
    </row>
    <row r="30" spans="2:9">
      <c r="B30" s="457" t="s">
        <v>377</v>
      </c>
      <c r="C30" s="458"/>
      <c r="D30" s="458"/>
      <c r="E30" s="488">
        <v>1136.01</v>
      </c>
      <c r="F30" s="492">
        <v>74.341999999999999</v>
      </c>
      <c r="G30" s="489">
        <v>-9.0920000000000041</v>
      </c>
      <c r="H30" s="489">
        <v>65.25</v>
      </c>
      <c r="I30" s="489">
        <v>1201.2600000000011</v>
      </c>
    </row>
    <row r="31" spans="2:9">
      <c r="B31" s="456" t="s">
        <v>405</v>
      </c>
      <c r="E31" s="486">
        <v>-348.66399999999999</v>
      </c>
      <c r="F31" s="175">
        <v>-26.782</v>
      </c>
      <c r="G31" s="175">
        <v>1.65</v>
      </c>
      <c r="H31" s="175">
        <v>-25.132000000000001</v>
      </c>
      <c r="I31" s="486">
        <v>-373.79599999999999</v>
      </c>
    </row>
    <row r="32" spans="2:9">
      <c r="B32" s="457" t="s">
        <v>378</v>
      </c>
      <c r="C32" s="458"/>
      <c r="D32" s="458"/>
      <c r="E32" s="488">
        <v>787.346</v>
      </c>
      <c r="F32" s="492">
        <v>47.56</v>
      </c>
      <c r="G32" s="489">
        <v>-7.4420000000000037</v>
      </c>
      <c r="H32" s="489">
        <v>40.117999999999995</v>
      </c>
      <c r="I32" s="489">
        <v>827.46400000000108</v>
      </c>
    </row>
    <row r="33" spans="2:9">
      <c r="B33" s="455" t="s">
        <v>354</v>
      </c>
      <c r="E33" s="529" t="s">
        <v>267</v>
      </c>
      <c r="F33" s="526" t="s">
        <v>267</v>
      </c>
      <c r="G33" s="526" t="s">
        <v>267</v>
      </c>
      <c r="H33" s="526" t="s">
        <v>267</v>
      </c>
      <c r="I33" s="527" t="s">
        <v>267</v>
      </c>
    </row>
    <row r="34" spans="2:9">
      <c r="B34" s="459" t="s">
        <v>118</v>
      </c>
      <c r="C34" s="460"/>
      <c r="D34" s="460"/>
      <c r="E34" s="496">
        <v>787.346</v>
      </c>
      <c r="F34" s="492">
        <v>47.56</v>
      </c>
      <c r="G34" s="492">
        <v>-7.4420000000000037</v>
      </c>
      <c r="H34" s="492">
        <v>40.117999999999995</v>
      </c>
      <c r="I34" s="489">
        <v>827.46400000000108</v>
      </c>
    </row>
    <row r="35" spans="2:9">
      <c r="E35" s="484"/>
      <c r="F35" s="491"/>
      <c r="G35" s="491"/>
      <c r="H35" s="491"/>
      <c r="I35" s="490"/>
    </row>
    <row r="36" spans="2:9">
      <c r="B36" s="452" t="s">
        <v>355</v>
      </c>
      <c r="E36" s="490"/>
      <c r="F36" s="491"/>
      <c r="G36" s="491"/>
      <c r="H36" s="491"/>
      <c r="I36" s="490"/>
    </row>
    <row r="37" spans="2:9">
      <c r="B37" s="455" t="s">
        <v>406</v>
      </c>
      <c r="E37" s="484">
        <v>498.096</v>
      </c>
      <c r="F37" s="495">
        <v>51.014000000000003</v>
      </c>
      <c r="G37" s="175">
        <v>-4.7030000000000003</v>
      </c>
      <c r="H37" s="175">
        <v>46.311</v>
      </c>
      <c r="I37" s="486">
        <v>544.40700000000004</v>
      </c>
    </row>
    <row r="38" spans="2:9">
      <c r="B38" s="455" t="s">
        <v>407</v>
      </c>
      <c r="E38" s="484">
        <v>289.25</v>
      </c>
      <c r="F38" s="175">
        <v>-3.4540000000000002</v>
      </c>
      <c r="G38" s="175">
        <v>-2.7389999999999999</v>
      </c>
      <c r="H38" s="175">
        <v>-6.1929999999999996</v>
      </c>
      <c r="I38" s="486">
        <v>283.05700000000002</v>
      </c>
    </row>
    <row r="39" spans="2:9">
      <c r="B39" s="459" t="s">
        <v>118</v>
      </c>
      <c r="C39" s="460"/>
      <c r="D39" s="460"/>
      <c r="E39" s="488">
        <v>787.346</v>
      </c>
      <c r="F39" s="492">
        <v>47.56</v>
      </c>
      <c r="G39" s="492">
        <v>-7.4420000000000002</v>
      </c>
      <c r="H39" s="492">
        <v>40.118000000000002</v>
      </c>
      <c r="I39" s="489">
        <v>827.46400000000006</v>
      </c>
    </row>
  </sheetData>
  <mergeCells count="2">
    <mergeCell ref="B4:D4"/>
    <mergeCell ref="B26:D26"/>
  </mergeCells>
  <pageMargins left="0.7" right="0.7" top="0.75" bottom="0.75" header="0.3" footer="0.3"/>
  <customProperties>
    <customPr name="_pios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showGridLines="0" workbookViewId="0">
      <selection activeCell="J27" sqref="J27"/>
    </sheetView>
  </sheetViews>
  <sheetFormatPr baseColWidth="10" defaultRowHeight="12.75"/>
  <cols>
    <col min="2" max="2" width="56.42578125" bestFit="1" customWidth="1"/>
    <col min="3" max="3" width="3.42578125" customWidth="1"/>
    <col min="5" max="5" width="2.7109375" customWidth="1"/>
    <col min="7" max="7" width="4.140625" customWidth="1"/>
    <col min="9" max="9" width="4.28515625" customWidth="1"/>
  </cols>
  <sheetData>
    <row r="1" spans="1:1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7"/>
      <c r="B3" s="546" t="s">
        <v>168</v>
      </c>
      <c r="C3" s="546"/>
      <c r="D3" s="546"/>
      <c r="E3" s="546"/>
      <c r="F3" s="546"/>
      <c r="G3" s="546"/>
      <c r="H3" s="546"/>
      <c r="I3" s="546"/>
      <c r="J3" s="546"/>
      <c r="K3" s="37"/>
      <c r="L3" s="37"/>
    </row>
    <row r="4" spans="1:12">
      <c r="A4" s="37"/>
      <c r="B4" s="546" t="s">
        <v>166</v>
      </c>
      <c r="C4" s="546"/>
      <c r="D4" s="546"/>
      <c r="E4" s="546"/>
      <c r="F4" s="546"/>
      <c r="G4" s="546"/>
      <c r="H4" s="546"/>
      <c r="I4" s="546"/>
      <c r="J4" s="546"/>
      <c r="K4" s="37"/>
      <c r="L4" s="37"/>
    </row>
    <row r="5" spans="1:12">
      <c r="A5" s="37"/>
      <c r="B5" s="547"/>
      <c r="C5" s="547"/>
      <c r="D5" s="547"/>
      <c r="E5" s="547"/>
      <c r="F5" s="547"/>
      <c r="G5" s="547"/>
      <c r="H5" s="547"/>
      <c r="I5" s="547"/>
      <c r="J5" s="547"/>
      <c r="K5" s="37"/>
      <c r="L5" s="37"/>
    </row>
    <row r="6" spans="1:12">
      <c r="A6" s="37"/>
      <c r="B6" s="171"/>
      <c r="C6" s="171"/>
      <c r="D6" s="548" t="s">
        <v>432</v>
      </c>
      <c r="E6" s="548"/>
      <c r="F6" s="548"/>
      <c r="G6" s="548"/>
      <c r="H6" s="548"/>
      <c r="I6" s="548"/>
      <c r="J6" s="548"/>
      <c r="K6" s="37"/>
      <c r="L6" s="37"/>
    </row>
    <row r="7" spans="1:12">
      <c r="A7" s="37"/>
      <c r="B7" s="171"/>
      <c r="C7" s="171"/>
      <c r="D7" s="172">
        <v>2019</v>
      </c>
      <c r="E7" s="172"/>
      <c r="F7" s="172">
        <v>2018</v>
      </c>
      <c r="G7" s="172"/>
      <c r="H7" s="172" t="s">
        <v>52</v>
      </c>
      <c r="I7" s="173"/>
      <c r="J7" s="172" t="s">
        <v>52</v>
      </c>
      <c r="K7" s="37"/>
      <c r="L7" s="37"/>
    </row>
    <row r="8" spans="1:12">
      <c r="A8" s="37"/>
      <c r="B8" s="171"/>
      <c r="C8" s="171"/>
      <c r="D8" s="545" t="s">
        <v>211</v>
      </c>
      <c r="E8" s="545"/>
      <c r="F8" s="545"/>
      <c r="G8" s="545"/>
      <c r="H8" s="545"/>
      <c r="I8" s="173"/>
      <c r="J8" s="173" t="s">
        <v>21</v>
      </c>
      <c r="K8" s="37"/>
      <c r="L8" s="37"/>
    </row>
    <row r="9" spans="1:12">
      <c r="A9" s="37"/>
      <c r="B9" s="174" t="s">
        <v>172</v>
      </c>
      <c r="C9" s="171"/>
      <c r="D9" s="171"/>
      <c r="E9" s="171"/>
      <c r="F9" s="171"/>
      <c r="G9" s="171"/>
      <c r="H9" s="171"/>
      <c r="I9" s="171"/>
      <c r="J9" s="171"/>
      <c r="K9" s="37"/>
      <c r="L9" s="37"/>
    </row>
    <row r="10" spans="1:12">
      <c r="A10" s="37"/>
      <c r="B10" s="171" t="s">
        <v>10</v>
      </c>
      <c r="C10" s="171"/>
      <c r="D10" s="175">
        <v>223</v>
      </c>
      <c r="E10" s="171"/>
      <c r="F10" s="175">
        <v>166</v>
      </c>
      <c r="G10" s="175"/>
      <c r="H10" s="175">
        <v>57</v>
      </c>
      <c r="I10" s="171"/>
      <c r="J10" s="176">
        <v>34.337349397590366</v>
      </c>
      <c r="K10" s="37"/>
      <c r="L10" s="37"/>
    </row>
    <row r="11" spans="1:12">
      <c r="A11" s="37"/>
      <c r="B11" s="171" t="s">
        <v>55</v>
      </c>
      <c r="C11" s="171"/>
      <c r="D11" s="175">
        <v>375</v>
      </c>
      <c r="E11" s="171"/>
      <c r="F11" s="175">
        <v>460</v>
      </c>
      <c r="G11" s="175"/>
      <c r="H11" s="175">
        <v>-85</v>
      </c>
      <c r="I11" s="171"/>
      <c r="J11" s="176">
        <v>-18.478260869565222</v>
      </c>
      <c r="K11" s="37"/>
      <c r="L11" s="37"/>
    </row>
    <row r="12" spans="1:12">
      <c r="A12" s="37"/>
      <c r="B12" s="171" t="s">
        <v>14</v>
      </c>
      <c r="C12" s="171"/>
      <c r="D12" s="175">
        <v>612</v>
      </c>
      <c r="E12" s="171"/>
      <c r="F12" s="175">
        <v>620</v>
      </c>
      <c r="G12" s="175"/>
      <c r="H12" s="175">
        <v>-8</v>
      </c>
      <c r="I12" s="171"/>
      <c r="J12" s="176">
        <v>-1.2903225806451646</v>
      </c>
      <c r="K12" s="37"/>
      <c r="L12" s="37"/>
    </row>
    <row r="13" spans="1:12">
      <c r="A13" s="37"/>
      <c r="B13" s="171" t="s">
        <v>56</v>
      </c>
      <c r="C13" s="171"/>
      <c r="D13" s="175">
        <v>284</v>
      </c>
      <c r="E13" s="171"/>
      <c r="F13" s="175">
        <v>296</v>
      </c>
      <c r="G13" s="175"/>
      <c r="H13" s="175">
        <v>-12</v>
      </c>
      <c r="I13" s="171"/>
      <c r="J13" s="176">
        <v>-4.0540540540540571</v>
      </c>
      <c r="K13" s="37"/>
      <c r="L13" s="37"/>
    </row>
    <row r="14" spans="1:12">
      <c r="A14" s="37"/>
      <c r="B14" s="177" t="s">
        <v>177</v>
      </c>
      <c r="C14" s="181"/>
      <c r="D14" s="160">
        <v>1494</v>
      </c>
      <c r="E14" s="177"/>
      <c r="F14" s="160">
        <v>1542</v>
      </c>
      <c r="G14" s="160"/>
      <c r="H14" s="160">
        <v>-48</v>
      </c>
      <c r="I14" s="177"/>
      <c r="J14" s="178">
        <v>-3.1128404669260701</v>
      </c>
      <c r="K14" s="37"/>
      <c r="L14" s="37"/>
    </row>
    <row r="15" spans="1:12">
      <c r="A15" s="37"/>
      <c r="B15" s="174" t="s">
        <v>167</v>
      </c>
      <c r="C15" s="171"/>
      <c r="D15" s="175"/>
      <c r="E15" s="171"/>
      <c r="F15" s="175"/>
      <c r="G15" s="175"/>
      <c r="H15" s="175"/>
      <c r="I15" s="171"/>
      <c r="J15" s="176"/>
      <c r="K15" s="37"/>
      <c r="L15" s="37"/>
    </row>
    <row r="16" spans="1:12">
      <c r="A16" s="37"/>
      <c r="B16" s="171" t="s">
        <v>10</v>
      </c>
      <c r="C16" s="171"/>
      <c r="D16" s="175">
        <v>893</v>
      </c>
      <c r="E16" s="171"/>
      <c r="F16" s="175">
        <v>800</v>
      </c>
      <c r="G16" s="175"/>
      <c r="H16" s="175">
        <v>93</v>
      </c>
      <c r="I16" s="171"/>
      <c r="J16" s="176">
        <v>11.624999999999996</v>
      </c>
      <c r="K16" s="37"/>
      <c r="L16" s="37"/>
    </row>
    <row r="17" spans="1:12">
      <c r="A17" s="37"/>
      <c r="B17" s="171" t="s">
        <v>55</v>
      </c>
      <c r="C17" s="171"/>
      <c r="D17" s="175">
        <v>3948</v>
      </c>
      <c r="E17" s="171"/>
      <c r="F17" s="175">
        <v>2603</v>
      </c>
      <c r="G17" s="175"/>
      <c r="H17" s="175">
        <v>1345</v>
      </c>
      <c r="I17" s="171"/>
      <c r="J17" s="176">
        <v>51.671148674606229</v>
      </c>
      <c r="K17" s="37"/>
      <c r="L17" s="37"/>
    </row>
    <row r="18" spans="1:12">
      <c r="A18" s="37"/>
      <c r="B18" s="171" t="s">
        <v>14</v>
      </c>
      <c r="C18" s="171"/>
      <c r="D18" s="175">
        <v>828</v>
      </c>
      <c r="E18" s="171"/>
      <c r="F18" s="175">
        <v>847</v>
      </c>
      <c r="G18" s="175"/>
      <c r="H18" s="175">
        <v>-19</v>
      </c>
      <c r="I18" s="171"/>
      <c r="J18" s="176">
        <v>-2.2432113341204207</v>
      </c>
      <c r="K18" s="37"/>
      <c r="L18" s="37"/>
    </row>
    <row r="19" spans="1:12">
      <c r="A19" s="37"/>
      <c r="B19" s="171" t="s">
        <v>56</v>
      </c>
      <c r="C19" s="171"/>
      <c r="D19" s="175">
        <v>480</v>
      </c>
      <c r="E19" s="171"/>
      <c r="F19" s="175">
        <v>463</v>
      </c>
      <c r="G19" s="175"/>
      <c r="H19" s="175">
        <v>17</v>
      </c>
      <c r="I19" s="171"/>
      <c r="J19" s="176">
        <v>3.6717062634989306</v>
      </c>
      <c r="K19" s="37"/>
      <c r="L19" s="37"/>
    </row>
    <row r="20" spans="1:12">
      <c r="A20" s="37"/>
      <c r="B20" s="177" t="s">
        <v>178</v>
      </c>
      <c r="C20" s="181"/>
      <c r="D20" s="160">
        <v>6149</v>
      </c>
      <c r="E20" s="177"/>
      <c r="F20" s="160">
        <v>4713</v>
      </c>
      <c r="G20" s="160"/>
      <c r="H20" s="160">
        <v>1436</v>
      </c>
      <c r="I20" s="177"/>
      <c r="J20" s="178">
        <v>30.468915764905582</v>
      </c>
      <c r="K20" s="37"/>
      <c r="L20" s="37"/>
    </row>
    <row r="21" spans="1:12">
      <c r="A21" s="37"/>
      <c r="B21" s="171" t="s">
        <v>169</v>
      </c>
      <c r="C21" s="171"/>
      <c r="D21" s="175">
        <v>-415</v>
      </c>
      <c r="E21" s="171"/>
      <c r="F21" s="175">
        <v>-391</v>
      </c>
      <c r="G21" s="175"/>
      <c r="H21" s="175">
        <v>-24</v>
      </c>
      <c r="I21" s="171"/>
      <c r="J21" s="176">
        <v>6.13810741687979</v>
      </c>
      <c r="K21" s="37"/>
      <c r="L21" s="37"/>
    </row>
    <row r="22" spans="1:12">
      <c r="A22" s="37"/>
      <c r="B22" s="179" t="s">
        <v>170</v>
      </c>
      <c r="C22" s="180"/>
      <c r="D22" s="182">
        <v>7228</v>
      </c>
      <c r="E22" s="179"/>
      <c r="F22" s="182">
        <v>5864</v>
      </c>
      <c r="G22" s="182"/>
      <c r="H22" s="182">
        <v>1364</v>
      </c>
      <c r="I22" s="179"/>
      <c r="J22" s="183">
        <v>23.260572987721684</v>
      </c>
      <c r="K22" s="37"/>
      <c r="L22" s="37"/>
    </row>
    <row r="23" spans="1:12">
      <c r="A23" s="37"/>
      <c r="B23" s="171"/>
      <c r="C23" s="171"/>
      <c r="D23" s="175"/>
      <c r="E23" s="171"/>
      <c r="F23" s="175"/>
      <c r="G23" s="175"/>
      <c r="H23" s="175"/>
      <c r="I23" s="171"/>
      <c r="J23" s="176"/>
      <c r="K23" s="37"/>
      <c r="L23" s="37"/>
    </row>
    <row r="24" spans="1:12">
      <c r="A24" s="37"/>
      <c r="B24" s="174" t="s">
        <v>172</v>
      </c>
      <c r="C24" s="171"/>
      <c r="D24" s="175"/>
      <c r="E24" s="171"/>
      <c r="F24" s="175"/>
      <c r="G24" s="175"/>
      <c r="H24" s="175"/>
      <c r="I24" s="171"/>
      <c r="J24" s="176"/>
      <c r="K24" s="37"/>
      <c r="L24" s="37"/>
    </row>
    <row r="25" spans="1:12">
      <c r="A25" s="37"/>
      <c r="B25" s="171" t="s">
        <v>10</v>
      </c>
      <c r="C25" s="171"/>
      <c r="D25" s="175">
        <v>-78</v>
      </c>
      <c r="E25" s="171"/>
      <c r="F25" s="175">
        <v>-14</v>
      </c>
      <c r="G25" s="175"/>
      <c r="H25" s="175">
        <v>-64</v>
      </c>
      <c r="I25" s="171"/>
      <c r="J25" s="176">
        <v>-457.14285714285711</v>
      </c>
      <c r="K25" s="37"/>
      <c r="L25" s="37"/>
    </row>
    <row r="26" spans="1:12">
      <c r="A26" s="37"/>
      <c r="B26" s="171" t="s">
        <v>55</v>
      </c>
      <c r="C26" s="171"/>
      <c r="D26" s="175">
        <v>-169</v>
      </c>
      <c r="E26" s="171"/>
      <c r="F26" s="175">
        <v>-264</v>
      </c>
      <c r="G26" s="175"/>
      <c r="H26" s="175">
        <v>95</v>
      </c>
      <c r="I26" s="171"/>
      <c r="J26" s="176">
        <v>35.984848484848484</v>
      </c>
      <c r="K26" s="37"/>
      <c r="L26" s="37"/>
    </row>
    <row r="27" spans="1:12">
      <c r="A27" s="37"/>
      <c r="B27" s="171" t="s">
        <v>14</v>
      </c>
      <c r="C27" s="171"/>
      <c r="D27" s="175">
        <v>-214</v>
      </c>
      <c r="E27" s="171"/>
      <c r="F27" s="175">
        <v>-217</v>
      </c>
      <c r="G27" s="175"/>
      <c r="H27" s="175">
        <v>3</v>
      </c>
      <c r="I27" s="171"/>
      <c r="J27" s="176">
        <v>1.3824884792626779</v>
      </c>
      <c r="K27" s="37"/>
      <c r="L27" s="37"/>
    </row>
    <row r="28" spans="1:12">
      <c r="A28" s="37"/>
      <c r="B28" s="171" t="s">
        <v>56</v>
      </c>
      <c r="C28" s="171"/>
      <c r="D28" s="175">
        <v>-100</v>
      </c>
      <c r="E28" s="171"/>
      <c r="F28" s="175">
        <v>-94</v>
      </c>
      <c r="G28" s="175"/>
      <c r="H28" s="175">
        <v>-6</v>
      </c>
      <c r="I28" s="171"/>
      <c r="J28" s="176">
        <v>-6.3829787234042534</v>
      </c>
      <c r="K28" s="37"/>
      <c r="L28" s="37"/>
    </row>
    <row r="29" spans="1:12">
      <c r="A29" s="37"/>
      <c r="B29" s="177" t="s">
        <v>179</v>
      </c>
      <c r="C29" s="181"/>
      <c r="D29" s="160">
        <v>-561</v>
      </c>
      <c r="E29" s="177"/>
      <c r="F29" s="160">
        <v>-589</v>
      </c>
      <c r="G29" s="160"/>
      <c r="H29" s="160">
        <v>28</v>
      </c>
      <c r="I29" s="177"/>
      <c r="J29" s="178">
        <v>4.7538200339558578</v>
      </c>
      <c r="K29" s="37"/>
      <c r="L29" s="37"/>
    </row>
    <row r="30" spans="1:12">
      <c r="A30" s="37"/>
      <c r="B30" s="174" t="s">
        <v>167</v>
      </c>
      <c r="C30" s="171"/>
      <c r="D30" s="175"/>
      <c r="E30" s="171"/>
      <c r="F30" s="175"/>
      <c r="G30" s="175"/>
      <c r="H30" s="175"/>
      <c r="I30" s="171"/>
      <c r="J30" s="176"/>
      <c r="K30" s="37"/>
      <c r="L30" s="37"/>
    </row>
    <row r="31" spans="1:12">
      <c r="A31" s="37"/>
      <c r="B31" s="171" t="s">
        <v>10</v>
      </c>
      <c r="C31" s="171"/>
      <c r="D31" s="175">
        <v>-445</v>
      </c>
      <c r="E31" s="171"/>
      <c r="F31" s="175">
        <v>-463</v>
      </c>
      <c r="G31" s="175"/>
      <c r="H31" s="175">
        <v>18</v>
      </c>
      <c r="I31" s="171"/>
      <c r="J31" s="176">
        <v>3.8876889848812102</v>
      </c>
      <c r="K31" s="37"/>
      <c r="L31" s="37"/>
    </row>
    <row r="32" spans="1:12">
      <c r="A32" s="37"/>
      <c r="B32" s="171" t="s">
        <v>55</v>
      </c>
      <c r="C32" s="171"/>
      <c r="D32" s="175">
        <v>-2835</v>
      </c>
      <c r="E32" s="171"/>
      <c r="F32" s="175">
        <v>-1916</v>
      </c>
      <c r="G32" s="175"/>
      <c r="H32" s="175">
        <v>-919</v>
      </c>
      <c r="I32" s="171"/>
      <c r="J32" s="176">
        <v>-47.964509394572019</v>
      </c>
      <c r="K32" s="37"/>
      <c r="L32" s="37"/>
    </row>
    <row r="33" spans="1:12">
      <c r="A33" s="37"/>
      <c r="B33" s="171" t="s">
        <v>14</v>
      </c>
      <c r="C33" s="171"/>
      <c r="D33" s="175">
        <v>-479</v>
      </c>
      <c r="E33" s="171"/>
      <c r="F33" s="175">
        <v>-510</v>
      </c>
      <c r="G33" s="175"/>
      <c r="H33" s="175">
        <v>31</v>
      </c>
      <c r="I33" s="171"/>
      <c r="J33" s="176">
        <v>6.0784313725490202</v>
      </c>
      <c r="K33" s="37"/>
      <c r="L33" s="37"/>
    </row>
    <row r="34" spans="1:12">
      <c r="A34" s="37"/>
      <c r="B34" s="171" t="s">
        <v>56</v>
      </c>
      <c r="C34" s="171"/>
      <c r="D34" s="175">
        <v>-310</v>
      </c>
      <c r="E34" s="171"/>
      <c r="F34" s="175">
        <v>-312</v>
      </c>
      <c r="G34" s="175"/>
      <c r="H34" s="175">
        <v>2</v>
      </c>
      <c r="I34" s="171"/>
      <c r="J34" s="176">
        <v>0.64102564102563875</v>
      </c>
      <c r="K34" s="37"/>
      <c r="L34" s="37"/>
    </row>
    <row r="35" spans="1:12">
      <c r="A35" s="37"/>
      <c r="B35" s="177" t="s">
        <v>180</v>
      </c>
      <c r="C35" s="181"/>
      <c r="D35" s="160">
        <v>-4069</v>
      </c>
      <c r="E35" s="177"/>
      <c r="F35" s="160">
        <v>-3201</v>
      </c>
      <c r="G35" s="160"/>
      <c r="H35" s="160">
        <v>-868</v>
      </c>
      <c r="I35" s="177"/>
      <c r="J35" s="178">
        <v>-27.116526085598245</v>
      </c>
      <c r="K35" s="37"/>
      <c r="L35" s="37"/>
    </row>
    <row r="36" spans="1:12">
      <c r="A36" s="37"/>
      <c r="B36" s="171" t="s">
        <v>169</v>
      </c>
      <c r="C36" s="171"/>
      <c r="D36" s="175">
        <v>416.5</v>
      </c>
      <c r="E36" s="171"/>
      <c r="F36" s="175">
        <v>391</v>
      </c>
      <c r="G36" s="175"/>
      <c r="H36" s="175">
        <v>25.5</v>
      </c>
      <c r="I36" s="171"/>
      <c r="J36" s="176">
        <v>-6.5217391304347894</v>
      </c>
      <c r="K36" s="37"/>
      <c r="L36" s="37"/>
    </row>
    <row r="37" spans="1:12">
      <c r="A37" s="37"/>
      <c r="B37" s="179" t="s">
        <v>171</v>
      </c>
      <c r="C37" s="180"/>
      <c r="D37" s="182">
        <v>-4212.5</v>
      </c>
      <c r="E37" s="179"/>
      <c r="F37" s="182">
        <v>-3399</v>
      </c>
      <c r="G37" s="182"/>
      <c r="H37" s="182">
        <v>-813.5</v>
      </c>
      <c r="I37" s="179"/>
      <c r="J37" s="183">
        <v>-24.033509855839952</v>
      </c>
      <c r="K37" s="37"/>
      <c r="L37" s="37"/>
    </row>
    <row r="38" spans="1:12">
      <c r="A38" s="37"/>
      <c r="B38" s="171"/>
      <c r="C38" s="171"/>
      <c r="D38" s="175"/>
      <c r="E38" s="171"/>
      <c r="F38" s="175"/>
      <c r="G38" s="175"/>
      <c r="H38" s="175"/>
      <c r="I38" s="171"/>
      <c r="J38" s="176"/>
      <c r="K38" s="37"/>
      <c r="L38" s="37"/>
    </row>
    <row r="39" spans="1:12">
      <c r="A39" s="37"/>
      <c r="B39" s="174" t="s">
        <v>172</v>
      </c>
      <c r="C39" s="171"/>
      <c r="D39" s="175"/>
      <c r="E39" s="171"/>
      <c r="F39" s="175"/>
      <c r="G39" s="175"/>
      <c r="H39" s="175"/>
      <c r="I39" s="171"/>
      <c r="J39" s="176"/>
      <c r="K39" s="37"/>
      <c r="L39" s="37"/>
    </row>
    <row r="40" spans="1:12">
      <c r="A40" s="37"/>
      <c r="B40" s="171" t="s">
        <v>10</v>
      </c>
      <c r="C40" s="171"/>
      <c r="D40" s="175">
        <v>-20</v>
      </c>
      <c r="E40" s="171"/>
      <c r="F40" s="175">
        <v>-28</v>
      </c>
      <c r="G40" s="175"/>
      <c r="H40" s="175">
        <v>8</v>
      </c>
      <c r="I40" s="171"/>
      <c r="J40" s="176">
        <v>28.571428571428569</v>
      </c>
      <c r="K40" s="37"/>
      <c r="L40" s="37"/>
    </row>
    <row r="41" spans="1:12">
      <c r="A41" s="37"/>
      <c r="B41" s="171" t="s">
        <v>55</v>
      </c>
      <c r="C41" s="171"/>
      <c r="D41" s="175">
        <v>-8</v>
      </c>
      <c r="E41" s="171"/>
      <c r="F41" s="175">
        <v>-9</v>
      </c>
      <c r="G41" s="175"/>
      <c r="H41" s="175">
        <v>1</v>
      </c>
      <c r="I41" s="171"/>
      <c r="J41" s="176">
        <v>11.111111111111116</v>
      </c>
      <c r="K41" s="37"/>
      <c r="L41" s="37"/>
    </row>
    <row r="42" spans="1:12">
      <c r="A42" s="37"/>
      <c r="B42" s="171" t="s">
        <v>14</v>
      </c>
      <c r="C42" s="171"/>
      <c r="D42" s="175">
        <v>-14</v>
      </c>
      <c r="E42" s="171"/>
      <c r="F42" s="175">
        <v>-15</v>
      </c>
      <c r="G42" s="175"/>
      <c r="H42" s="175">
        <v>1</v>
      </c>
      <c r="I42" s="171"/>
      <c r="J42" s="176">
        <v>6.6666666666666652</v>
      </c>
      <c r="K42" s="37"/>
      <c r="L42" s="37"/>
    </row>
    <row r="43" spans="1:12">
      <c r="A43" s="37"/>
      <c r="B43" s="171" t="s">
        <v>56</v>
      </c>
      <c r="C43" s="171"/>
      <c r="D43" s="175">
        <v>-14</v>
      </c>
      <c r="E43" s="171"/>
      <c r="F43" s="175">
        <v>-15</v>
      </c>
      <c r="G43" s="175"/>
      <c r="H43" s="462">
        <v>1</v>
      </c>
      <c r="I43" s="171"/>
      <c r="J43" s="461">
        <v>6.6666666666666652</v>
      </c>
      <c r="K43" s="37"/>
      <c r="L43" s="37"/>
    </row>
    <row r="44" spans="1:12">
      <c r="A44" s="37"/>
      <c r="B44" s="177" t="s">
        <v>181</v>
      </c>
      <c r="C44" s="181"/>
      <c r="D44" s="160">
        <v>-56</v>
      </c>
      <c r="E44" s="177"/>
      <c r="F44" s="160">
        <v>-67</v>
      </c>
      <c r="G44" s="160"/>
      <c r="H44" s="160">
        <v>11</v>
      </c>
      <c r="I44" s="177"/>
      <c r="J44" s="178">
        <v>16.417910447761198</v>
      </c>
      <c r="K44" s="37"/>
      <c r="L44" s="37"/>
    </row>
    <row r="45" spans="1:12">
      <c r="A45" s="37"/>
      <c r="B45" s="174" t="s">
        <v>167</v>
      </c>
      <c r="C45" s="171"/>
      <c r="D45" s="175"/>
      <c r="E45" s="171"/>
      <c r="F45" s="175"/>
      <c r="G45" s="175"/>
      <c r="H45" s="175"/>
      <c r="I45" s="171"/>
      <c r="J45" s="176"/>
      <c r="K45" s="37"/>
      <c r="L45" s="37"/>
    </row>
    <row r="46" spans="1:12">
      <c r="A46" s="37"/>
      <c r="B46" s="171" t="s">
        <v>10</v>
      </c>
      <c r="C46" s="171"/>
      <c r="D46" s="175">
        <v>-69</v>
      </c>
      <c r="E46" s="171"/>
      <c r="F46" s="175">
        <v>-124</v>
      </c>
      <c r="G46" s="175"/>
      <c r="H46" s="175">
        <v>55</v>
      </c>
      <c r="I46" s="171"/>
      <c r="J46" s="176">
        <v>44.354838709677423</v>
      </c>
      <c r="K46" s="37"/>
      <c r="L46" s="37"/>
    </row>
    <row r="47" spans="1:12">
      <c r="A47" s="37"/>
      <c r="B47" s="171" t="s">
        <v>55</v>
      </c>
      <c r="C47" s="171"/>
      <c r="D47" s="175">
        <v>-170</v>
      </c>
      <c r="E47" s="171"/>
      <c r="F47" s="175">
        <v>-94</v>
      </c>
      <c r="G47" s="175"/>
      <c r="H47" s="175">
        <v>-76</v>
      </c>
      <c r="I47" s="171"/>
      <c r="J47" s="176">
        <v>-80.851063829787236</v>
      </c>
      <c r="K47" s="37"/>
      <c r="L47" s="37"/>
    </row>
    <row r="48" spans="1:12">
      <c r="A48" s="37"/>
      <c r="B48" s="171" t="s">
        <v>14</v>
      </c>
      <c r="C48" s="171"/>
      <c r="D48" s="175">
        <v>-25</v>
      </c>
      <c r="E48" s="171"/>
      <c r="F48" s="175">
        <v>-24</v>
      </c>
      <c r="G48" s="175"/>
      <c r="H48" s="175">
        <v>-1</v>
      </c>
      <c r="I48" s="171"/>
      <c r="J48" s="176">
        <v>-4.1666666666666741</v>
      </c>
      <c r="K48" s="37"/>
      <c r="L48" s="37"/>
    </row>
    <row r="49" spans="1:12">
      <c r="A49" s="37"/>
      <c r="B49" s="171" t="s">
        <v>56</v>
      </c>
      <c r="C49" s="171"/>
      <c r="D49" s="175">
        <v>-14</v>
      </c>
      <c r="E49" s="171"/>
      <c r="F49" s="175">
        <v>-12</v>
      </c>
      <c r="G49" s="175"/>
      <c r="H49" s="175">
        <v>-2</v>
      </c>
      <c r="I49" s="171"/>
      <c r="J49" s="176">
        <v>-16.666666666666675</v>
      </c>
      <c r="K49" s="37"/>
      <c r="L49" s="37"/>
    </row>
    <row r="50" spans="1:12">
      <c r="A50" s="37"/>
      <c r="B50" s="177" t="s">
        <v>182</v>
      </c>
      <c r="C50" s="181"/>
      <c r="D50" s="160">
        <v>-278</v>
      </c>
      <c r="E50" s="177"/>
      <c r="F50" s="160">
        <v>-254</v>
      </c>
      <c r="G50" s="160"/>
      <c r="H50" s="160">
        <v>-24</v>
      </c>
      <c r="I50" s="177"/>
      <c r="J50" s="178">
        <v>-9.4488188976377998</v>
      </c>
      <c r="K50" s="37"/>
      <c r="L50" s="37"/>
    </row>
    <row r="51" spans="1:12">
      <c r="A51" s="37"/>
      <c r="B51" s="171" t="s">
        <v>169</v>
      </c>
      <c r="C51" s="171"/>
      <c r="D51" s="175">
        <v>-12</v>
      </c>
      <c r="E51" s="171"/>
      <c r="F51" s="175">
        <v>-13</v>
      </c>
      <c r="G51" s="175"/>
      <c r="H51" s="175">
        <v>1</v>
      </c>
      <c r="I51" s="171"/>
      <c r="J51" s="176">
        <v>7.6923076923076872</v>
      </c>
      <c r="K51" s="37"/>
      <c r="L51" s="37"/>
    </row>
    <row r="52" spans="1:12">
      <c r="A52" s="37"/>
      <c r="B52" s="179" t="s">
        <v>173</v>
      </c>
      <c r="C52" s="179"/>
      <c r="D52" s="182">
        <v>-346</v>
      </c>
      <c r="E52" s="179"/>
      <c r="F52" s="182">
        <v>-334</v>
      </c>
      <c r="G52" s="182"/>
      <c r="H52" s="182">
        <v>-12</v>
      </c>
      <c r="I52" s="179"/>
      <c r="J52" s="183">
        <v>-3.4928143712574911</v>
      </c>
      <c r="K52" s="37"/>
      <c r="L52" s="37"/>
    </row>
    <row r="53" spans="1:12">
      <c r="A53" s="37"/>
      <c r="B53" s="184"/>
      <c r="C53" s="185"/>
      <c r="D53" s="184"/>
      <c r="E53" s="184"/>
      <c r="F53" s="184"/>
      <c r="G53" s="184"/>
      <c r="H53" s="184"/>
      <c r="I53" s="184"/>
      <c r="J53" s="184"/>
      <c r="K53" s="37"/>
      <c r="L53" s="37"/>
    </row>
    <row r="54" spans="1:12">
      <c r="A54" s="37"/>
      <c r="B54" s="184"/>
      <c r="C54" s="185"/>
      <c r="D54" s="184"/>
      <c r="E54" s="184"/>
      <c r="F54" s="184"/>
      <c r="G54" s="184"/>
      <c r="H54" s="184"/>
      <c r="I54" s="184"/>
      <c r="J54" s="184"/>
      <c r="K54" s="37"/>
      <c r="L54" s="37"/>
    </row>
    <row r="55" spans="1:12" ht="12.75" customHeight="1">
      <c r="A55" s="37"/>
      <c r="B55" s="171"/>
      <c r="C55" s="171"/>
      <c r="D55" s="548" t="s">
        <v>432</v>
      </c>
      <c r="E55" s="548"/>
      <c r="F55" s="548"/>
      <c r="G55" s="548"/>
      <c r="H55" s="548"/>
      <c r="I55" s="548"/>
      <c r="J55" s="548"/>
      <c r="K55" s="37"/>
      <c r="L55" s="37"/>
    </row>
    <row r="56" spans="1:12">
      <c r="A56" s="37"/>
      <c r="B56" s="171"/>
      <c r="C56" s="171"/>
      <c r="D56" s="172">
        <v>2019</v>
      </c>
      <c r="E56" s="172"/>
      <c r="F56" s="172">
        <v>2018</v>
      </c>
      <c r="G56" s="172"/>
      <c r="H56" s="172" t="s">
        <v>52</v>
      </c>
      <c r="I56" s="173"/>
      <c r="J56" s="172" t="s">
        <v>52</v>
      </c>
      <c r="K56" s="37"/>
      <c r="L56" s="37"/>
    </row>
    <row r="57" spans="1:12">
      <c r="A57" s="37"/>
      <c r="B57" s="171"/>
      <c r="C57" s="171"/>
      <c r="D57" s="545" t="s">
        <v>211</v>
      </c>
      <c r="E57" s="545"/>
      <c r="F57" s="545"/>
      <c r="G57" s="545"/>
      <c r="H57" s="545"/>
      <c r="I57" s="173"/>
      <c r="J57" s="173" t="s">
        <v>21</v>
      </c>
      <c r="K57" s="37"/>
      <c r="L57" s="37"/>
    </row>
    <row r="58" spans="1:12">
      <c r="A58" s="37"/>
      <c r="B58" s="174" t="s">
        <v>172</v>
      </c>
      <c r="C58" s="171"/>
      <c r="D58" s="171"/>
      <c r="E58" s="171"/>
      <c r="F58" s="171"/>
      <c r="G58" s="171"/>
      <c r="H58" s="171"/>
      <c r="I58" s="171"/>
      <c r="J58" s="171"/>
      <c r="K58" s="37"/>
      <c r="L58" s="37"/>
    </row>
    <row r="59" spans="1:12">
      <c r="A59" s="37"/>
      <c r="B59" s="171" t="s">
        <v>10</v>
      </c>
      <c r="C59" s="171"/>
      <c r="D59" s="175">
        <v>-15</v>
      </c>
      <c r="E59" s="171"/>
      <c r="F59" s="175">
        <v>-15</v>
      </c>
      <c r="G59" s="175"/>
      <c r="H59" s="175">
        <v>0</v>
      </c>
      <c r="I59" s="171"/>
      <c r="J59" s="176">
        <v>0</v>
      </c>
      <c r="K59" s="37"/>
      <c r="L59" s="37"/>
    </row>
    <row r="60" spans="1:12">
      <c r="A60" s="37"/>
      <c r="B60" s="171" t="s">
        <v>55</v>
      </c>
      <c r="C60" s="171"/>
      <c r="D60" s="175">
        <v>-11</v>
      </c>
      <c r="E60" s="171"/>
      <c r="F60" s="175">
        <v>-11</v>
      </c>
      <c r="G60" s="175"/>
      <c r="H60" s="175">
        <v>0</v>
      </c>
      <c r="I60" s="171"/>
      <c r="J60" s="176">
        <v>0</v>
      </c>
      <c r="K60" s="37"/>
      <c r="L60" s="37"/>
    </row>
    <row r="61" spans="1:12">
      <c r="A61" s="37"/>
      <c r="B61" s="171" t="s">
        <v>14</v>
      </c>
      <c r="C61" s="171"/>
      <c r="D61" s="175">
        <v>-19</v>
      </c>
      <c r="E61" s="171"/>
      <c r="F61" s="175">
        <v>-20</v>
      </c>
      <c r="G61" s="175"/>
      <c r="H61" s="175">
        <v>1</v>
      </c>
      <c r="I61" s="171"/>
      <c r="J61" s="176">
        <v>5.0000000000000044</v>
      </c>
      <c r="K61" s="37"/>
      <c r="L61" s="37"/>
    </row>
    <row r="62" spans="1:12">
      <c r="A62" s="37"/>
      <c r="B62" s="171" t="s">
        <v>56</v>
      </c>
      <c r="C62" s="171"/>
      <c r="D62" s="175">
        <v>-21</v>
      </c>
      <c r="E62" s="171"/>
      <c r="F62" s="175">
        <v>-21</v>
      </c>
      <c r="G62" s="175"/>
      <c r="H62" s="175">
        <v>0</v>
      </c>
      <c r="I62" s="171"/>
      <c r="J62" s="176">
        <v>0</v>
      </c>
      <c r="K62" s="37"/>
      <c r="L62" s="37"/>
    </row>
    <row r="63" spans="1:12">
      <c r="A63" s="37"/>
      <c r="B63" s="186" t="s">
        <v>224</v>
      </c>
      <c r="C63" s="187"/>
      <c r="D63" s="160">
        <v>-66</v>
      </c>
      <c r="E63" s="177"/>
      <c r="F63" s="160">
        <v>-67</v>
      </c>
      <c r="G63" s="160"/>
      <c r="H63" s="160">
        <v>1</v>
      </c>
      <c r="I63" s="177"/>
      <c r="J63" s="178">
        <v>1.4925373134328401</v>
      </c>
      <c r="K63" s="37"/>
      <c r="L63" s="37"/>
    </row>
    <row r="64" spans="1:12">
      <c r="A64" s="37"/>
      <c r="B64" s="174" t="s">
        <v>167</v>
      </c>
      <c r="C64" s="171"/>
      <c r="D64" s="175"/>
      <c r="E64" s="171"/>
      <c r="F64" s="175"/>
      <c r="G64" s="175"/>
      <c r="H64" s="175"/>
      <c r="I64" s="171"/>
      <c r="J64" s="176"/>
      <c r="K64" s="37"/>
      <c r="L64" s="37"/>
    </row>
    <row r="65" spans="1:12">
      <c r="A65" s="37"/>
      <c r="B65" s="171" t="s">
        <v>10</v>
      </c>
      <c r="C65" s="171"/>
      <c r="D65" s="175">
        <v>-87</v>
      </c>
      <c r="E65" s="171"/>
      <c r="F65" s="175">
        <v>-69</v>
      </c>
      <c r="G65" s="175"/>
      <c r="H65" s="175">
        <v>-18</v>
      </c>
      <c r="I65" s="171"/>
      <c r="J65" s="176">
        <v>-26.086956521739136</v>
      </c>
      <c r="K65" s="37"/>
      <c r="L65" s="37"/>
    </row>
    <row r="66" spans="1:12">
      <c r="A66" s="37"/>
      <c r="B66" s="171" t="s">
        <v>55</v>
      </c>
      <c r="C66" s="171"/>
      <c r="D66" s="175">
        <v>-335</v>
      </c>
      <c r="E66" s="171"/>
      <c r="F66" s="175">
        <v>-229</v>
      </c>
      <c r="G66" s="175"/>
      <c r="H66" s="175">
        <v>-106</v>
      </c>
      <c r="I66" s="171"/>
      <c r="J66" s="176">
        <v>-46.288209606986896</v>
      </c>
      <c r="K66" s="37"/>
      <c r="L66" s="37"/>
    </row>
    <row r="67" spans="1:12">
      <c r="A67" s="37"/>
      <c r="B67" s="171" t="s">
        <v>14</v>
      </c>
      <c r="C67" s="171"/>
      <c r="D67" s="175">
        <v>-53</v>
      </c>
      <c r="E67" s="171"/>
      <c r="F67" s="175">
        <v>-59</v>
      </c>
      <c r="G67" s="175"/>
      <c r="H67" s="175">
        <v>6</v>
      </c>
      <c r="I67" s="171"/>
      <c r="J67" s="176">
        <v>10.169491525423723</v>
      </c>
      <c r="K67" s="37"/>
      <c r="L67" s="37"/>
    </row>
    <row r="68" spans="1:12">
      <c r="A68" s="37"/>
      <c r="B68" s="171" t="s">
        <v>56</v>
      </c>
      <c r="C68" s="171"/>
      <c r="D68" s="175">
        <v>-23</v>
      </c>
      <c r="E68" s="171"/>
      <c r="F68" s="175">
        <v>-26</v>
      </c>
      <c r="G68" s="175"/>
      <c r="H68" s="175">
        <v>3</v>
      </c>
      <c r="I68" s="171"/>
      <c r="J68" s="176">
        <v>11.538461538461542</v>
      </c>
      <c r="K68" s="37"/>
      <c r="L68" s="37"/>
    </row>
    <row r="69" spans="1:12">
      <c r="A69" s="37"/>
      <c r="B69" s="186" t="s">
        <v>226</v>
      </c>
      <c r="C69" s="187"/>
      <c r="D69" s="160">
        <v>-498</v>
      </c>
      <c r="E69" s="177"/>
      <c r="F69" s="160">
        <v>-383</v>
      </c>
      <c r="G69" s="160"/>
      <c r="H69" s="160">
        <v>-115</v>
      </c>
      <c r="I69" s="177"/>
      <c r="J69" s="178">
        <v>-30.02610966057442</v>
      </c>
      <c r="K69" s="37"/>
      <c r="L69" s="37"/>
    </row>
    <row r="70" spans="1:12">
      <c r="A70" s="37"/>
      <c r="B70" s="171" t="s">
        <v>169</v>
      </c>
      <c r="C70" s="171"/>
      <c r="D70" s="175">
        <v>-35</v>
      </c>
      <c r="E70" s="171"/>
      <c r="F70" s="175">
        <v>-29</v>
      </c>
      <c r="G70" s="175"/>
      <c r="H70" s="175">
        <v>-6</v>
      </c>
      <c r="I70" s="171"/>
      <c r="J70" s="176">
        <v>-20.68965517241379</v>
      </c>
      <c r="K70" s="37"/>
      <c r="L70" s="37"/>
    </row>
    <row r="71" spans="1:12">
      <c r="A71" s="37"/>
      <c r="B71" s="179" t="s">
        <v>225</v>
      </c>
      <c r="C71" s="179"/>
      <c r="D71" s="182">
        <v>-599</v>
      </c>
      <c r="E71" s="179"/>
      <c r="F71" s="182">
        <v>-479</v>
      </c>
      <c r="G71" s="182"/>
      <c r="H71" s="182">
        <v>-120</v>
      </c>
      <c r="I71" s="179"/>
      <c r="J71" s="183">
        <v>-25.152192066805846</v>
      </c>
      <c r="K71" s="37"/>
      <c r="L71" s="37"/>
    </row>
    <row r="72" spans="1:12">
      <c r="A72" s="37"/>
      <c r="B72" s="171"/>
      <c r="C72" s="171"/>
      <c r="D72" s="171"/>
      <c r="E72" s="171"/>
      <c r="F72" s="171"/>
      <c r="G72" s="171"/>
      <c r="H72" s="171"/>
      <c r="I72" s="171"/>
      <c r="J72" s="171"/>
      <c r="K72" s="37"/>
      <c r="L72" s="37"/>
    </row>
    <row r="73" spans="1:12">
      <c r="A73" s="37"/>
      <c r="B73" s="179" t="s">
        <v>33</v>
      </c>
      <c r="C73" s="179"/>
      <c r="D73" s="182"/>
      <c r="E73" s="179"/>
      <c r="F73" s="182"/>
      <c r="G73" s="182"/>
      <c r="H73" s="182"/>
      <c r="I73" s="179"/>
      <c r="J73" s="183"/>
      <c r="K73" s="37"/>
      <c r="L73" s="37"/>
    </row>
    <row r="74" spans="1:12">
      <c r="A74" s="37"/>
      <c r="B74" s="174" t="s">
        <v>172</v>
      </c>
      <c r="C74" s="171"/>
      <c r="D74" s="171"/>
      <c r="E74" s="171"/>
      <c r="F74" s="171"/>
      <c r="G74" s="171"/>
      <c r="H74" s="171"/>
      <c r="I74" s="171"/>
      <c r="J74" s="171"/>
      <c r="K74" s="37"/>
      <c r="L74" s="37"/>
    </row>
    <row r="75" spans="1:12">
      <c r="A75" s="37"/>
      <c r="B75" s="171" t="s">
        <v>10</v>
      </c>
      <c r="C75" s="171"/>
      <c r="D75" s="175">
        <v>110</v>
      </c>
      <c r="E75" s="171"/>
      <c r="F75" s="175">
        <v>109</v>
      </c>
      <c r="G75" s="175"/>
      <c r="H75" s="175">
        <v>1</v>
      </c>
      <c r="I75" s="171"/>
      <c r="J75" s="176">
        <v>0.91743119266054496</v>
      </c>
      <c r="K75" s="37"/>
      <c r="L75" s="37"/>
    </row>
    <row r="76" spans="1:12">
      <c r="A76" s="37"/>
      <c r="B76" s="171" t="s">
        <v>55</v>
      </c>
      <c r="C76" s="171"/>
      <c r="D76" s="175">
        <v>187</v>
      </c>
      <c r="E76" s="171"/>
      <c r="F76" s="175">
        <v>176</v>
      </c>
      <c r="G76" s="175"/>
      <c r="H76" s="175">
        <v>11</v>
      </c>
      <c r="I76" s="171"/>
      <c r="J76" s="176">
        <v>6.25</v>
      </c>
      <c r="K76" s="37"/>
      <c r="L76" s="37"/>
    </row>
    <row r="77" spans="1:12">
      <c r="A77" s="37"/>
      <c r="B77" s="171" t="s">
        <v>14</v>
      </c>
      <c r="C77" s="171"/>
      <c r="D77" s="175">
        <v>365</v>
      </c>
      <c r="E77" s="171"/>
      <c r="F77" s="175">
        <v>368</v>
      </c>
      <c r="G77" s="175"/>
      <c r="H77" s="175">
        <v>-3</v>
      </c>
      <c r="I77" s="171"/>
      <c r="J77" s="176">
        <v>-0.8152173913043459</v>
      </c>
      <c r="K77" s="37"/>
      <c r="L77" s="37"/>
    </row>
    <row r="78" spans="1:12">
      <c r="A78" s="37"/>
      <c r="B78" s="171" t="s">
        <v>56</v>
      </c>
      <c r="C78" s="171"/>
      <c r="D78" s="175">
        <v>149</v>
      </c>
      <c r="E78" s="171"/>
      <c r="F78" s="175">
        <v>166</v>
      </c>
      <c r="G78" s="175"/>
      <c r="H78" s="175">
        <v>-17</v>
      </c>
      <c r="I78" s="171"/>
      <c r="J78" s="176">
        <v>-10.240963855421692</v>
      </c>
      <c r="K78" s="37"/>
      <c r="L78" s="37"/>
    </row>
    <row r="79" spans="1:12">
      <c r="A79" s="37"/>
      <c r="B79" s="186" t="s">
        <v>174</v>
      </c>
      <c r="C79" s="188"/>
      <c r="D79" s="160">
        <v>811</v>
      </c>
      <c r="E79" s="177"/>
      <c r="F79" s="160">
        <v>819</v>
      </c>
      <c r="G79" s="160"/>
      <c r="H79" s="160">
        <v>-8</v>
      </c>
      <c r="I79" s="177"/>
      <c r="J79" s="178">
        <v>-0.97680097680097333</v>
      </c>
      <c r="K79" s="37"/>
      <c r="L79" s="37"/>
    </row>
    <row r="80" spans="1:12">
      <c r="A80" s="37"/>
      <c r="B80" s="174" t="s">
        <v>167</v>
      </c>
      <c r="C80" s="171"/>
      <c r="D80" s="175"/>
      <c r="E80" s="171"/>
      <c r="F80" s="175"/>
      <c r="G80" s="175"/>
      <c r="H80" s="175"/>
      <c r="I80" s="171"/>
      <c r="J80" s="176"/>
      <c r="K80" s="37"/>
      <c r="L80" s="37"/>
    </row>
    <row r="81" spans="1:12">
      <c r="A81" s="37"/>
      <c r="B81" s="171" t="s">
        <v>10</v>
      </c>
      <c r="C81" s="171"/>
      <c r="D81" s="175">
        <v>292</v>
      </c>
      <c r="E81" s="171"/>
      <c r="F81" s="175">
        <v>144</v>
      </c>
      <c r="G81" s="175"/>
      <c r="H81" s="175">
        <v>148</v>
      </c>
      <c r="I81" s="171"/>
      <c r="J81" s="176">
        <v>102.77777777777777</v>
      </c>
      <c r="K81" s="37"/>
      <c r="L81" s="37"/>
    </row>
    <row r="82" spans="1:12">
      <c r="A82" s="37"/>
      <c r="B82" s="171" t="s">
        <v>55</v>
      </c>
      <c r="C82" s="171"/>
      <c r="D82" s="175">
        <v>608</v>
      </c>
      <c r="E82" s="171"/>
      <c r="F82" s="175">
        <v>364</v>
      </c>
      <c r="G82" s="175"/>
      <c r="H82" s="175">
        <v>244</v>
      </c>
      <c r="I82" s="171"/>
      <c r="J82" s="176">
        <v>67.032967032967036</v>
      </c>
      <c r="K82" s="37"/>
      <c r="L82" s="37"/>
    </row>
    <row r="83" spans="1:12">
      <c r="A83" s="37"/>
      <c r="B83" s="171" t="s">
        <v>14</v>
      </c>
      <c r="C83" s="171"/>
      <c r="D83" s="175">
        <v>271</v>
      </c>
      <c r="E83" s="171"/>
      <c r="F83" s="175">
        <v>254</v>
      </c>
      <c r="G83" s="175"/>
      <c r="H83" s="175">
        <v>17</v>
      </c>
      <c r="I83" s="171"/>
      <c r="J83" s="176">
        <v>6.692913385826782</v>
      </c>
      <c r="K83" s="37"/>
      <c r="L83" s="37"/>
    </row>
    <row r="84" spans="1:12">
      <c r="A84" s="37"/>
      <c r="B84" s="171" t="s">
        <v>56</v>
      </c>
      <c r="C84" s="171"/>
      <c r="D84" s="175">
        <v>133</v>
      </c>
      <c r="E84" s="171"/>
      <c r="F84" s="175">
        <v>113</v>
      </c>
      <c r="G84" s="175"/>
      <c r="H84" s="462">
        <v>20</v>
      </c>
      <c r="I84" s="171"/>
      <c r="J84" s="461">
        <v>17.699115044247794</v>
      </c>
      <c r="K84" s="37"/>
      <c r="L84" s="37"/>
    </row>
    <row r="85" spans="1:12">
      <c r="A85" s="37"/>
      <c r="B85" s="186" t="s">
        <v>175</v>
      </c>
      <c r="C85" s="188"/>
      <c r="D85" s="160">
        <v>1304</v>
      </c>
      <c r="E85" s="177"/>
      <c r="F85" s="160">
        <v>875</v>
      </c>
      <c r="G85" s="160"/>
      <c r="H85" s="160">
        <v>429</v>
      </c>
      <c r="I85" s="177"/>
      <c r="J85" s="178">
        <v>49.028571428571425</v>
      </c>
      <c r="K85" s="37"/>
      <c r="L85" s="37"/>
    </row>
    <row r="86" spans="1:12">
      <c r="A86" s="37"/>
      <c r="B86" s="171" t="s">
        <v>169</v>
      </c>
      <c r="C86" s="171"/>
      <c r="D86" s="175">
        <v>-45.5</v>
      </c>
      <c r="E86" s="171"/>
      <c r="F86" s="175">
        <v>-42</v>
      </c>
      <c r="G86" s="175"/>
      <c r="H86" s="175">
        <v>-3.5</v>
      </c>
      <c r="I86" s="171"/>
      <c r="J86" s="176">
        <v>-8.333333333333325</v>
      </c>
      <c r="K86" s="37"/>
      <c r="L86" s="37"/>
    </row>
    <row r="87" spans="1:12">
      <c r="A87" s="37"/>
      <c r="B87" s="179" t="s">
        <v>176</v>
      </c>
      <c r="C87" s="179"/>
      <c r="D87" s="182">
        <v>2069.5</v>
      </c>
      <c r="E87" s="179"/>
      <c r="F87" s="182">
        <v>1652</v>
      </c>
      <c r="G87" s="182"/>
      <c r="H87" s="182">
        <v>417.5</v>
      </c>
      <c r="I87" s="179"/>
      <c r="J87" s="183">
        <v>25.272397094430985</v>
      </c>
      <c r="K87" s="37"/>
      <c r="L87" s="37"/>
    </row>
    <row r="88" spans="1:1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</row>
    <row r="89" spans="1:1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</row>
    <row r="90" spans="1:1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  <row r="91" spans="1:1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</row>
    <row r="92" spans="1:1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</row>
    <row r="93" spans="1:1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 spans="1:1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</row>
    <row r="95" spans="1:1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1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</row>
    <row r="97" spans="1:1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</row>
    <row r="98" spans="1:1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 spans="1:1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 spans="1:1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</row>
  </sheetData>
  <mergeCells count="7">
    <mergeCell ref="D57:H57"/>
    <mergeCell ref="B3:J3"/>
    <mergeCell ref="B4:J4"/>
    <mergeCell ref="B5:J5"/>
    <mergeCell ref="D6:J6"/>
    <mergeCell ref="D8:H8"/>
    <mergeCell ref="D55:J55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8"/>
  <sheetViews>
    <sheetView showGridLines="0" workbookViewId="0"/>
  </sheetViews>
  <sheetFormatPr baseColWidth="10" defaultRowHeight="12.75"/>
  <cols>
    <col min="1" max="1" width="11.42578125" style="111"/>
    <col min="2" max="2" width="46.5703125" style="127" bestFit="1" customWidth="1"/>
    <col min="3" max="3" width="1.5703125" style="127" customWidth="1"/>
    <col min="4" max="4" width="9.140625" style="127" customWidth="1"/>
    <col min="5" max="5" width="14.42578125" style="127" customWidth="1"/>
    <col min="6" max="6" width="13.42578125" style="127" customWidth="1"/>
    <col min="7" max="7" width="1.5703125" style="127" customWidth="1"/>
    <col min="8" max="8" width="9.140625" style="127" customWidth="1"/>
    <col min="9" max="9" width="14.42578125" style="127" customWidth="1"/>
    <col min="10" max="10" width="13.7109375" style="127" customWidth="1"/>
    <col min="11" max="16384" width="11.42578125" style="111"/>
  </cols>
  <sheetData>
    <row r="3" spans="2:10">
      <c r="B3" s="128"/>
      <c r="C3" s="128"/>
      <c r="D3" s="549" t="s">
        <v>433</v>
      </c>
      <c r="E3" s="549"/>
      <c r="F3" s="549"/>
      <c r="G3" s="128"/>
      <c r="H3" s="549" t="s">
        <v>434</v>
      </c>
      <c r="I3" s="549"/>
      <c r="J3" s="549"/>
    </row>
    <row r="4" spans="2:10" ht="38.25">
      <c r="B4" s="133" t="s">
        <v>187</v>
      </c>
      <c r="C4" s="128"/>
      <c r="D4" s="134" t="s">
        <v>33</v>
      </c>
      <c r="E4" s="135" t="s">
        <v>186</v>
      </c>
      <c r="F4" s="135" t="s">
        <v>183</v>
      </c>
      <c r="G4" s="128"/>
      <c r="H4" s="136" t="s">
        <v>33</v>
      </c>
      <c r="I4" s="135" t="s">
        <v>186</v>
      </c>
      <c r="J4" s="137" t="s">
        <v>184</v>
      </c>
    </row>
    <row r="5" spans="2:10">
      <c r="B5" s="128"/>
      <c r="C5" s="128"/>
      <c r="D5" s="550" t="s">
        <v>212</v>
      </c>
      <c r="E5" s="550"/>
      <c r="F5" s="550"/>
      <c r="G5" s="550"/>
      <c r="H5" s="550"/>
      <c r="I5" s="550"/>
      <c r="J5" s="550"/>
    </row>
    <row r="7" spans="2:10">
      <c r="B7" s="131" t="s">
        <v>188</v>
      </c>
    </row>
    <row r="8" spans="2:10">
      <c r="B8" s="127" t="s">
        <v>10</v>
      </c>
      <c r="D8" s="129">
        <v>110</v>
      </c>
      <c r="E8" s="129">
        <v>-46</v>
      </c>
      <c r="F8" s="129">
        <v>64</v>
      </c>
      <c r="G8" s="129">
        <v>0</v>
      </c>
      <c r="H8" s="129">
        <v>109</v>
      </c>
      <c r="I8" s="129">
        <v>-22</v>
      </c>
      <c r="J8" s="129">
        <v>87</v>
      </c>
    </row>
    <row r="9" spans="2:10">
      <c r="B9" s="127" t="s">
        <v>55</v>
      </c>
      <c r="D9" s="129">
        <v>187</v>
      </c>
      <c r="E9" s="129">
        <v>-16</v>
      </c>
      <c r="F9" s="129">
        <v>171</v>
      </c>
      <c r="G9" s="129">
        <v>0</v>
      </c>
      <c r="H9" s="129">
        <v>176</v>
      </c>
      <c r="I9" s="129">
        <v>-17</v>
      </c>
      <c r="J9" s="129">
        <v>159</v>
      </c>
    </row>
    <row r="10" spans="2:10">
      <c r="B10" s="127" t="s">
        <v>14</v>
      </c>
      <c r="D10" s="129">
        <v>365</v>
      </c>
      <c r="E10" s="129">
        <v>-36</v>
      </c>
      <c r="F10" s="129">
        <v>329</v>
      </c>
      <c r="G10" s="129"/>
      <c r="H10" s="129">
        <v>368</v>
      </c>
      <c r="I10" s="129">
        <v>-38</v>
      </c>
      <c r="J10" s="129">
        <v>330</v>
      </c>
    </row>
    <row r="11" spans="2:10">
      <c r="B11" s="127" t="s">
        <v>56</v>
      </c>
      <c r="D11" s="129">
        <v>148</v>
      </c>
      <c r="E11" s="129">
        <v>-34</v>
      </c>
      <c r="F11" s="129">
        <v>114</v>
      </c>
      <c r="G11" s="129"/>
      <c r="H11" s="129">
        <v>166</v>
      </c>
      <c r="I11" s="129">
        <v>-31</v>
      </c>
      <c r="J11" s="129">
        <v>135</v>
      </c>
    </row>
    <row r="12" spans="2:10">
      <c r="B12" s="130" t="s">
        <v>189</v>
      </c>
      <c r="C12" s="130"/>
      <c r="D12" s="331">
        <v>810</v>
      </c>
      <c r="E12" s="123">
        <v>-132</v>
      </c>
      <c r="F12" s="331">
        <v>678</v>
      </c>
      <c r="G12" s="123"/>
      <c r="H12" s="123">
        <v>819</v>
      </c>
      <c r="I12" s="123">
        <v>-108</v>
      </c>
      <c r="J12" s="331">
        <v>711</v>
      </c>
    </row>
    <row r="14" spans="2:10">
      <c r="B14" s="131" t="s">
        <v>54</v>
      </c>
    </row>
    <row r="15" spans="2:10">
      <c r="B15" s="127" t="s">
        <v>10</v>
      </c>
      <c r="D15" s="129">
        <v>292</v>
      </c>
      <c r="E15" s="129">
        <v>-58</v>
      </c>
      <c r="F15" s="129">
        <v>234</v>
      </c>
      <c r="G15" s="129"/>
      <c r="H15" s="129">
        <v>144</v>
      </c>
      <c r="I15" s="129">
        <v>-36</v>
      </c>
      <c r="J15" s="129">
        <v>108</v>
      </c>
    </row>
    <row r="16" spans="2:10">
      <c r="B16" s="127" t="s">
        <v>55</v>
      </c>
      <c r="D16" s="129">
        <v>608</v>
      </c>
      <c r="E16" s="129">
        <v>-319</v>
      </c>
      <c r="F16" s="129">
        <v>289</v>
      </c>
      <c r="G16" s="129"/>
      <c r="H16" s="129">
        <v>364</v>
      </c>
      <c r="I16" s="129">
        <v>-167</v>
      </c>
      <c r="J16" s="129">
        <v>197</v>
      </c>
    </row>
    <row r="17" spans="2:10">
      <c r="B17" s="127" t="s">
        <v>14</v>
      </c>
      <c r="D17" s="129">
        <v>271</v>
      </c>
      <c r="E17" s="129">
        <v>-66</v>
      </c>
      <c r="F17" s="129">
        <v>205</v>
      </c>
      <c r="G17" s="129"/>
      <c r="H17" s="129">
        <v>254</v>
      </c>
      <c r="I17" s="129">
        <v>-63</v>
      </c>
      <c r="J17" s="129">
        <v>191</v>
      </c>
    </row>
    <row r="18" spans="2:10">
      <c r="B18" s="127" t="s">
        <v>56</v>
      </c>
      <c r="D18" s="129">
        <v>133</v>
      </c>
      <c r="E18" s="129">
        <v>-29</v>
      </c>
      <c r="F18" s="129">
        <v>104</v>
      </c>
      <c r="G18" s="129"/>
      <c r="H18" s="129">
        <v>113</v>
      </c>
      <c r="I18" s="129">
        <v>-29</v>
      </c>
      <c r="J18" s="129">
        <v>84</v>
      </c>
    </row>
    <row r="19" spans="2:10">
      <c r="B19" s="130" t="s">
        <v>190</v>
      </c>
      <c r="C19" s="130"/>
      <c r="D19" s="331">
        <v>1304</v>
      </c>
      <c r="E19" s="331">
        <v>-472</v>
      </c>
      <c r="F19" s="331">
        <v>832</v>
      </c>
      <c r="G19" s="331"/>
      <c r="H19" s="331">
        <v>875</v>
      </c>
      <c r="I19" s="331">
        <v>-295</v>
      </c>
      <c r="J19" s="331">
        <v>580</v>
      </c>
    </row>
    <row r="20" spans="2:10">
      <c r="B20" s="127" t="s">
        <v>169</v>
      </c>
      <c r="D20" s="332">
        <v>-45.5</v>
      </c>
      <c r="E20" s="332">
        <v>0</v>
      </c>
      <c r="F20" s="332">
        <v>-44</v>
      </c>
      <c r="G20" s="332"/>
      <c r="H20" s="332">
        <v>-42</v>
      </c>
      <c r="I20" s="332">
        <v>0</v>
      </c>
      <c r="J20" s="332">
        <v>-42</v>
      </c>
    </row>
    <row r="21" spans="2:10">
      <c r="B21" s="128" t="s">
        <v>185</v>
      </c>
      <c r="C21" s="128"/>
      <c r="D21" s="211">
        <v>2069.5</v>
      </c>
      <c r="E21" s="211">
        <v>-604</v>
      </c>
      <c r="F21" s="211">
        <v>1465.5</v>
      </c>
      <c r="G21" s="211"/>
      <c r="H21" s="211">
        <v>1652</v>
      </c>
      <c r="I21" s="211">
        <v>-403</v>
      </c>
      <c r="J21" s="211">
        <v>1249</v>
      </c>
    </row>
    <row r="23" spans="2:10">
      <c r="E23" s="129"/>
    </row>
    <row r="24" spans="2:10">
      <c r="E24" s="129"/>
    </row>
    <row r="25" spans="2:10">
      <c r="E25" s="129"/>
    </row>
    <row r="26" spans="2:10">
      <c r="E26" s="129"/>
    </row>
    <row r="27" spans="2:10">
      <c r="E27" s="129"/>
    </row>
    <row r="28" spans="2:10">
      <c r="E28" s="129"/>
    </row>
  </sheetData>
  <mergeCells count="3">
    <mergeCell ref="D3:F3"/>
    <mergeCell ref="H3:J3"/>
    <mergeCell ref="D5:J5"/>
  </mergeCells>
  <pageMargins left="0.7" right="0.7" top="0.75" bottom="0.75" header="0.3" footer="0.3"/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showGridLines="0" workbookViewId="0">
      <selection activeCell="A2" sqref="A2"/>
    </sheetView>
  </sheetViews>
  <sheetFormatPr baseColWidth="10" defaultRowHeight="12.75"/>
  <cols>
    <col min="1" max="1" width="11.42578125" style="142"/>
    <col min="2" max="2" width="67.7109375" style="351" customWidth="1"/>
    <col min="3" max="3" width="2.28515625" style="351" customWidth="1"/>
    <col min="4" max="4" width="11.28515625" style="351" customWidth="1"/>
    <col min="5" max="5" width="2.28515625" style="351" customWidth="1"/>
    <col min="6" max="6" width="10.28515625" style="351" customWidth="1"/>
    <col min="7" max="7" width="1.42578125" style="351" customWidth="1"/>
    <col min="8" max="8" width="10.140625" style="351" customWidth="1"/>
    <col min="9" max="9" width="3.140625" style="351" customWidth="1"/>
    <col min="10" max="10" width="10.85546875" style="351" customWidth="1"/>
    <col min="11" max="16384" width="11.42578125" style="142"/>
  </cols>
  <sheetData>
    <row r="2" spans="1:10">
      <c r="A2" s="310"/>
      <c r="B2" s="335"/>
      <c r="C2" s="335"/>
      <c r="D2" s="335"/>
      <c r="E2" s="335"/>
      <c r="F2" s="335"/>
      <c r="G2" s="335"/>
      <c r="H2" s="335"/>
      <c r="I2" s="335"/>
      <c r="J2" s="335"/>
    </row>
    <row r="3" spans="1:10">
      <c r="A3" s="310"/>
      <c r="B3" s="552" t="s">
        <v>191</v>
      </c>
      <c r="C3" s="552"/>
      <c r="D3" s="552"/>
      <c r="E3" s="552"/>
      <c r="F3" s="552"/>
      <c r="G3" s="552"/>
      <c r="H3" s="552"/>
      <c r="I3" s="552"/>
      <c r="J3" s="552"/>
    </row>
    <row r="4" spans="1:10">
      <c r="A4" s="310"/>
      <c r="B4" s="553"/>
      <c r="C4" s="553"/>
      <c r="D4" s="553"/>
      <c r="E4" s="553"/>
      <c r="F4" s="553"/>
      <c r="G4" s="553"/>
      <c r="H4" s="553"/>
      <c r="I4" s="553"/>
      <c r="J4" s="553"/>
    </row>
    <row r="5" spans="1:10" ht="12.75" customHeight="1">
      <c r="A5" s="310"/>
      <c r="B5" s="335"/>
      <c r="C5" s="335"/>
      <c r="D5" s="554" t="s">
        <v>432</v>
      </c>
      <c r="E5" s="554"/>
      <c r="F5" s="554"/>
      <c r="G5" s="554"/>
      <c r="H5" s="554"/>
      <c r="I5" s="554"/>
      <c r="J5" s="554"/>
    </row>
    <row r="6" spans="1:10">
      <c r="A6" s="310"/>
      <c r="B6" s="335"/>
      <c r="C6" s="335"/>
      <c r="D6" s="336">
        <v>2019</v>
      </c>
      <c r="E6" s="336"/>
      <c r="F6" s="336">
        <v>2018</v>
      </c>
      <c r="G6" s="336"/>
      <c r="H6" s="336" t="s">
        <v>52</v>
      </c>
      <c r="I6" s="337"/>
      <c r="J6" s="336" t="s">
        <v>52</v>
      </c>
    </row>
    <row r="7" spans="1:10">
      <c r="A7" s="310"/>
      <c r="B7" s="335"/>
      <c r="C7" s="335"/>
      <c r="D7" s="551" t="s">
        <v>211</v>
      </c>
      <c r="E7" s="551"/>
      <c r="F7" s="551"/>
      <c r="G7" s="551"/>
      <c r="H7" s="551"/>
      <c r="I7" s="337"/>
      <c r="J7" s="337" t="s">
        <v>21</v>
      </c>
    </row>
    <row r="8" spans="1:10">
      <c r="A8" s="310"/>
      <c r="B8" s="338" t="s">
        <v>119</v>
      </c>
      <c r="C8" s="335"/>
      <c r="D8" s="335"/>
      <c r="E8" s="335"/>
      <c r="F8" s="335"/>
      <c r="G8" s="335"/>
      <c r="H8" s="335"/>
      <c r="I8" s="335"/>
      <c r="J8" s="335"/>
    </row>
    <row r="9" spans="1:10">
      <c r="A9" s="310"/>
      <c r="B9" s="335" t="s">
        <v>10</v>
      </c>
      <c r="C9" s="335"/>
      <c r="D9" s="339">
        <v>79</v>
      </c>
      <c r="E9" s="339"/>
      <c r="F9" s="339">
        <v>48</v>
      </c>
      <c r="G9" s="339">
        <v>0</v>
      </c>
      <c r="H9" s="339">
        <v>31</v>
      </c>
      <c r="I9" s="339"/>
      <c r="J9" s="340">
        <v>64.583333333333329</v>
      </c>
    </row>
    <row r="10" spans="1:10">
      <c r="A10" s="310"/>
      <c r="B10" s="335" t="s">
        <v>55</v>
      </c>
      <c r="C10" s="335"/>
      <c r="D10" s="339">
        <v>151</v>
      </c>
      <c r="E10" s="339"/>
      <c r="F10" s="339">
        <v>102</v>
      </c>
      <c r="G10" s="339">
        <v>0</v>
      </c>
      <c r="H10" s="339">
        <v>49</v>
      </c>
      <c r="I10" s="339"/>
      <c r="J10" s="340">
        <v>48.039215686274517</v>
      </c>
    </row>
    <row r="11" spans="1:10">
      <c r="A11" s="310"/>
      <c r="B11" s="335" t="s">
        <v>14</v>
      </c>
      <c r="C11" s="335"/>
      <c r="D11" s="339">
        <v>7</v>
      </c>
      <c r="E11" s="339"/>
      <c r="F11" s="339">
        <v>11</v>
      </c>
      <c r="G11" s="339">
        <v>0</v>
      </c>
      <c r="H11" s="339">
        <v>-4</v>
      </c>
      <c r="I11" s="339"/>
      <c r="J11" s="340">
        <v>-36.363636363636367</v>
      </c>
    </row>
    <row r="12" spans="1:10">
      <c r="A12" s="310"/>
      <c r="B12" s="335" t="s">
        <v>56</v>
      </c>
      <c r="C12" s="335"/>
      <c r="D12" s="339">
        <v>4</v>
      </c>
      <c r="E12" s="339"/>
      <c r="F12" s="339">
        <v>4</v>
      </c>
      <c r="G12" s="339">
        <v>0</v>
      </c>
      <c r="H12" s="339">
        <v>0</v>
      </c>
      <c r="I12" s="339"/>
      <c r="J12" s="340">
        <v>0</v>
      </c>
    </row>
    <row r="13" spans="1:10">
      <c r="A13" s="310"/>
      <c r="B13" s="338" t="s">
        <v>192</v>
      </c>
      <c r="C13" s="335"/>
      <c r="D13" s="339">
        <v>3.0260000000000016</v>
      </c>
      <c r="E13" s="339"/>
      <c r="F13" s="339">
        <v>-2</v>
      </c>
      <c r="G13" s="339">
        <v>0</v>
      </c>
      <c r="H13" s="339">
        <v>5.0260000000000016</v>
      </c>
      <c r="I13" s="339"/>
      <c r="J13" s="340">
        <v>251.30000000000007</v>
      </c>
    </row>
    <row r="14" spans="1:10">
      <c r="A14" s="310"/>
      <c r="B14" s="341" t="s">
        <v>193</v>
      </c>
      <c r="C14" s="342"/>
      <c r="D14" s="160">
        <v>244.02600000000001</v>
      </c>
      <c r="E14" s="160"/>
      <c r="F14" s="160">
        <v>163</v>
      </c>
      <c r="G14" s="160">
        <v>0</v>
      </c>
      <c r="H14" s="160">
        <v>81.025999999999996</v>
      </c>
      <c r="I14" s="160"/>
      <c r="J14" s="178">
        <v>50.109202453987734</v>
      </c>
    </row>
    <row r="15" spans="1:10">
      <c r="A15" s="310"/>
      <c r="B15" s="338" t="s">
        <v>120</v>
      </c>
      <c r="C15" s="335"/>
      <c r="D15" s="339"/>
      <c r="E15" s="339"/>
      <c r="F15" s="339"/>
      <c r="G15" s="339"/>
      <c r="H15" s="339"/>
      <c r="I15" s="339"/>
      <c r="J15" s="340"/>
    </row>
    <row r="16" spans="1:10">
      <c r="A16" s="310"/>
      <c r="B16" s="335" t="s">
        <v>10</v>
      </c>
      <c r="C16" s="335"/>
      <c r="D16" s="339">
        <v>-128</v>
      </c>
      <c r="E16" s="339"/>
      <c r="F16" s="339">
        <v>-125</v>
      </c>
      <c r="G16" s="339">
        <v>0</v>
      </c>
      <c r="H16" s="339">
        <v>-3</v>
      </c>
      <c r="I16" s="339"/>
      <c r="J16" s="340">
        <v>-2.4000000000000021</v>
      </c>
    </row>
    <row r="17" spans="1:10">
      <c r="A17" s="310"/>
      <c r="B17" s="335" t="s">
        <v>55</v>
      </c>
      <c r="C17" s="335"/>
      <c r="D17" s="339">
        <v>-421</v>
      </c>
      <c r="E17" s="339"/>
      <c r="F17" s="339">
        <v>-255</v>
      </c>
      <c r="G17" s="339">
        <v>0</v>
      </c>
      <c r="H17" s="339">
        <v>-166</v>
      </c>
      <c r="I17" s="339"/>
      <c r="J17" s="340">
        <v>-65.098039215686271</v>
      </c>
    </row>
    <row r="18" spans="1:10">
      <c r="A18" s="310"/>
      <c r="B18" s="335" t="s">
        <v>14</v>
      </c>
      <c r="C18" s="335"/>
      <c r="D18" s="339">
        <v>-78</v>
      </c>
      <c r="E18" s="339"/>
      <c r="F18" s="339">
        <v>-93</v>
      </c>
      <c r="G18" s="339">
        <v>0</v>
      </c>
      <c r="H18" s="339">
        <v>15</v>
      </c>
      <c r="I18" s="339"/>
      <c r="J18" s="340">
        <v>16.129032258064512</v>
      </c>
    </row>
    <row r="19" spans="1:10">
      <c r="A19" s="310"/>
      <c r="B19" s="335" t="s">
        <v>56</v>
      </c>
      <c r="C19" s="335"/>
      <c r="D19" s="339">
        <v>-18</v>
      </c>
      <c r="E19" s="339"/>
      <c r="F19" s="339">
        <v>-15</v>
      </c>
      <c r="G19" s="339">
        <v>0</v>
      </c>
      <c r="H19" s="339">
        <v>-3</v>
      </c>
      <c r="I19" s="339"/>
      <c r="J19" s="340">
        <v>-19.999999999999996</v>
      </c>
    </row>
    <row r="20" spans="1:10">
      <c r="A20" s="310"/>
      <c r="B20" s="338" t="s">
        <v>192</v>
      </c>
      <c r="C20" s="335"/>
      <c r="D20" s="339">
        <v>-12</v>
      </c>
      <c r="E20" s="339"/>
      <c r="F20" s="339">
        <v>-9</v>
      </c>
      <c r="G20" s="339">
        <v>0</v>
      </c>
      <c r="H20" s="339">
        <v>-3</v>
      </c>
      <c r="I20" s="339"/>
      <c r="J20" s="340">
        <v>-33.333333333333329</v>
      </c>
    </row>
    <row r="21" spans="1:10">
      <c r="A21" s="310"/>
      <c r="B21" s="341" t="s">
        <v>194</v>
      </c>
      <c r="C21" s="342"/>
      <c r="D21" s="160">
        <v>-657</v>
      </c>
      <c r="E21" s="160"/>
      <c r="F21" s="160">
        <v>-497</v>
      </c>
      <c r="G21" s="160">
        <v>0</v>
      </c>
      <c r="H21" s="160">
        <v>-160</v>
      </c>
      <c r="I21" s="160"/>
      <c r="J21" s="178">
        <v>-32.293158953722347</v>
      </c>
    </row>
    <row r="22" spans="1:10">
      <c r="A22" s="310"/>
      <c r="B22" s="338" t="s">
        <v>122</v>
      </c>
      <c r="C22" s="335"/>
      <c r="D22" s="339"/>
      <c r="E22" s="339"/>
      <c r="F22" s="339"/>
      <c r="G22" s="339"/>
      <c r="H22" s="339"/>
      <c r="I22" s="339"/>
      <c r="J22" s="340"/>
    </row>
    <row r="23" spans="1:10">
      <c r="A23" s="310"/>
      <c r="B23" s="335" t="s">
        <v>10</v>
      </c>
      <c r="C23" s="335"/>
      <c r="D23" s="339">
        <v>40</v>
      </c>
      <c r="E23" s="339"/>
      <c r="F23" s="339">
        <v>98</v>
      </c>
      <c r="G23" s="339">
        <v>0</v>
      </c>
      <c r="H23" s="339">
        <v>-58</v>
      </c>
      <c r="I23" s="339"/>
      <c r="J23" s="352">
        <v>59.183673469387756</v>
      </c>
    </row>
    <row r="24" spans="1:10">
      <c r="A24" s="310"/>
      <c r="B24" s="335" t="s">
        <v>55</v>
      </c>
      <c r="C24" s="335"/>
      <c r="D24" s="339">
        <v>10</v>
      </c>
      <c r="E24" s="339"/>
      <c r="F24" s="339">
        <v>23</v>
      </c>
      <c r="G24" s="339">
        <v>0</v>
      </c>
      <c r="H24" s="339">
        <v>-13</v>
      </c>
      <c r="I24" s="339"/>
      <c r="J24" s="340">
        <v>-56.521739130434788</v>
      </c>
    </row>
    <row r="25" spans="1:10">
      <c r="A25" s="310"/>
      <c r="B25" s="335" t="s">
        <v>14</v>
      </c>
      <c r="C25" s="335"/>
      <c r="D25" s="339">
        <v>0</v>
      </c>
      <c r="E25" s="339"/>
      <c r="F25" s="339">
        <v>0</v>
      </c>
      <c r="G25" s="339">
        <v>0</v>
      </c>
      <c r="H25" s="339">
        <v>0</v>
      </c>
      <c r="I25" s="339"/>
      <c r="J25" s="352">
        <v>-100</v>
      </c>
    </row>
    <row r="26" spans="1:10">
      <c r="A26" s="310"/>
      <c r="B26" s="335" t="s">
        <v>56</v>
      </c>
      <c r="C26" s="335"/>
      <c r="D26" s="339">
        <v>-1</v>
      </c>
      <c r="E26" s="339"/>
      <c r="F26" s="339">
        <v>1</v>
      </c>
      <c r="G26" s="339">
        <v>0</v>
      </c>
      <c r="H26" s="339">
        <v>-2</v>
      </c>
      <c r="I26" s="339"/>
      <c r="J26" s="340">
        <v>200</v>
      </c>
    </row>
    <row r="27" spans="1:10">
      <c r="A27" s="310"/>
      <c r="B27" s="338" t="s">
        <v>192</v>
      </c>
      <c r="C27" s="335"/>
      <c r="D27" s="339">
        <v>12.09</v>
      </c>
      <c r="E27" s="339"/>
      <c r="F27" s="339">
        <v>-5</v>
      </c>
      <c r="G27" s="339">
        <v>0</v>
      </c>
      <c r="H27" s="339">
        <v>17.09</v>
      </c>
      <c r="I27" s="339"/>
      <c r="J27" s="340">
        <v>341.8</v>
      </c>
    </row>
    <row r="28" spans="1:10">
      <c r="A28" s="310"/>
      <c r="B28" s="341" t="s">
        <v>195</v>
      </c>
      <c r="C28" s="342"/>
      <c r="D28" s="160">
        <v>61.09</v>
      </c>
      <c r="E28" s="160"/>
      <c r="F28" s="160">
        <v>117</v>
      </c>
      <c r="G28" s="160">
        <v>0</v>
      </c>
      <c r="H28" s="160">
        <v>-55.91</v>
      </c>
      <c r="I28" s="160"/>
      <c r="J28" s="353">
        <v>47.986324786324786</v>
      </c>
    </row>
    <row r="29" spans="1:10">
      <c r="A29" s="310"/>
      <c r="B29" s="341" t="s">
        <v>273</v>
      </c>
      <c r="C29" s="342"/>
      <c r="D29" s="160">
        <v>86.159000000000006</v>
      </c>
      <c r="E29" s="160"/>
      <c r="F29" s="160">
        <v>0</v>
      </c>
      <c r="G29" s="160">
        <v>0</v>
      </c>
      <c r="H29" s="160">
        <v>86.159000000000006</v>
      </c>
      <c r="I29" s="160"/>
      <c r="J29" s="178">
        <v>100</v>
      </c>
    </row>
    <row r="30" spans="1:10">
      <c r="A30" s="310"/>
      <c r="B30" s="343" t="s">
        <v>196</v>
      </c>
      <c r="C30" s="344"/>
      <c r="D30" s="345">
        <v>-265.72500000000002</v>
      </c>
      <c r="E30" s="343"/>
      <c r="F30" s="345">
        <v>-217</v>
      </c>
      <c r="G30" s="343">
        <v>0</v>
      </c>
      <c r="H30" s="345">
        <v>-48.725000000000009</v>
      </c>
      <c r="I30" s="343"/>
      <c r="J30" s="346">
        <v>-22.653917050691263</v>
      </c>
    </row>
    <row r="31" spans="1:10">
      <c r="A31" s="310"/>
      <c r="B31" s="335"/>
      <c r="C31" s="335"/>
      <c r="D31" s="335"/>
      <c r="E31" s="335"/>
      <c r="F31" s="335"/>
      <c r="G31" s="335"/>
      <c r="H31" s="335"/>
      <c r="I31" s="335"/>
      <c r="J31" s="335"/>
    </row>
    <row r="32" spans="1:10" ht="30" customHeight="1">
      <c r="A32" s="310"/>
      <c r="B32" s="555"/>
      <c r="C32" s="555"/>
      <c r="D32" s="555"/>
      <c r="E32" s="555"/>
      <c r="F32" s="555"/>
      <c r="G32" s="555"/>
      <c r="H32" s="555"/>
      <c r="I32" s="555"/>
      <c r="J32" s="555"/>
    </row>
    <row r="33" spans="1:10">
      <c r="A33" s="310"/>
      <c r="B33" s="335"/>
      <c r="C33" s="335"/>
      <c r="D33" s="335"/>
      <c r="E33" s="335"/>
      <c r="F33" s="335"/>
      <c r="G33" s="335"/>
      <c r="H33" s="335"/>
      <c r="I33" s="335"/>
      <c r="J33" s="335"/>
    </row>
    <row r="34" spans="1:10" ht="12.75" customHeight="1">
      <c r="A34" s="310"/>
      <c r="B34" s="335"/>
      <c r="C34" s="335"/>
      <c r="D34" s="554" t="s">
        <v>432</v>
      </c>
      <c r="E34" s="554"/>
      <c r="F34" s="554"/>
      <c r="G34" s="554"/>
      <c r="H34" s="554"/>
      <c r="I34" s="554"/>
      <c r="J34" s="554"/>
    </row>
    <row r="35" spans="1:10">
      <c r="A35" s="310"/>
      <c r="B35" s="335"/>
      <c r="C35" s="335"/>
      <c r="D35" s="336">
        <v>2019</v>
      </c>
      <c r="E35" s="336"/>
      <c r="F35" s="336">
        <v>2018</v>
      </c>
      <c r="G35" s="336"/>
      <c r="H35" s="336" t="s">
        <v>52</v>
      </c>
      <c r="I35" s="337"/>
      <c r="J35" s="336" t="s">
        <v>52</v>
      </c>
    </row>
    <row r="36" spans="1:10">
      <c r="A36" s="310"/>
      <c r="B36" s="338" t="s">
        <v>213</v>
      </c>
      <c r="C36" s="335"/>
      <c r="D36" s="551" t="s">
        <v>211</v>
      </c>
      <c r="E36" s="551"/>
      <c r="F36" s="551"/>
      <c r="G36" s="551"/>
      <c r="H36" s="551"/>
      <c r="I36" s="337"/>
      <c r="J36" s="337" t="s">
        <v>21</v>
      </c>
    </row>
    <row r="37" spans="1:10">
      <c r="A37" s="310"/>
      <c r="B37" s="335" t="s">
        <v>10</v>
      </c>
      <c r="C37" s="335"/>
      <c r="D37" s="339">
        <v>0</v>
      </c>
      <c r="E37" s="339"/>
      <c r="F37" s="339">
        <v>0</v>
      </c>
      <c r="G37" s="339">
        <v>0</v>
      </c>
      <c r="H37" s="339">
        <v>0</v>
      </c>
      <c r="I37" s="339"/>
      <c r="J37" s="340">
        <v>0</v>
      </c>
    </row>
    <row r="38" spans="1:10">
      <c r="A38" s="310"/>
      <c r="B38" s="335" t="s">
        <v>55</v>
      </c>
      <c r="C38" s="335"/>
      <c r="D38" s="339">
        <v>0</v>
      </c>
      <c r="E38" s="339"/>
      <c r="F38" s="339">
        <v>1</v>
      </c>
      <c r="G38" s="339">
        <v>0</v>
      </c>
      <c r="H38" s="339">
        <v>-1</v>
      </c>
      <c r="I38" s="339"/>
      <c r="J38" s="340">
        <v>-100</v>
      </c>
    </row>
    <row r="39" spans="1:10">
      <c r="A39" s="310"/>
      <c r="B39" s="335" t="s">
        <v>14</v>
      </c>
      <c r="C39" s="335"/>
      <c r="D39" s="339">
        <v>0</v>
      </c>
      <c r="E39" s="339"/>
      <c r="F39" s="339">
        <v>0</v>
      </c>
      <c r="G39" s="339">
        <v>0</v>
      </c>
      <c r="H39" s="339">
        <v>0</v>
      </c>
      <c r="I39" s="339"/>
      <c r="J39" s="340">
        <v>0</v>
      </c>
    </row>
    <row r="40" spans="1:10">
      <c r="A40" s="310"/>
      <c r="B40" s="335" t="s">
        <v>56</v>
      </c>
      <c r="C40" s="335"/>
      <c r="D40" s="339">
        <v>0</v>
      </c>
      <c r="E40" s="339"/>
      <c r="F40" s="339">
        <v>0</v>
      </c>
      <c r="G40" s="339">
        <v>0</v>
      </c>
      <c r="H40" s="339">
        <v>0</v>
      </c>
      <c r="I40" s="339"/>
      <c r="J40" s="340">
        <v>0</v>
      </c>
    </row>
    <row r="41" spans="1:10">
      <c r="A41" s="310"/>
      <c r="B41" s="335" t="s">
        <v>165</v>
      </c>
      <c r="C41" s="335"/>
      <c r="D41" s="339">
        <v>0</v>
      </c>
      <c r="E41" s="339"/>
      <c r="F41" s="339">
        <v>0</v>
      </c>
      <c r="G41" s="339">
        <v>0</v>
      </c>
      <c r="H41" s="339">
        <v>0</v>
      </c>
      <c r="I41" s="339"/>
      <c r="J41" s="340">
        <v>0</v>
      </c>
    </row>
    <row r="42" spans="1:10">
      <c r="A42" s="310"/>
      <c r="B42" s="341" t="s">
        <v>214</v>
      </c>
      <c r="C42" s="342"/>
      <c r="D42" s="160">
        <v>0</v>
      </c>
      <c r="E42" s="160"/>
      <c r="F42" s="160">
        <v>1</v>
      </c>
      <c r="G42" s="160">
        <v>0</v>
      </c>
      <c r="H42" s="160">
        <v>-1</v>
      </c>
      <c r="I42" s="160"/>
      <c r="J42" s="178">
        <v>-100</v>
      </c>
    </row>
    <row r="43" spans="1:10">
      <c r="B43" s="347" t="s">
        <v>268</v>
      </c>
      <c r="C43" s="142"/>
      <c r="D43" s="142"/>
      <c r="E43" s="142"/>
      <c r="F43" s="142"/>
      <c r="G43" s="142">
        <v>0</v>
      </c>
      <c r="H43" s="142"/>
      <c r="I43" s="142"/>
      <c r="J43" s="142"/>
    </row>
    <row r="44" spans="1:10">
      <c r="A44" s="310"/>
      <c r="B44" s="335" t="s">
        <v>10</v>
      </c>
      <c r="C44" s="335"/>
      <c r="D44" s="339">
        <v>1</v>
      </c>
      <c r="E44" s="339"/>
      <c r="F44" s="339">
        <v>1</v>
      </c>
      <c r="G44" s="339">
        <v>0</v>
      </c>
      <c r="H44" s="339">
        <v>0</v>
      </c>
      <c r="I44" s="339"/>
      <c r="J44" s="340">
        <v>0</v>
      </c>
    </row>
    <row r="45" spans="1:10">
      <c r="A45" s="310"/>
      <c r="B45" s="335" t="s">
        <v>55</v>
      </c>
      <c r="C45" s="335"/>
      <c r="D45" s="339">
        <v>0</v>
      </c>
      <c r="E45" s="339"/>
      <c r="F45" s="339">
        <v>0</v>
      </c>
      <c r="G45" s="339">
        <v>0</v>
      </c>
      <c r="H45" s="339">
        <v>0</v>
      </c>
      <c r="I45" s="339"/>
      <c r="J45" s="340">
        <v>0</v>
      </c>
    </row>
    <row r="46" spans="1:10">
      <c r="A46" s="310"/>
      <c r="B46" s="335" t="s">
        <v>14</v>
      </c>
      <c r="C46" s="335"/>
      <c r="D46" s="339">
        <v>0</v>
      </c>
      <c r="E46" s="339"/>
      <c r="F46" s="339">
        <v>0</v>
      </c>
      <c r="G46" s="339">
        <v>0</v>
      </c>
      <c r="H46" s="339">
        <v>0</v>
      </c>
      <c r="I46" s="339"/>
      <c r="J46" s="340">
        <v>0</v>
      </c>
    </row>
    <row r="47" spans="1:10">
      <c r="A47" s="310"/>
      <c r="B47" s="335" t="s">
        <v>56</v>
      </c>
      <c r="C47" s="335"/>
      <c r="D47" s="339">
        <v>0</v>
      </c>
      <c r="E47" s="339"/>
      <c r="F47" s="339">
        <v>0</v>
      </c>
      <c r="G47" s="339">
        <v>0</v>
      </c>
      <c r="H47" s="339">
        <v>0</v>
      </c>
      <c r="I47" s="339"/>
      <c r="J47" s="340">
        <v>0</v>
      </c>
    </row>
    <row r="48" spans="1:10">
      <c r="A48" s="310"/>
      <c r="B48" s="335" t="s">
        <v>169</v>
      </c>
      <c r="C48" s="335"/>
      <c r="D48" s="339">
        <v>0</v>
      </c>
      <c r="E48" s="339"/>
      <c r="F48" s="339">
        <v>0.434</v>
      </c>
      <c r="G48" s="339">
        <v>0</v>
      </c>
      <c r="H48" s="339">
        <v>0</v>
      </c>
      <c r="I48" s="339"/>
      <c r="J48" s="340">
        <v>0</v>
      </c>
    </row>
    <row r="49" spans="1:10">
      <c r="A49" s="310"/>
      <c r="B49" s="341" t="s">
        <v>197</v>
      </c>
      <c r="C49" s="342"/>
      <c r="D49" s="160">
        <v>1</v>
      </c>
      <c r="E49" s="160"/>
      <c r="F49" s="160">
        <v>1.4339999999999999</v>
      </c>
      <c r="G49" s="160">
        <v>0</v>
      </c>
      <c r="H49" s="160">
        <v>0</v>
      </c>
      <c r="I49" s="160"/>
      <c r="J49" s="178">
        <v>0</v>
      </c>
    </row>
    <row r="50" spans="1:10">
      <c r="B50" s="142"/>
      <c r="C50" s="142"/>
      <c r="D50" s="142"/>
      <c r="E50" s="142"/>
      <c r="F50" s="142"/>
      <c r="G50" s="142"/>
      <c r="H50" s="142"/>
      <c r="I50" s="142"/>
      <c r="J50" s="142"/>
    </row>
    <row r="51" spans="1:10">
      <c r="A51" s="310"/>
      <c r="B51" s="343" t="s">
        <v>198</v>
      </c>
      <c r="C51" s="344"/>
      <c r="D51" s="345">
        <v>1</v>
      </c>
      <c r="E51" s="343"/>
      <c r="F51" s="345">
        <v>2.4340000000000002</v>
      </c>
      <c r="G51" s="343">
        <v>0</v>
      </c>
      <c r="H51" s="345">
        <v>-1</v>
      </c>
      <c r="I51" s="343"/>
      <c r="J51" s="346">
        <v>-100</v>
      </c>
    </row>
    <row r="52" spans="1:10">
      <c r="B52" s="142"/>
      <c r="C52" s="142"/>
      <c r="D52" s="142"/>
      <c r="E52" s="142"/>
      <c r="F52" s="142"/>
      <c r="G52" s="142"/>
      <c r="H52" s="142"/>
      <c r="I52" s="142"/>
      <c r="J52" s="142"/>
    </row>
    <row r="53" spans="1:10">
      <c r="A53" s="310"/>
      <c r="B53" s="343" t="s">
        <v>123</v>
      </c>
      <c r="C53" s="344"/>
      <c r="D53" s="345">
        <v>1200.7750000000001</v>
      </c>
      <c r="E53" s="343"/>
      <c r="F53" s="345">
        <v>1034.434</v>
      </c>
      <c r="G53" s="343">
        <v>0</v>
      </c>
      <c r="H53" s="345">
        <v>167.34100000000012</v>
      </c>
      <c r="I53" s="343"/>
      <c r="J53" s="346">
        <v>16.2</v>
      </c>
    </row>
    <row r="54" spans="1:10">
      <c r="B54" s="347" t="s">
        <v>124</v>
      </c>
      <c r="C54" s="142"/>
      <c r="D54" s="142"/>
      <c r="E54" s="142"/>
      <c r="F54" s="142"/>
      <c r="G54" s="142"/>
      <c r="H54" s="142"/>
      <c r="I54" s="142"/>
      <c r="J54" s="142"/>
    </row>
    <row r="55" spans="1:10">
      <c r="A55" s="310"/>
      <c r="B55" s="335" t="s">
        <v>199</v>
      </c>
      <c r="C55" s="335"/>
      <c r="D55" s="339">
        <v>4</v>
      </c>
      <c r="E55" s="339"/>
      <c r="F55" s="339">
        <v>-12</v>
      </c>
      <c r="G55" s="339">
        <v>0</v>
      </c>
      <c r="H55" s="339">
        <v>16</v>
      </c>
      <c r="I55" s="339"/>
      <c r="J55" s="340">
        <v>100</v>
      </c>
    </row>
    <row r="56" spans="1:10">
      <c r="A56" s="310"/>
      <c r="B56" s="335" t="s">
        <v>10</v>
      </c>
      <c r="C56" s="335"/>
      <c r="D56" s="339">
        <v>-81</v>
      </c>
      <c r="E56" s="339"/>
      <c r="F56" s="339">
        <v>-70</v>
      </c>
      <c r="G56" s="339">
        <v>0</v>
      </c>
      <c r="H56" s="339">
        <v>-11</v>
      </c>
      <c r="I56" s="339"/>
      <c r="J56" s="352">
        <v>15.714285714285726</v>
      </c>
    </row>
    <row r="57" spans="1:10">
      <c r="A57" s="310"/>
      <c r="B57" s="335" t="s">
        <v>55</v>
      </c>
      <c r="C57" s="335"/>
      <c r="D57" s="339">
        <v>-87</v>
      </c>
      <c r="E57" s="339"/>
      <c r="F57" s="339">
        <v>-66</v>
      </c>
      <c r="G57" s="339">
        <v>0</v>
      </c>
      <c r="H57" s="339">
        <v>-21</v>
      </c>
      <c r="I57" s="339"/>
      <c r="J57" s="340">
        <v>-31.818181818181813</v>
      </c>
    </row>
    <row r="58" spans="1:10">
      <c r="A58" s="310"/>
      <c r="B58" s="335" t="s">
        <v>14</v>
      </c>
      <c r="C58" s="335"/>
      <c r="D58" s="339">
        <v>-149</v>
      </c>
      <c r="E58" s="339"/>
      <c r="F58" s="339">
        <v>-159</v>
      </c>
      <c r="G58" s="339">
        <v>0</v>
      </c>
      <c r="H58" s="339">
        <v>10</v>
      </c>
      <c r="I58" s="339"/>
      <c r="J58" s="340">
        <v>6.2893081761006275</v>
      </c>
    </row>
    <row r="59" spans="1:10">
      <c r="A59" s="310"/>
      <c r="B59" s="335" t="s">
        <v>56</v>
      </c>
      <c r="C59" s="335"/>
      <c r="D59" s="339">
        <v>-61</v>
      </c>
      <c r="E59" s="339"/>
      <c r="F59" s="339">
        <v>-66.8</v>
      </c>
      <c r="G59" s="339">
        <v>0</v>
      </c>
      <c r="H59" s="339">
        <v>5.7999999999999972</v>
      </c>
      <c r="I59" s="339"/>
      <c r="J59" s="340">
        <v>8.6826347305389184</v>
      </c>
    </row>
    <row r="60" spans="1:10">
      <c r="A60" s="310"/>
      <c r="B60" s="341" t="s">
        <v>200</v>
      </c>
      <c r="C60" s="342"/>
      <c r="D60" s="160">
        <v>-374</v>
      </c>
      <c r="E60" s="160"/>
      <c r="F60" s="160">
        <v>-373.8</v>
      </c>
      <c r="G60" s="160">
        <v>0</v>
      </c>
      <c r="H60" s="160">
        <v>-0.20000000000000284</v>
      </c>
      <c r="I60" s="160"/>
      <c r="J60" s="178">
        <v>4.6495452113426344E-2</v>
      </c>
    </row>
    <row r="61" spans="1:10">
      <c r="A61" s="310"/>
      <c r="B61" s="343" t="s">
        <v>215</v>
      </c>
      <c r="C61" s="344"/>
      <c r="D61" s="345">
        <v>826.77500000000009</v>
      </c>
      <c r="E61" s="343"/>
      <c r="F61" s="345">
        <v>659.63400000000001</v>
      </c>
      <c r="G61" s="343">
        <v>0</v>
      </c>
      <c r="H61" s="345">
        <v>167.14100000000013</v>
      </c>
      <c r="I61" s="343"/>
      <c r="J61" s="346">
        <v>25.338445259037591</v>
      </c>
    </row>
    <row r="62" spans="1:10">
      <c r="A62" s="310"/>
      <c r="B62" s="335" t="s">
        <v>216</v>
      </c>
      <c r="C62" s="335"/>
      <c r="D62" s="339">
        <v>0</v>
      </c>
      <c r="E62" s="339"/>
      <c r="F62" s="339">
        <v>0</v>
      </c>
      <c r="G62" s="339">
        <v>0</v>
      </c>
      <c r="H62" s="339">
        <v>0</v>
      </c>
      <c r="I62" s="339"/>
      <c r="J62" s="340">
        <v>0</v>
      </c>
    </row>
    <row r="63" spans="1:10">
      <c r="A63" s="310"/>
      <c r="B63" s="343" t="s">
        <v>125</v>
      </c>
      <c r="C63" s="344"/>
      <c r="D63" s="345">
        <v>826.77500000000009</v>
      </c>
      <c r="E63" s="343"/>
      <c r="F63" s="345">
        <v>659.63400000000001</v>
      </c>
      <c r="G63" s="343">
        <v>0</v>
      </c>
      <c r="H63" s="345">
        <v>167.14100000000013</v>
      </c>
      <c r="I63" s="343"/>
      <c r="J63" s="346">
        <v>25.338445259037591</v>
      </c>
    </row>
    <row r="64" spans="1:10">
      <c r="A64" s="310"/>
      <c r="B64" s="348" t="s">
        <v>70</v>
      </c>
      <c r="C64" s="348"/>
      <c r="D64" s="349">
        <v>544.40700000000004</v>
      </c>
      <c r="E64" s="349"/>
      <c r="F64" s="349">
        <v>402.767</v>
      </c>
      <c r="G64" s="349">
        <v>0</v>
      </c>
      <c r="H64" s="349">
        <v>140.64000000000004</v>
      </c>
      <c r="I64" s="349"/>
      <c r="J64" s="350">
        <v>35.166734116747399</v>
      </c>
    </row>
    <row r="65" spans="1:10">
      <c r="A65" s="310"/>
      <c r="B65" s="335" t="s">
        <v>71</v>
      </c>
      <c r="C65" s="335"/>
      <c r="D65" s="339">
        <v>283.05700000000002</v>
      </c>
      <c r="E65" s="339"/>
      <c r="F65" s="339">
        <v>256.71300000000002</v>
      </c>
      <c r="G65" s="339">
        <v>0</v>
      </c>
      <c r="H65" s="339">
        <v>26.343999999999994</v>
      </c>
      <c r="I65" s="339"/>
      <c r="J65" s="340">
        <v>10.262043605115444</v>
      </c>
    </row>
    <row r="66" spans="1:10">
      <c r="A66" s="310"/>
      <c r="B66" s="335"/>
      <c r="C66" s="335"/>
      <c r="D66" s="335"/>
      <c r="E66" s="335"/>
      <c r="F66" s="335"/>
      <c r="G66" s="335"/>
      <c r="H66" s="335"/>
      <c r="I66" s="335"/>
      <c r="J66" s="335"/>
    </row>
    <row r="67" spans="1:10">
      <c r="A67" s="310"/>
      <c r="B67" s="335"/>
      <c r="C67" s="335"/>
      <c r="D67" s="335"/>
      <c r="E67" s="335"/>
      <c r="F67" s="335"/>
      <c r="G67" s="335"/>
      <c r="H67" s="335"/>
      <c r="I67" s="335"/>
      <c r="J67" s="335"/>
    </row>
  </sheetData>
  <mergeCells count="7">
    <mergeCell ref="D36:H36"/>
    <mergeCell ref="B3:J3"/>
    <mergeCell ref="B4:J4"/>
    <mergeCell ref="D5:J5"/>
    <mergeCell ref="D7:H7"/>
    <mergeCell ref="B32:J32"/>
    <mergeCell ref="D34:J34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EBITDA</vt:lpstr>
      <vt:lpstr>Generation Business</vt:lpstr>
      <vt:lpstr>Distribution Business</vt:lpstr>
      <vt:lpstr>Energy sales revenues</vt:lpstr>
      <vt:lpstr>Income Statement</vt:lpstr>
      <vt:lpstr>Hyperinflation effect</vt:lpstr>
      <vt:lpstr>EBITDA by business CO</vt:lpstr>
      <vt:lpstr>EBITDA and others by country</vt:lpstr>
      <vt:lpstr>Non operating CO</vt:lpstr>
      <vt:lpstr>Balance sheet</vt:lpstr>
      <vt:lpstr>Ratios OC</vt:lpstr>
      <vt:lpstr>Property, plant and equipment</vt:lpstr>
      <vt:lpstr>Dx physical data</vt:lpstr>
      <vt:lpstr>Gx physical data</vt:lpstr>
      <vt:lpstr>Subsidiaries</vt:lpstr>
      <vt:lpstr>Segment by country</vt:lpstr>
      <vt:lpstr>Segment by business</vt:lpstr>
      <vt:lpstr>Generation Segment</vt:lpstr>
      <vt:lpstr>Distribution Segment</vt:lpstr>
      <vt:lpstr>Ebitda y activo fijo</vt:lpstr>
      <vt:lpstr>Merc Generacón</vt:lpstr>
      <vt:lpstr>Impuestos Diferidos</vt:lpstr>
      <vt:lpstr>'Distribution Business'!Área_de_impresión</vt:lpstr>
      <vt:lpstr>'Ebitda y activo fijo'!Área_de_impresión</vt:lpstr>
      <vt:lpstr>'Generation Business'!Área_de_impresión</vt:lpstr>
      <vt:lpstr>'Impuestos Diferidos'!Área_de_impresión</vt:lpstr>
      <vt:lpstr>'Income Statement'!Área_de_impresión</vt:lpstr>
      <vt:lpstr>'Merc Generacón'!Área_de_impresión</vt:lpstr>
      <vt:lpstr>'Property, plant and equipment'!Área_de_impresión</vt:lpstr>
      <vt:lpstr>'Ratios OC'!Área_de_impresión</vt:lpstr>
    </vt:vector>
  </TitlesOfParts>
  <Company>Grupo Endesa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cl090508016</dc:creator>
  <cp:lastModifiedBy>Rubio Nuñez, Javiera Fernanda</cp:lastModifiedBy>
  <cp:lastPrinted>2013-07-20T18:15:22Z</cp:lastPrinted>
  <dcterms:created xsi:type="dcterms:W3CDTF">2003-10-23T18:16:48Z</dcterms:created>
  <dcterms:modified xsi:type="dcterms:W3CDTF">2019-08-19T14:49:56Z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