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18315141K\Enel Spa\Velis Espinosa, Jorge Gustavo - Enel Américas 1H2019\Enel Américas\Press release\1Q20\"/>
    </mc:Choice>
  </mc:AlternateContent>
  <bookViews>
    <workbookView xWindow="10245" yWindow="-15" windowWidth="8745" windowHeight="6930" tabRatio="744"/>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and others by country" sheetId="41" r:id="rId7"/>
    <sheet name="Non operating CO" sheetId="42" r:id="rId8"/>
    <sheet name="Balance sheet" sheetId="43" r:id="rId9"/>
    <sheet name="Ratios OC" sheetId="10" r:id="rId10"/>
    <sheet name="Property, plant and equipment" sheetId="13" r:id="rId11"/>
    <sheet name="Dx physical data" sheetId="34" r:id="rId12"/>
    <sheet name="Gx physical data" sheetId="35" r:id="rId13"/>
    <sheet name="Subsidiaries" sheetId="25" r:id="rId14"/>
    <sheet name="Segment by country" sheetId="49" r:id="rId15"/>
    <sheet name="Segment by business" sheetId="45" r:id="rId16"/>
    <sheet name="Generation Segment" sheetId="46" r:id="rId17"/>
    <sheet name="Distribution Segment" sheetId="47" r:id="rId18"/>
    <sheet name="Ebitda y activo fijo" sheetId="19" state="hidden" r:id="rId19"/>
    <sheet name="Merc Generacón" sheetId="4" state="hidden" r:id="rId20"/>
    <sheet name="Impuestos Diferidos" sheetId="16" state="hidden" r:id="rId21"/>
  </sheets>
  <definedNames>
    <definedName name="_xlnm.Print_Area" localSheetId="2">'Distribution Business'!$B$3:$L$18</definedName>
    <definedName name="_xlnm.Print_Area" localSheetId="18">'Ebitda y activo fijo'!$C$5:$G$30</definedName>
    <definedName name="_xlnm.Print_Area" localSheetId="1">'Generation Business'!$B$3:$K$26</definedName>
    <definedName name="_xlnm.Print_Area" localSheetId="20">'Impuestos Diferidos'!$C$4:$F$11</definedName>
    <definedName name="_xlnm.Print_Area" localSheetId="4">'Income Statement'!$B$3:$F$37</definedName>
    <definedName name="_xlnm.Print_Area" localSheetId="19">'Merc Generacón'!$B$3:$G$18</definedName>
    <definedName name="_xlnm.Print_Area" localSheetId="10">'Property, plant and equipment'!$B$3:$H$41</definedName>
    <definedName name="_xlnm.Print_Area" localSheetId="9">'Ratios OC'!$B$2:$K$18</definedName>
  </definedNames>
  <calcPr calcId="162913" calcOnSave="0"/>
</workbook>
</file>

<file path=xl/calcChain.xml><?xml version="1.0" encoding="utf-8"?>
<calcChain xmlns="http://schemas.openxmlformats.org/spreadsheetml/2006/main">
  <c r="D55" i="38" l="1"/>
  <c r="D56" i="38"/>
  <c r="F56" i="38"/>
  <c r="D35" i="49" l="1"/>
  <c r="J35" i="49" s="1"/>
  <c r="L35" i="49" s="1"/>
  <c r="F35" i="49" l="1"/>
  <c r="H35" i="49"/>
  <c r="E35" i="42" l="1"/>
  <c r="D35" i="42"/>
  <c r="D34" i="42"/>
  <c r="I3" i="49" l="1"/>
  <c r="M3" i="49" s="1"/>
  <c r="G3" i="49"/>
  <c r="E3" i="49"/>
  <c r="K3" i="49" s="1"/>
  <c r="O3" i="49" s="1"/>
  <c r="C28" i="43" l="1"/>
  <c r="D14" i="43"/>
  <c r="C14" i="43"/>
  <c r="D132" i="47" l="1"/>
  <c r="C132" i="47"/>
  <c r="D34" i="47"/>
  <c r="C34" i="47"/>
  <c r="D136" i="46" l="1"/>
  <c r="C136" i="46"/>
  <c r="P76" i="46"/>
  <c r="P136" i="46" s="1"/>
  <c r="O76" i="46"/>
  <c r="O136" i="46" s="1"/>
  <c r="N76" i="46"/>
  <c r="N136" i="46" s="1"/>
  <c r="M76" i="46"/>
  <c r="M136" i="46" s="1"/>
  <c r="L76" i="46"/>
  <c r="L136" i="46" s="1"/>
  <c r="K76" i="46"/>
  <c r="K136" i="46" s="1"/>
  <c r="J76" i="46"/>
  <c r="J136" i="46" s="1"/>
  <c r="I76" i="46"/>
  <c r="I136" i="46" s="1"/>
  <c r="H76" i="46"/>
  <c r="H136" i="46" s="1"/>
  <c r="G76" i="46"/>
  <c r="G136" i="46" s="1"/>
  <c r="F76" i="46"/>
  <c r="F136" i="46" s="1"/>
  <c r="E76" i="46"/>
  <c r="E136" i="46" s="1"/>
  <c r="L4" i="46"/>
  <c r="K4" i="46"/>
  <c r="J4" i="46"/>
  <c r="I4" i="46"/>
  <c r="H4" i="46"/>
  <c r="G4" i="46"/>
  <c r="F4" i="46"/>
  <c r="N4" i="46" s="1"/>
  <c r="E4" i="46"/>
  <c r="M4" i="46" s="1"/>
  <c r="J77" i="45"/>
  <c r="I77" i="45"/>
  <c r="H77" i="45"/>
  <c r="G77" i="45"/>
  <c r="F77" i="45"/>
  <c r="E77" i="45"/>
  <c r="F4" i="45"/>
  <c r="H4" i="45" s="1"/>
  <c r="J4" i="45" s="1"/>
  <c r="E4" i="45"/>
  <c r="G4" i="45" s="1"/>
  <c r="I4" i="45" s="1"/>
  <c r="C35" i="49"/>
  <c r="P4" i="46" l="1"/>
  <c r="O4" i="46"/>
  <c r="J36" i="45"/>
  <c r="I36" i="45"/>
  <c r="H36" i="45"/>
  <c r="G36" i="45"/>
  <c r="F36" i="45"/>
  <c r="E36" i="45"/>
  <c r="D36" i="45"/>
  <c r="C36" i="45"/>
  <c r="J140" i="45" l="1"/>
  <c r="H140" i="45"/>
  <c r="F140" i="45"/>
  <c r="I140" i="45"/>
  <c r="E140" i="45"/>
  <c r="G140" i="45"/>
  <c r="L74" i="47" l="1"/>
  <c r="K74" i="47"/>
  <c r="J74" i="47"/>
  <c r="J132" i="47" s="1"/>
  <c r="I74" i="47"/>
  <c r="I132" i="47" s="1"/>
  <c r="H74" i="47"/>
  <c r="H132" i="47" s="1"/>
  <c r="G74" i="47"/>
  <c r="G132" i="47" s="1"/>
  <c r="F74" i="47"/>
  <c r="F132" i="47" s="1"/>
  <c r="E74" i="47"/>
  <c r="E132" i="47" s="1"/>
  <c r="L4" i="47"/>
  <c r="K4" i="47"/>
  <c r="J4" i="47"/>
  <c r="J34" i="47" s="1"/>
  <c r="I4" i="47"/>
  <c r="I34" i="47" s="1"/>
  <c r="H4" i="47"/>
  <c r="H34" i="47" s="1"/>
  <c r="G4" i="47"/>
  <c r="G34" i="47" s="1"/>
  <c r="F4" i="47"/>
  <c r="F34" i="47" s="1"/>
  <c r="E4" i="47"/>
  <c r="E34" i="47" s="1"/>
  <c r="D36" i="46"/>
  <c r="J36" i="46" s="1"/>
  <c r="C36" i="46"/>
  <c r="K36" i="46" s="1"/>
  <c r="G35" i="49"/>
  <c r="E35" i="49"/>
  <c r="N35" i="49"/>
  <c r="P35" i="49" s="1"/>
  <c r="I35" i="49"/>
  <c r="K35" i="49" s="1"/>
  <c r="M35" i="49" s="1"/>
  <c r="O35" i="49" s="1"/>
  <c r="O4" i="47" l="1"/>
  <c r="O34" i="47" s="1"/>
  <c r="K34" i="47"/>
  <c r="M74" i="47"/>
  <c r="K132" i="47"/>
  <c r="P4" i="47"/>
  <c r="P34" i="47" s="1"/>
  <c r="L34" i="47"/>
  <c r="N74" i="47"/>
  <c r="L132" i="47"/>
  <c r="N4" i="47"/>
  <c r="N34" i="47" s="1"/>
  <c r="M4" i="47"/>
  <c r="M34" i="47" s="1"/>
  <c r="G36" i="46"/>
  <c r="H36" i="46"/>
  <c r="L36" i="46"/>
  <c r="E36" i="46"/>
  <c r="I36" i="46"/>
  <c r="F36" i="46"/>
  <c r="F8" i="16"/>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 r="P74" i="47" l="1"/>
  <c r="P132" i="47" s="1"/>
  <c r="N132" i="47"/>
  <c r="O74" i="47"/>
  <c r="O132" i="47" s="1"/>
  <c r="M132" i="47"/>
  <c r="M36" i="46"/>
  <c r="O36" i="46"/>
  <c r="N36" i="46"/>
  <c r="P36" i="46"/>
</calcChain>
</file>

<file path=xl/sharedStrings.xml><?xml version="1.0" encoding="utf-8"?>
<sst xmlns="http://schemas.openxmlformats.org/spreadsheetml/2006/main" count="1484" uniqueCount="437">
  <si>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</si>
  <si>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</si>
  <si>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</si>
  <si>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</si>
  <si>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</si>
  <si>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</si>
  <si>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</si>
  <si>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</si>
  <si>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</si>
  <si>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</si>
  <si>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</si>
  <si>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</si>
  <si>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</si>
  <si>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</si>
  <si>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</si>
  <si>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</si>
  <si>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</si>
  <si>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Edelnor</t>
  </si>
  <si>
    <t>Coelce</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</si>
  <si>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</si>
  <si>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</si>
  <si>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</si>
  <si>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</si>
  <si>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</si>
  <si>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</si>
  <si>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</si>
  <si>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</si>
  <si>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</si>
  <si>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 xml:space="preserve">(GWh) </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</si>
  <si>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</si>
  <si>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</si>
  <si>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</si>
  <si>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</si>
  <si>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</si>
  <si>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</si>
  <si>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</si>
  <si>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</si>
  <si>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</si>
  <si>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</si>
  <si>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</si>
  <si>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Ampla</t>
  </si>
  <si>
    <t>EBITDA (*)</t>
  </si>
  <si>
    <t>EBITDA / Activo Fijo marzo 2007</t>
  </si>
  <si>
    <t>Impuesto a la Renta e Impuestos diferidos</t>
  </si>
  <si>
    <t>Estructura y ajustes</t>
  </si>
  <si>
    <t>(%)</t>
  </si>
  <si>
    <t>Brasil   (*)</t>
  </si>
  <si>
    <t>(*) Incluye activos intangibles por concesiones en Ampla y Coelce</t>
  </si>
  <si>
    <t>EBITDA / Activo Fijo DIC. 2010</t>
  </si>
  <si>
    <t>Al 31 de marzo de 2011</t>
  </si>
  <si>
    <t>Variation</t>
  </si>
  <si>
    <t>Operating Income</t>
  </si>
  <si>
    <t>Distribution</t>
  </si>
  <si>
    <t>Brazil</t>
  </si>
  <si>
    <t>Peru</t>
  </si>
  <si>
    <t>Company</t>
  </si>
  <si>
    <t xml:space="preserve">Markets </t>
  </si>
  <si>
    <t>in which</t>
  </si>
  <si>
    <t>operates</t>
  </si>
  <si>
    <t>Energy Sales</t>
  </si>
  <si>
    <t>Market</t>
  </si>
  <si>
    <t>Share</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</si>
  <si>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</si>
  <si>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</si>
  <si>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</si>
  <si>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</si>
  <si>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</si>
  <si>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</si>
  <si>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</si>
  <si>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</si>
  <si>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Energy Losses</t>
  </si>
  <si>
    <t>Clients</t>
  </si>
  <si>
    <t>Clients / Employees</t>
  </si>
  <si>
    <t>(thousand)</t>
  </si>
  <si>
    <t>Liquidity</t>
  </si>
  <si>
    <t>Leverage</t>
  </si>
  <si>
    <t>Profitability</t>
  </si>
  <si>
    <t>Working Capítal</t>
  </si>
  <si>
    <t>Operating Income/Operating Revenues</t>
  </si>
  <si>
    <t>Indicator</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</si>
  <si>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</si>
  <si>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</si>
  <si>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</si>
  <si>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</si>
  <si>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</si>
  <si>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</si>
  <si>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</si>
  <si>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</si>
  <si>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</si>
  <si>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</si>
  <si>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</si>
  <si>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</si>
  <si>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</si>
  <si>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</si>
  <si>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</si>
  <si>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</si>
  <si>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</si>
  <si>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</si>
  <si>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</si>
  <si>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</si>
  <si>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</si>
  <si>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Generation and Distribution</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</si>
  <si>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</si>
  <si>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</si>
  <si>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</si>
  <si>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</si>
  <si>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</si>
  <si>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</si>
  <si>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</si>
  <si>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</si>
  <si>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Gain (Loss) for indexed assets and liabilities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</si>
  <si>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</si>
  <si>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</si>
  <si>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</si>
  <si>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</si>
  <si>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</si>
  <si>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</si>
  <si>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</si>
  <si>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</si>
  <si>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</si>
  <si>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</si>
  <si>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</si>
  <si>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</si>
  <si>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</si>
  <si>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</si>
  <si>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</si>
  <si>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</si>
  <si>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Reversal of impairment profit (impairment loss) recognized in profit or loss</t>
  </si>
  <si>
    <t>Net  Financial Income</t>
  </si>
  <si>
    <t>Financial income</t>
  </si>
  <si>
    <t>Financial costs</t>
  </si>
  <si>
    <t>COMPANY</t>
  </si>
  <si>
    <t>Gwh</t>
  </si>
  <si>
    <t>N°</t>
  </si>
  <si>
    <t>Codensa</t>
  </si>
  <si>
    <t>TOTAL</t>
  </si>
  <si>
    <t>SALES</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</si>
  <si>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</si>
  <si>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</si>
  <si>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</si>
  <si>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</si>
  <si>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</si>
  <si>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</si>
  <si>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</si>
  <si>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</si>
  <si>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</si>
  <si>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</si>
  <si>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</si>
  <si>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</si>
  <si>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</si>
  <si>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</si>
  <si>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</si>
  <si>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</si>
  <si>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</si>
  <si>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BY BUSINESS SEGMENT</t>
  </si>
  <si>
    <t>Distribution business</t>
  </si>
  <si>
    <t>EBITDA FROM CONTINUING OPERATIONS</t>
  </si>
  <si>
    <t>Less: consolidation adjustments and other activities</t>
  </si>
  <si>
    <t>Total consolidated Revenues Enel Américas</t>
  </si>
  <si>
    <t>Total consolidated Procurement and Services Enel Américas</t>
  </si>
  <si>
    <t>Generation and Transmission businesses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</si>
  <si>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</si>
  <si>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</si>
  <si>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</si>
  <si>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</si>
  <si>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</si>
  <si>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</si>
  <si>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</si>
  <si>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</si>
  <si>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Personnel Exepenses Generation and Transmission businesses</t>
  </si>
  <si>
    <t>Personnel Exepenses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</si>
  <si>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</si>
  <si>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</si>
  <si>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</si>
  <si>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</si>
  <si>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</si>
  <si>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</si>
  <si>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</si>
  <si>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</si>
  <si>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</si>
  <si>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</si>
  <si>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</si>
  <si>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</si>
  <si>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</si>
  <si>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</si>
  <si>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</si>
  <si>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</si>
  <si>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Enel Américas (holding)</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</si>
  <si>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</si>
  <si>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</si>
  <si>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</si>
  <si>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</si>
  <si>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</si>
  <si>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</si>
  <si>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</si>
  <si>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</si>
  <si>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</si>
  <si>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</si>
  <si>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(Figures in million US$)</t>
  </si>
  <si>
    <t>(US$ million)</t>
  </si>
  <si>
    <t>(Million US$)</t>
  </si>
  <si>
    <t>CONSOLIDATED INCOME STATEMENT (Continuing Operations) (million US$)</t>
  </si>
  <si>
    <t>(million US$)</t>
  </si>
  <si>
    <t>Variation in million US$ and  %.</t>
  </si>
  <si>
    <t>Earning per share  (US$ /share)</t>
  </si>
  <si>
    <t>MMUSD</t>
  </si>
  <si>
    <t>Enel Distribución Ceará S.A.</t>
  </si>
  <si>
    <t>Energy Sale Revenues</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</si>
  <si>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</si>
  <si>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</si>
  <si>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</si>
  <si>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</si>
  <si>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</si>
  <si>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</si>
  <si>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</si>
  <si>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</si>
  <si>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</si>
  <si>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</si>
  <si>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 xml:space="preserve">Enel Trading Argentina S.R.L
</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</si>
  <si>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</si>
  <si>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</si>
  <si>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</si>
  <si>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</si>
  <si>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</si>
  <si>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</si>
  <si>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</si>
  <si>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</si>
  <si>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</si>
  <si>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</si>
  <si>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</si>
  <si>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</si>
  <si>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</si>
  <si>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</si>
  <si>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</si>
  <si>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</si>
  <si>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</si>
  <si>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</si>
  <si>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</si>
  <si>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</si>
  <si>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</si>
  <si>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</si>
  <si>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</si>
  <si>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</si>
  <si>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</si>
  <si>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</si>
  <si>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</si>
  <si>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</si>
  <si>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</si>
  <si>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</si>
  <si>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Enel Distribución Goiás (Celg)</t>
  </si>
  <si>
    <t>-</t>
  </si>
  <si>
    <t>Share of profit (loss) of associates accounted for using the equity method:</t>
  </si>
  <si>
    <t>EGP Volta Grande</t>
  </si>
  <si>
    <t>Enel Distribución Goias S.A.</t>
  </si>
  <si>
    <t>Enel X Brasil S.A.</t>
  </si>
  <si>
    <t xml:space="preserve">Gain (Loss) for indexed assets and liabilities </t>
  </si>
  <si>
    <t>Enel Generación Chocon S.A.</t>
  </si>
  <si>
    <t>Edesur S.A.</t>
  </si>
  <si>
    <t>Enel Distribución Rio (Ampla) (*)</t>
  </si>
  <si>
    <t>Enel Distribución Ceara (Coelce) (*)</t>
  </si>
  <si>
    <t>Codensa S.A.</t>
  </si>
  <si>
    <t>Central Dock Sud S.A.</t>
  </si>
  <si>
    <t>Holding Enel Americas y Sociedades de Inversión</t>
  </si>
  <si>
    <t>Empresa Distribuidora Sur S.A. (Edesur)</t>
  </si>
  <si>
    <t>Enel Distribución Perú S.A. (Edelnor)</t>
  </si>
  <si>
    <t>Enel Distribución Río S.A.</t>
  </si>
  <si>
    <t>Enel Distribución Goiás S.A.</t>
  </si>
  <si>
    <t>SIN Argentina</t>
  </si>
  <si>
    <t>Central Dock Sud</t>
  </si>
  <si>
    <t>Enel Generación Perú S.A. (Edegel)</t>
  </si>
  <si>
    <t>SICN Peru</t>
  </si>
  <si>
    <t>Enel Generación Piura S.A. (Piura)</t>
  </si>
  <si>
    <t>Emgesa S.A.</t>
  </si>
  <si>
    <t>SIN Colombia</t>
  </si>
  <si>
    <t>EGP Volta Grande S.A.</t>
  </si>
  <si>
    <t xml:space="preserve">Holding  y eliminaciones </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</si>
  <si>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</si>
  <si>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</si>
  <si>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</si>
  <si>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</si>
  <si>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</si>
  <si>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</si>
  <si>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</si>
  <si>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</si>
  <si>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</si>
  <si>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</si>
  <si>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</si>
  <si>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</si>
  <si>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</si>
  <si>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</si>
  <si>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</si>
  <si>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</si>
  <si>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</si>
  <si>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</si>
  <si>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</si>
  <si>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</si>
  <si>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</si>
  <si>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</si>
  <si>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</si>
  <si>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</si>
  <si>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</si>
  <si>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</si>
  <si>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</si>
  <si>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</si>
  <si>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</si>
  <si>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</si>
  <si>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</si>
  <si>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</si>
  <si>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</si>
  <si>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</si>
  <si>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</si>
  <si>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</si>
  <si>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</si>
  <si>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</si>
  <si>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</si>
  <si>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</si>
  <si>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</si>
  <si>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</si>
  <si>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</si>
  <si>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</si>
  <si>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</si>
  <si>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</si>
  <si>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</si>
  <si>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</si>
  <si>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</si>
  <si>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</si>
  <si>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</si>
  <si>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</si>
  <si>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Positives</t>
  </si>
  <si>
    <t>Negatives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</si>
  <si>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</si>
  <si>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</si>
  <si>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</si>
  <si>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</si>
  <si>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</si>
  <si>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</si>
  <si>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</si>
  <si>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</si>
  <si>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</si>
  <si>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</si>
  <si>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</si>
  <si>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</si>
  <si>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</si>
  <si>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</si>
  <si>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</si>
  <si>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</si>
  <si>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</si>
  <si>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</si>
  <si>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</si>
  <si>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</si>
  <si>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</si>
  <si>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</si>
  <si>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</si>
  <si>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</si>
  <si>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</si>
  <si>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</si>
  <si>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</si>
  <si>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</si>
  <si>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</si>
  <si>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</si>
  <si>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</si>
  <si>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</si>
  <si>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</si>
  <si>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</si>
  <si>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</si>
  <si>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Volta Grande</t>
  </si>
  <si>
    <t>million US$</t>
  </si>
  <si>
    <t>Chile ( Holdings y Others)</t>
  </si>
  <si>
    <t>Adjustments</t>
  </si>
  <si>
    <t>Enel Trading Argentina S.R.L.</t>
  </si>
  <si>
    <t>Depreciation</t>
  </si>
  <si>
    <t>Enel Dx Goiás</t>
  </si>
  <si>
    <t>Enel Dx Sao Paulo</t>
  </si>
  <si>
    <t>Enel Codensa</t>
  </si>
  <si>
    <t>Enel Emgesa</t>
  </si>
  <si>
    <t>12/31/2018</t>
  </si>
  <si>
    <t>Enel Américas (*)</t>
  </si>
  <si>
    <t>(*) Includes Holding and Adjustments</t>
  </si>
  <si>
    <t>SICN Brasil</t>
  </si>
  <si>
    <t>Enel Distribución Sao Paulo S.A.</t>
  </si>
  <si>
    <t>Grupo Dock Sud, S.A.</t>
  </si>
  <si>
    <t>Enel Green Power Proyectos I (Volta Grande)</t>
  </si>
  <si>
    <t>Holdings, Adjustments and others</t>
  </si>
  <si>
    <t>Others profit (loss)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</si>
  <si>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</si>
  <si>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</si>
  <si>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</si>
  <si>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</si>
  <si>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</si>
  <si>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</si>
  <si>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</si>
  <si>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</si>
  <si>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(7) Corresponds to the ratio between (i) Net Income attributable to owners of parent for 12 mobile months as of September 30 and (ii) the average between Equity attributable to owners of parent at the beginning of the period and at the end of the period.</t>
  </si>
  <si>
    <t>(8) Corresponds to the ratio between (i) total result for 12 mobile months as of September 30 and (ii) the average of total assets at the beginning of the period and at the end of the period.</t>
  </si>
  <si>
    <t>Current liquidity (1)</t>
  </si>
  <si>
    <t>Acid ratio test (2)</t>
  </si>
  <si>
    <t>Leverage (3)</t>
  </si>
  <si>
    <t>Short Term Debt (4)</t>
  </si>
  <si>
    <t>Long Term Debt (5)</t>
  </si>
  <si>
    <t>Financial Expenses Coverage (6)</t>
  </si>
  <si>
    <t>ROE (annualized) (7)</t>
  </si>
  <si>
    <t>ROA (annualized) (8)</t>
  </si>
  <si>
    <t>12/31/2019</t>
  </si>
  <si>
    <t>December 2019</t>
  </si>
  <si>
    <t>Impairment gains and impairment losses reversal (Impairment losses) determined in accordance with IFRS 9</t>
  </si>
  <si>
    <t>Results of companies accounted for by participation method</t>
  </si>
  <si>
    <t xml:space="preserve">Enel Generación Costanera </t>
  </si>
  <si>
    <t>Emgesa S.A.E.S.P</t>
  </si>
  <si>
    <t xml:space="preserve">Enel Generación Perú </t>
  </si>
  <si>
    <t xml:space="preserve">EGP Cachoeira Dourada </t>
  </si>
  <si>
    <t xml:space="preserve">Enel Cien </t>
  </si>
  <si>
    <t>Enel Green Power Volta Grande</t>
  </si>
  <si>
    <t>Dock Sud S.A.</t>
  </si>
  <si>
    <t>Enel Distribuicao Sao Paulo S.A.</t>
  </si>
  <si>
    <t>US$ mn</t>
  </si>
  <si>
    <t>March 31</t>
  </si>
  <si>
    <t>Enel Codensa S.A.</t>
  </si>
  <si>
    <t>1Q 2020</t>
  </si>
  <si>
    <t>1Q 2019</t>
  </si>
  <si>
    <t>March 2020</t>
  </si>
  <si>
    <t>March 2019</t>
  </si>
  <si>
    <t>As of March 31</t>
  </si>
  <si>
    <t>As of March 31, 2020</t>
  </si>
  <si>
    <t>As of March 31, 2019</t>
  </si>
  <si>
    <t>Net Income after taxes</t>
  </si>
  <si>
    <t>03/31/2020</t>
  </si>
  <si>
    <t>03/31/2019</t>
  </si>
  <si>
    <t>Mar. 2020</t>
  </si>
  <si>
    <t>Mar. 2019</t>
  </si>
  <si>
    <t>Right of use assets</t>
  </si>
  <si>
    <t>Liabilities for current leases</t>
  </si>
  <si>
    <t>Liabilities for non-current leases</t>
  </si>
  <si>
    <t>1. Includes final customer sales and tolls.
2. The number of clients for the period 2019 was modified compared to clients reported during March 2019, due to a new methodology applied since 2020.</t>
  </si>
  <si>
    <r>
      <t xml:space="preserve">(GWh) </t>
    </r>
    <r>
      <rPr>
        <b/>
        <vertAlign val="superscript"/>
        <sz val="9"/>
        <color theme="0"/>
        <rFont val="Arial"/>
        <family val="2"/>
      </rPr>
      <t>1</t>
    </r>
  </si>
  <si>
    <r>
      <t xml:space="preserve">2019 </t>
    </r>
    <r>
      <rPr>
        <b/>
        <vertAlign val="superscript"/>
        <sz val="9"/>
        <color rgb="FFFFFFFF"/>
        <rFont val="Arial"/>
        <family val="2"/>
      </rPr>
      <t>2</t>
    </r>
  </si>
  <si>
    <t>(*) As of March 31, 2020 and 2019 the average number of ordinary shares were 76,086,311,036 and 57,452,641,516, respectively</t>
  </si>
  <si>
    <t>Other current financial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</si>
</sst>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00000"/>
    <numFmt numFmtId="182" formatCode="0%_);\(0%\)"/>
    <numFmt numFmtId="183" formatCode="#,##0.0"/>
    <numFmt numFmtId="184" formatCode="_-* #,##0_-;\-* #,##0_-;_-* &quot;-&quot;??_-;_-@_-"/>
    <numFmt numFmtId="185" formatCode="#,##0.0_);[Black]\(#,##0.0\);&quot;-       &quot;"/>
    <numFmt numFmtId="186" formatCode="#,##0.0;[Black]\(#,##0.0\);&quot; - &quot;"/>
    <numFmt numFmtId="187" formatCode="#,##0.0;\(#,##0.0\)"/>
    <numFmt numFmtId="188" formatCode="#,##0.00000\ ;\(#,##0.00000\);&quot;-       &quot;"/>
    <numFmt numFmtId="189" formatCode="_-* #,##0.0_-;\-* #,##0.0_-;_-* &quot;-&quot;??_-;_-@_-"/>
    <numFmt numFmtId="190" formatCode="#,##0;[Black]\(#,##0\);&quot;-&quot;"/>
    <numFmt numFmtId="191" formatCode="#,##0.00_);[Black]\(#,##0.00\);&quot;-       &quot;"/>
    <numFmt numFmtId="192" formatCode="#,##0.000000_);[Black]\(#,##0.000000\);&quot;-       &quot;"/>
    <numFmt numFmtId="193" formatCode="#,##0.00;\(#,##0.00\)"/>
    <numFmt numFmtId="194" formatCode="#,##0_);\(#,##0\);&quot;-       &quot;"/>
  </numFmts>
  <fonts count="5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i/>
      <sz val="18"/>
      <color indexed="40"/>
      <name val="Arial Narrow"/>
      <family val="2"/>
    </font>
    <font>
      <sz val="12"/>
      <color indexed="8"/>
      <name val="Calibri"/>
      <family val="2"/>
    </font>
    <font>
      <sz val="11"/>
      <name val="Arial"/>
      <family val="2"/>
    </font>
    <font>
      <b/>
      <sz val="11"/>
      <name val="Arial"/>
      <family val="2"/>
    </font>
    <font>
      <b/>
      <i/>
      <sz val="10"/>
      <name val="Arial"/>
      <family val="2"/>
    </font>
    <font>
      <sz val="8"/>
      <color indexed="8"/>
      <name val="Arial"/>
      <family val="2"/>
    </font>
    <font>
      <sz val="10"/>
      <name val="Times New Roman"/>
      <family val="1"/>
    </font>
    <font>
      <sz val="8"/>
      <name val="ＭＳ Ｐゴシック"/>
      <family val="3"/>
      <charset val="128"/>
    </font>
    <font>
      <b/>
      <sz val="9"/>
      <name val="Arial"/>
      <family val="2"/>
    </font>
    <font>
      <b/>
      <sz val="9"/>
      <color indexed="8"/>
      <name val="Arial"/>
      <family val="2"/>
    </font>
    <font>
      <sz val="14"/>
      <name val="Arial"/>
      <family val="2"/>
    </font>
    <font>
      <sz val="12"/>
      <color theme="1"/>
      <name val="Arial"/>
      <family val="2"/>
    </font>
    <font>
      <b/>
      <sz val="10"/>
      <color theme="0"/>
      <name val="Arial Narrow"/>
      <family val="2"/>
    </font>
    <font>
      <b/>
      <sz val="10"/>
      <color rgb="FFFFFFFF"/>
      <name val="Arial Narrow"/>
      <family val="2"/>
    </font>
    <font>
      <b/>
      <sz val="10"/>
      <color rgb="FFFFFFFF"/>
      <name val="Arial"/>
      <family val="2"/>
    </font>
    <font>
      <b/>
      <sz val="10"/>
      <color theme="0"/>
      <name val="Arial"/>
      <family val="2"/>
    </font>
    <font>
      <sz val="10"/>
      <color theme="0"/>
      <name val="Arial"/>
      <family val="2"/>
    </font>
    <font>
      <b/>
      <sz val="12"/>
      <color theme="1"/>
      <name val="Arial"/>
      <family val="2"/>
    </font>
    <font>
      <b/>
      <sz val="12"/>
      <color theme="0"/>
      <name val="Arial"/>
      <family val="2"/>
    </font>
    <font>
      <b/>
      <sz val="11"/>
      <color theme="0"/>
      <name val="Arial Narrow"/>
      <family val="2"/>
    </font>
    <font>
      <b/>
      <sz val="8"/>
      <color rgb="FFFF0000"/>
      <name val="Arial"/>
      <family val="2"/>
    </font>
    <font>
      <b/>
      <sz val="12"/>
      <color rgb="FFFF0000"/>
      <name val="Calibri"/>
      <family val="2"/>
    </font>
    <font>
      <sz val="10"/>
      <color theme="1"/>
      <name val="Arial Narrow"/>
      <family val="2"/>
    </font>
    <font>
      <sz val="10"/>
      <color theme="1"/>
      <name val="Arial"/>
      <family val="2"/>
    </font>
    <font>
      <b/>
      <sz val="10"/>
      <color theme="1"/>
      <name val="Arial"/>
      <family val="2"/>
    </font>
    <font>
      <sz val="10"/>
      <color rgb="FFFF0000"/>
      <name val="Arial"/>
      <family val="2"/>
    </font>
    <font>
      <b/>
      <sz val="11"/>
      <color theme="0"/>
      <name val="Arial"/>
      <family val="2"/>
    </font>
    <font>
      <b/>
      <u/>
      <sz val="10"/>
      <color theme="0"/>
      <name val="Arial"/>
      <family val="2"/>
    </font>
    <font>
      <sz val="12"/>
      <name val="Arial"/>
      <family val="2"/>
    </font>
    <font>
      <sz val="10"/>
      <color indexed="8"/>
      <name val="Arial"/>
      <family val="2"/>
    </font>
    <font>
      <b/>
      <sz val="14"/>
      <color theme="0"/>
      <name val="Arial"/>
      <family val="2"/>
    </font>
    <font>
      <b/>
      <i/>
      <sz val="16"/>
      <color indexed="12"/>
      <name val="Arial"/>
      <family val="2"/>
    </font>
    <font>
      <b/>
      <sz val="10"/>
      <color indexed="8"/>
      <name val="Arial"/>
      <family val="2"/>
    </font>
    <font>
      <sz val="10"/>
      <color indexed="12"/>
      <name val="Trebuchet MS"/>
      <family val="2"/>
    </font>
    <font>
      <b/>
      <vertAlign val="superscript"/>
      <sz val="9"/>
      <color theme="0"/>
      <name val="Arial"/>
      <family val="2"/>
    </font>
    <font>
      <b/>
      <vertAlign val="superscript"/>
      <sz val="9"/>
      <color rgb="FFFFFFFF"/>
      <name val="Arial"/>
      <family val="2"/>
    </font>
  </fonts>
  <fills count="19">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rgb="FFDAEEF3"/>
        <bgColor indexed="64"/>
      </patternFill>
    </fill>
    <fill>
      <patternFill patternType="solid">
        <fgColor theme="0"/>
        <bgColor indexed="64"/>
      </patternFill>
    </fill>
    <fill>
      <patternFill patternType="solid">
        <fgColor rgb="FFC6C6C6"/>
        <bgColor indexed="64"/>
      </patternFill>
    </fill>
    <fill>
      <patternFill patternType="solid">
        <fgColor rgb="FF0555F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top/>
      <bottom style="thin">
        <color indexed="64"/>
      </bottom>
      <diagonal/>
    </border>
    <border>
      <left/>
      <right/>
      <top style="thin">
        <color indexed="64"/>
      </top>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right/>
      <top style="medium">
        <color theme="8" tint="0.59999389629810485"/>
      </top>
      <bottom style="medium">
        <color theme="8" tint="0.59999389629810485"/>
      </bottom>
      <diagonal/>
    </border>
    <border>
      <left/>
      <right/>
      <top/>
      <bottom style="medium">
        <color theme="8" tint="0.59999389629810485"/>
      </bottom>
      <diagonal/>
    </border>
    <border>
      <left/>
      <right/>
      <top style="thin">
        <color theme="0"/>
      </top>
      <bottom/>
      <diagonal/>
    </border>
    <border>
      <left/>
      <right/>
      <top style="thin">
        <color theme="0"/>
      </top>
      <bottom style="thin">
        <color theme="0"/>
      </bottom>
      <diagonal/>
    </border>
    <border>
      <left/>
      <right/>
      <top style="thin">
        <color theme="8" tint="-0.249977111117893"/>
      </top>
      <bottom style="thin">
        <color theme="8" tint="-0.249977111117893"/>
      </bottom>
      <diagonal/>
    </border>
    <border>
      <left/>
      <right/>
      <top/>
      <bottom style="thin">
        <color theme="0"/>
      </bottom>
      <diagonal/>
    </border>
    <border>
      <left/>
      <right/>
      <top/>
      <bottom style="thick">
        <color rgb="FF002060"/>
      </bottom>
      <diagonal/>
    </border>
    <border>
      <left/>
      <right/>
      <top/>
      <bottom style="thin">
        <color theme="8"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4" fillId="0" borderId="0"/>
    <xf numFmtId="0" fontId="3" fillId="0" borderId="0"/>
    <xf numFmtId="0" fontId="25"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40">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0" fontId="6" fillId="0" borderId="0" xfId="0" applyFont="1" applyBorder="1"/>
    <xf numFmtId="0" fontId="6" fillId="0" borderId="0" xfId="12" applyFont="1" applyAlignment="1">
      <alignment vertical="center"/>
    </xf>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176" fontId="6" fillId="0" borderId="0" xfId="12" applyNumberFormat="1" applyFont="1"/>
    <xf numFmtId="167" fontId="6" fillId="0" borderId="0" xfId="16" applyNumberFormat="1" applyFont="1"/>
    <xf numFmtId="167" fontId="6" fillId="0" borderId="0" xfId="16" applyNumberFormat="1" applyFont="1" applyAlignment="1">
      <alignment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76" fontId="0" fillId="0" borderId="0" xfId="0" applyNumberFormat="1"/>
    <xf numFmtId="176" fontId="7" fillId="0" borderId="0" xfId="0" applyNumberFormat="1" applyFont="1"/>
    <xf numFmtId="176" fontId="6" fillId="0" borderId="0" xfId="0" applyNumberFormat="1" applyFont="1" applyAlignment="1">
      <alignment vertic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2" fontId="9" fillId="0" borderId="0" xfId="12" applyNumberFormat="1" applyFont="1" applyAlignment="1">
      <alignment vertical="center"/>
    </xf>
    <xf numFmtId="165"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10" fontId="6" fillId="0" borderId="0" xfId="16" applyNumberFormat="1" applyFont="1" applyAlignment="1">
      <alignment vertical="center"/>
    </xf>
    <xf numFmtId="0" fontId="14" fillId="0" borderId="0" xfId="0" applyFont="1"/>
    <xf numFmtId="167" fontId="6" fillId="0" borderId="0" xfId="16" applyNumberFormat="1" applyFont="1" applyFill="1" applyBorder="1" applyAlignment="1">
      <alignment vertical="center"/>
    </xf>
    <xf numFmtId="181" fontId="6" fillId="0" borderId="0" xfId="12" applyNumberFormat="1" applyFont="1"/>
    <xf numFmtId="1" fontId="6" fillId="0" borderId="0" xfId="12" applyNumberFormat="1" applyFont="1"/>
    <xf numFmtId="183" fontId="9" fillId="0" borderId="0" xfId="12" applyNumberFormat="1" applyFont="1" applyAlignment="1">
      <alignment vertical="center"/>
    </xf>
    <xf numFmtId="178" fontId="7" fillId="0" borderId="0" xfId="0" applyNumberFormat="1" applyFont="1"/>
    <xf numFmtId="170" fontId="6" fillId="0" borderId="0" xfId="16" applyNumberFormat="1" applyFont="1" applyAlignment="1">
      <alignment vertical="center"/>
    </xf>
    <xf numFmtId="167" fontId="6" fillId="0" borderId="0" xfId="12" applyNumberFormat="1" applyFont="1"/>
    <xf numFmtId="0" fontId="17" fillId="0" borderId="0" xfId="10" applyFont="1" applyFill="1" applyBorder="1" applyAlignment="1">
      <alignment vertical="center"/>
    </xf>
    <xf numFmtId="184" fontId="17" fillId="0" borderId="0" xfId="3" applyNumberFormat="1" applyFont="1" applyFill="1" applyBorder="1" applyAlignment="1">
      <alignment vertical="center"/>
    </xf>
    <xf numFmtId="0" fontId="1" fillId="13" borderId="0" xfId="0" applyFont="1" applyFill="1" applyBorder="1" applyAlignment="1">
      <alignment vertical="center"/>
    </xf>
    <xf numFmtId="3" fontId="1" fillId="13" borderId="0" xfId="0" applyNumberFormat="1" applyFont="1" applyFill="1" applyBorder="1" applyAlignment="1">
      <alignment horizontal="right" vertical="center"/>
    </xf>
    <xf numFmtId="167" fontId="1" fillId="13" borderId="0" xfId="0" applyNumberFormat="1" applyFont="1" applyFill="1" applyBorder="1" applyAlignment="1">
      <alignment horizontal="right" vertical="center"/>
    </xf>
    <xf numFmtId="0" fontId="17" fillId="0" borderId="0" xfId="0" applyFont="1" applyAlignment="1">
      <alignment vertical="center"/>
    </xf>
    <xf numFmtId="0" fontId="31" fillId="14" borderId="0" xfId="0" applyNumberFormat="1" applyFont="1" applyFill="1" applyBorder="1" applyAlignment="1">
      <alignment horizontal="center" vertical="center"/>
    </xf>
    <xf numFmtId="0" fontId="32" fillId="14" borderId="0" xfId="0" applyNumberFormat="1" applyFont="1" applyFill="1" applyAlignment="1">
      <alignment horizontal="center" vertical="center"/>
    </xf>
    <xf numFmtId="0" fontId="1" fillId="0" borderId="0" xfId="0" applyFont="1" applyBorder="1"/>
    <xf numFmtId="176" fontId="1" fillId="0" borderId="0" xfId="0" applyNumberFormat="1" applyFont="1" applyFill="1" applyBorder="1" applyAlignment="1">
      <alignment vertical="center"/>
    </xf>
    <xf numFmtId="0" fontId="1" fillId="13" borderId="0" xfId="0" applyFont="1" applyFill="1" applyBorder="1" applyAlignment="1">
      <alignment horizontal="left" vertical="center" indent="1"/>
    </xf>
    <xf numFmtId="0" fontId="20" fillId="0" borderId="0" xfId="12" applyFont="1"/>
    <xf numFmtId="176" fontId="20" fillId="0" borderId="0" xfId="12" applyNumberFormat="1" applyFont="1"/>
    <xf numFmtId="0" fontId="33" fillId="14" borderId="48" xfId="10" applyFont="1" applyFill="1" applyBorder="1" applyAlignment="1">
      <alignment horizontal="left" vertical="center"/>
    </xf>
    <xf numFmtId="0" fontId="33" fillId="14" borderId="48" xfId="10" applyFont="1" applyFill="1" applyBorder="1" applyAlignment="1">
      <alignment horizontal="center" vertical="center"/>
    </xf>
    <xf numFmtId="172" fontId="20" fillId="0" borderId="0" xfId="16" applyNumberFormat="1" applyFont="1" applyBorder="1" applyAlignment="1">
      <alignment vertical="center"/>
    </xf>
    <xf numFmtId="176" fontId="10" fillId="0" borderId="0" xfId="0" applyNumberFormat="1" applyFont="1" applyFill="1" applyBorder="1" applyAlignment="1">
      <alignment vertical="center"/>
    </xf>
    <xf numFmtId="171" fontId="10" fillId="0" borderId="0" xfId="0" applyNumberFormat="1" applyFont="1" applyFill="1" applyBorder="1" applyAlignment="1">
      <alignment vertical="center"/>
    </xf>
    <xf numFmtId="182" fontId="10" fillId="0" borderId="0" xfId="16" applyNumberFormat="1" applyFont="1" applyFill="1" applyBorder="1" applyAlignment="1">
      <alignment vertical="center"/>
    </xf>
    <xf numFmtId="176" fontId="10" fillId="13" borderId="0" xfId="0" applyNumberFormat="1" applyFont="1" applyFill="1" applyBorder="1" applyAlignment="1">
      <alignment vertical="center"/>
    </xf>
    <xf numFmtId="173" fontId="10" fillId="13" borderId="0" xfId="16" applyNumberFormat="1" applyFont="1" applyFill="1" applyBorder="1" applyAlignment="1">
      <alignment vertical="center"/>
    </xf>
    <xf numFmtId="171" fontId="1"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33" fillId="14" borderId="0" xfId="0" applyFont="1" applyFill="1" applyBorder="1" applyAlignment="1">
      <alignment horizontal="left" vertical="center" indent="1"/>
    </xf>
    <xf numFmtId="173" fontId="33" fillId="14" borderId="0" xfId="16" applyNumberFormat="1" applyFont="1" applyFill="1" applyBorder="1" applyAlignment="1">
      <alignment vertical="center"/>
    </xf>
    <xf numFmtId="176" fontId="20" fillId="0" borderId="0" xfId="0" applyNumberFormat="1" applyFont="1" applyFill="1" applyBorder="1" applyAlignment="1">
      <alignment vertical="center"/>
    </xf>
    <xf numFmtId="0" fontId="1" fillId="12" borderId="0" xfId="10" applyFont="1" applyFill="1"/>
    <xf numFmtId="0" fontId="10" fillId="12" borderId="25" xfId="10" applyFont="1" applyFill="1" applyBorder="1" applyAlignment="1">
      <alignment horizontal="center"/>
    </xf>
    <xf numFmtId="0" fontId="10" fillId="12" borderId="0" xfId="10" applyFont="1" applyFill="1" applyAlignment="1">
      <alignment horizontal="center"/>
    </xf>
    <xf numFmtId="0" fontId="10" fillId="12" borderId="0" xfId="10" applyFont="1" applyFill="1"/>
    <xf numFmtId="176" fontId="1" fillId="12" borderId="0" xfId="0" applyNumberFormat="1" applyFont="1" applyFill="1" applyBorder="1" applyAlignment="1">
      <alignment vertical="center"/>
    </xf>
    <xf numFmtId="178" fontId="1" fillId="12" borderId="0" xfId="0" applyNumberFormat="1" applyFont="1" applyFill="1" applyBorder="1" applyAlignment="1">
      <alignment vertical="center"/>
    </xf>
    <xf numFmtId="0" fontId="10" fillId="13" borderId="0" xfId="10" applyFont="1" applyFill="1"/>
    <xf numFmtId="178" fontId="10" fillId="13" borderId="0" xfId="0" applyNumberFormat="1" applyFont="1" applyFill="1" applyBorder="1" applyAlignment="1">
      <alignment vertical="center"/>
    </xf>
    <xf numFmtId="0" fontId="33" fillId="14" borderId="0" xfId="10" applyFont="1" applyFill="1"/>
    <xf numFmtId="0" fontId="34" fillId="14" borderId="0" xfId="10" applyFont="1" applyFill="1"/>
    <xf numFmtId="0" fontId="1" fillId="13" borderId="0" xfId="10" applyFont="1" applyFill="1"/>
    <xf numFmtId="176" fontId="33" fillId="14" borderId="0" xfId="0" applyNumberFormat="1" applyFont="1" applyFill="1" applyBorder="1" applyAlignment="1">
      <alignment vertical="center"/>
    </xf>
    <xf numFmtId="178" fontId="33" fillId="14" borderId="0" xfId="0" applyNumberFormat="1" applyFont="1" applyFill="1" applyBorder="1" applyAlignment="1">
      <alignment vertical="center"/>
    </xf>
    <xf numFmtId="0" fontId="33" fillId="12" borderId="0" xfId="10" applyFont="1" applyFill="1"/>
    <xf numFmtId="0" fontId="34" fillId="12" borderId="0" xfId="10" applyFont="1" applyFill="1"/>
    <xf numFmtId="0" fontId="22" fillId="15" borderId="0" xfId="10" applyFont="1" applyFill="1"/>
    <xf numFmtId="0" fontId="1" fillId="15" borderId="0" xfId="10" applyFont="1" applyFill="1"/>
    <xf numFmtId="0" fontId="10" fillId="15" borderId="0" xfId="10" applyFont="1" applyFill="1"/>
    <xf numFmtId="171" fontId="1" fillId="0" borderId="0" xfId="9" applyNumberFormat="1" applyFont="1" applyFill="1" applyBorder="1" applyAlignment="1">
      <alignment vertical="center"/>
    </xf>
    <xf numFmtId="171" fontId="33" fillId="14" borderId="0" xfId="9" applyNumberFormat="1" applyFont="1" applyFill="1" applyBorder="1" applyAlignment="1">
      <alignment vertical="center"/>
    </xf>
    <xf numFmtId="188" fontId="33" fillId="14" borderId="0" xfId="0" applyNumberFormat="1" applyFont="1" applyFill="1" applyBorder="1" applyAlignment="1">
      <alignment vertical="center"/>
    </xf>
    <xf numFmtId="177" fontId="30" fillId="14" borderId="25" xfId="14" applyNumberFormat="1" applyFont="1" applyFill="1" applyBorder="1" applyAlignment="1">
      <alignment vertical="center"/>
    </xf>
    <xf numFmtId="9" fontId="30" fillId="14" borderId="25" xfId="16" applyFont="1" applyFill="1" applyBorder="1" applyAlignment="1">
      <alignment vertical="center"/>
    </xf>
    <xf numFmtId="179" fontId="23" fillId="16" borderId="50" xfId="0" applyNumberFormat="1" applyFont="1" applyFill="1" applyBorder="1" applyAlignment="1" applyProtection="1">
      <alignment vertical="center"/>
      <protection locked="0"/>
    </xf>
    <xf numFmtId="187" fontId="23" fillId="17" borderId="0" xfId="0" applyNumberFormat="1" applyFont="1" applyFill="1" applyBorder="1" applyAlignment="1" applyProtection="1">
      <alignment vertical="center"/>
      <protection locked="0"/>
    </xf>
    <xf numFmtId="0" fontId="37" fillId="14" borderId="51" xfId="10" applyFont="1" applyFill="1" applyBorder="1" applyAlignment="1">
      <alignment vertical="center"/>
    </xf>
    <xf numFmtId="184" fontId="37" fillId="14" borderId="51" xfId="3" applyNumberFormat="1" applyFont="1" applyFill="1" applyBorder="1" applyAlignment="1">
      <alignment vertical="center"/>
    </xf>
    <xf numFmtId="167" fontId="33" fillId="14" borderId="0" xfId="16" applyNumberFormat="1" applyFont="1" applyFill="1" applyBorder="1" applyAlignment="1">
      <alignment vertical="center"/>
    </xf>
    <xf numFmtId="173" fontId="10" fillId="0" borderId="0" xfId="16" applyNumberFormat="1" applyFont="1" applyFill="1" applyBorder="1" applyAlignment="1">
      <alignment vertical="center"/>
    </xf>
    <xf numFmtId="177" fontId="30" fillId="12" borderId="25" xfId="14" applyNumberFormat="1" applyFont="1" applyFill="1" applyBorder="1" applyAlignment="1">
      <alignment vertical="center"/>
    </xf>
    <xf numFmtId="0" fontId="16" fillId="0" borderId="0" xfId="15" applyFont="1" applyBorder="1" applyAlignment="1">
      <alignment vertical="center"/>
    </xf>
    <xf numFmtId="0" fontId="12" fillId="0" borderId="0" xfId="10" applyFont="1"/>
    <xf numFmtId="190" fontId="16" fillId="8" borderId="26" xfId="11" applyNumberFormat="1" applyFont="1" applyFill="1" applyBorder="1" applyAlignment="1" applyProtection="1">
      <alignment horizontal="center" vertical="center"/>
    </xf>
    <xf numFmtId="0" fontId="12" fillId="5" borderId="0" xfId="10" applyFont="1" applyFill="1" applyBorder="1"/>
    <xf numFmtId="190" fontId="16" fillId="5" borderId="0" xfId="11" applyNumberFormat="1" applyFont="1" applyFill="1" applyBorder="1" applyAlignment="1" applyProtection="1">
      <alignment horizontal="center" vertical="center"/>
    </xf>
    <xf numFmtId="190" fontId="12" fillId="7" borderId="27" xfId="11" applyNumberFormat="1" applyFont="1" applyFill="1" applyBorder="1" applyAlignment="1" applyProtection="1">
      <alignment vertical="top"/>
    </xf>
    <xf numFmtId="190" fontId="12" fillId="7" borderId="27" xfId="11" applyNumberFormat="1" applyFont="1" applyFill="1" applyBorder="1" applyAlignment="1" applyProtection="1">
      <alignment vertical="center"/>
    </xf>
    <xf numFmtId="0" fontId="1" fillId="0" borderId="52" xfId="10" applyFont="1" applyBorder="1"/>
    <xf numFmtId="0" fontId="31" fillId="14" borderId="0" xfId="0" applyFont="1" applyFill="1" applyBorder="1" applyAlignment="1">
      <alignment horizontal="center" vertical="center"/>
    </xf>
    <xf numFmtId="38" fontId="17" fillId="0" borderId="0" xfId="0" applyNumberFormat="1" applyFont="1" applyAlignment="1">
      <alignment vertical="center"/>
    </xf>
    <xf numFmtId="0" fontId="16" fillId="16" borderId="0" xfId="10" applyFont="1" applyFill="1" applyAlignment="1">
      <alignment vertical="center"/>
    </xf>
    <xf numFmtId="0" fontId="12" fillId="16" borderId="0" xfId="10" applyFont="1" applyFill="1" applyAlignment="1">
      <alignment vertical="center"/>
    </xf>
    <xf numFmtId="0" fontId="12" fillId="16" borderId="0" xfId="10" applyFont="1" applyFill="1" applyAlignment="1">
      <alignment horizontal="center" vertical="center"/>
    </xf>
    <xf numFmtId="165" fontId="12" fillId="16" borderId="0" xfId="3" applyFont="1" applyFill="1" applyAlignment="1">
      <alignment horizontal="right" vertical="center"/>
    </xf>
    <xf numFmtId="165" fontId="12" fillId="16" borderId="0" xfId="3" applyFont="1" applyFill="1" applyAlignment="1">
      <alignment vertical="center"/>
    </xf>
    <xf numFmtId="0" fontId="12" fillId="16" borderId="50" xfId="10" applyFont="1" applyFill="1" applyBorder="1" applyAlignment="1">
      <alignment vertical="center"/>
    </xf>
    <xf numFmtId="0" fontId="12" fillId="16" borderId="50" xfId="10" applyFont="1" applyFill="1" applyBorder="1" applyAlignment="1">
      <alignment horizontal="center" vertical="center"/>
    </xf>
    <xf numFmtId="0" fontId="16" fillId="17" borderId="0" xfId="10" applyFont="1" applyFill="1" applyAlignment="1">
      <alignment vertical="center"/>
    </xf>
    <xf numFmtId="0" fontId="12" fillId="17" borderId="0" xfId="10" applyFont="1" applyFill="1" applyAlignment="1">
      <alignment vertical="center"/>
    </xf>
    <xf numFmtId="0" fontId="12" fillId="17" borderId="0" xfId="10" applyFont="1" applyFill="1" applyAlignment="1">
      <alignment horizontal="center" vertical="center"/>
    </xf>
    <xf numFmtId="165" fontId="12" fillId="17" borderId="0" xfId="3" applyFont="1" applyFill="1" applyAlignment="1">
      <alignment vertical="center"/>
    </xf>
    <xf numFmtId="167" fontId="12" fillId="17" borderId="0" xfId="16" applyNumberFormat="1" applyFont="1" applyFill="1" applyAlignment="1">
      <alignment vertical="center"/>
    </xf>
    <xf numFmtId="0" fontId="12" fillId="17" borderId="50" xfId="10" applyFont="1" applyFill="1" applyBorder="1" applyAlignment="1">
      <alignment vertical="center"/>
    </xf>
    <xf numFmtId="0" fontId="12" fillId="17" borderId="50" xfId="10" applyFont="1" applyFill="1" applyBorder="1" applyAlignment="1">
      <alignment horizontal="center" vertical="center"/>
    </xf>
    <xf numFmtId="165" fontId="12" fillId="17" borderId="50" xfId="3" applyFont="1" applyFill="1" applyBorder="1" applyAlignment="1">
      <alignment vertical="center"/>
    </xf>
    <xf numFmtId="165" fontId="12" fillId="17" borderId="50" xfId="3" applyFont="1" applyFill="1" applyBorder="1" applyAlignment="1">
      <alignment horizontal="center" vertical="center"/>
    </xf>
    <xf numFmtId="0" fontId="16" fillId="18" borderId="0" xfId="10" applyFont="1" applyFill="1" applyAlignment="1">
      <alignment vertical="center"/>
    </xf>
    <xf numFmtId="0" fontId="12" fillId="18" borderId="0" xfId="10" applyFont="1" applyFill="1" applyAlignment="1">
      <alignment vertical="center"/>
    </xf>
    <xf numFmtId="0" fontId="12" fillId="18" borderId="0" xfId="10" applyFont="1" applyFill="1" applyAlignment="1">
      <alignment horizontal="center" vertical="center"/>
    </xf>
    <xf numFmtId="167" fontId="12" fillId="18" borderId="0" xfId="16" applyNumberFormat="1" applyFont="1" applyFill="1" applyAlignment="1">
      <alignment vertical="center"/>
    </xf>
    <xf numFmtId="167" fontId="12" fillId="18" borderId="0" xfId="16" applyNumberFormat="1" applyFont="1" applyFill="1" applyAlignment="1">
      <alignment horizontal="right" vertical="center"/>
    </xf>
    <xf numFmtId="0" fontId="12" fillId="18" borderId="50" xfId="10" applyFont="1" applyFill="1" applyBorder="1" applyAlignment="1">
      <alignment vertical="center"/>
    </xf>
    <xf numFmtId="0" fontId="12" fillId="18" borderId="50" xfId="10" applyFont="1" applyFill="1" applyBorder="1" applyAlignment="1">
      <alignment horizontal="center" vertical="center"/>
    </xf>
    <xf numFmtId="167" fontId="12" fillId="18" borderId="50" xfId="16" applyNumberFormat="1" applyFont="1" applyFill="1" applyBorder="1" applyAlignment="1">
      <alignment vertical="center"/>
    </xf>
    <xf numFmtId="167" fontId="12" fillId="18" borderId="50" xfId="10" applyNumberFormat="1" applyFont="1" applyFill="1" applyBorder="1" applyAlignment="1">
      <alignment horizontal="right" vertical="center"/>
    </xf>
    <xf numFmtId="167" fontId="12" fillId="12" borderId="0" xfId="16" applyNumberFormat="1" applyFont="1" applyFill="1" applyAlignment="1">
      <alignment horizontal="right" vertical="center"/>
    </xf>
    <xf numFmtId="0" fontId="38" fillId="0" borderId="0" xfId="15" applyFont="1" applyBorder="1" applyAlignment="1">
      <alignment vertical="center"/>
    </xf>
    <xf numFmtId="17" fontId="30" fillId="14" borderId="0" xfId="9" applyNumberFormat="1" applyFont="1" applyFill="1" applyBorder="1" applyAlignment="1">
      <alignment horizontal="center" vertical="center"/>
    </xf>
    <xf numFmtId="17" fontId="30" fillId="12" borderId="0" xfId="9" applyNumberFormat="1" applyFont="1" applyFill="1" applyBorder="1" applyAlignment="1">
      <alignment horizontal="center" vertical="center"/>
    </xf>
    <xf numFmtId="0" fontId="1" fillId="0" borderId="0" xfId="9" applyAlignment="1">
      <alignment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6" fontId="12" fillId="0" borderId="0" xfId="9" applyNumberFormat="1" applyFont="1" applyFill="1" applyBorder="1" applyAlignment="1">
      <alignment vertical="center"/>
    </xf>
    <xf numFmtId="0" fontId="1" fillId="0" borderId="0" xfId="9" applyBorder="1" applyAlignment="1">
      <alignment vertical="center"/>
    </xf>
    <xf numFmtId="0" fontId="17" fillId="0" borderId="45" xfId="14" applyFont="1" applyFill="1" applyBorder="1" applyAlignment="1">
      <alignment horizontal="left" vertical="center"/>
    </xf>
    <xf numFmtId="171" fontId="17" fillId="0" borderId="45" xfId="14" applyNumberFormat="1" applyFont="1" applyFill="1" applyBorder="1" applyAlignment="1">
      <alignment vertical="center"/>
    </xf>
    <xf numFmtId="167" fontId="17" fillId="0" borderId="45" xfId="16" applyNumberFormat="1" applyFont="1" applyFill="1" applyBorder="1" applyAlignment="1">
      <alignment vertical="center"/>
    </xf>
    <xf numFmtId="0" fontId="17" fillId="0" borderId="0" xfId="14" applyFont="1" applyFill="1" applyBorder="1" applyAlignment="1">
      <alignment horizontal="left" vertical="center"/>
    </xf>
    <xf numFmtId="171" fontId="17" fillId="0" borderId="0" xfId="14" applyNumberFormat="1" applyFont="1" applyFill="1" applyBorder="1" applyAlignment="1">
      <alignment vertical="center"/>
    </xf>
    <xf numFmtId="185" fontId="17" fillId="0" borderId="0" xfId="14" applyNumberFormat="1" applyFont="1" applyFill="1" applyBorder="1" applyAlignment="1">
      <alignment vertical="center"/>
    </xf>
    <xf numFmtId="0" fontId="17" fillId="12" borderId="45" xfId="14" applyFont="1" applyFill="1" applyBorder="1" applyAlignment="1">
      <alignment horizontal="left" vertical="center"/>
    </xf>
    <xf numFmtId="171" fontId="17" fillId="12" borderId="45" xfId="14" applyNumberFormat="1" applyFont="1" applyFill="1" applyBorder="1" applyAlignment="1">
      <alignment vertical="center"/>
    </xf>
    <xf numFmtId="0" fontId="34" fillId="0" borderId="0" xfId="9" applyFont="1" applyAlignment="1">
      <alignment vertical="center"/>
    </xf>
    <xf numFmtId="0" fontId="18" fillId="12" borderId="0" xfId="9" applyFont="1" applyFill="1" applyAlignment="1">
      <alignment vertical="center"/>
    </xf>
    <xf numFmtId="0" fontId="19" fillId="12" borderId="0" xfId="9" applyFont="1" applyFill="1" applyAlignment="1">
      <alignment vertical="center"/>
    </xf>
    <xf numFmtId="0" fontId="39" fillId="12" borderId="0" xfId="9" applyFont="1" applyFill="1" applyAlignment="1">
      <alignment vertical="center"/>
    </xf>
    <xf numFmtId="9" fontId="17" fillId="12" borderId="45" xfId="16" applyFont="1" applyFill="1" applyBorder="1" applyAlignment="1">
      <alignment vertical="center"/>
    </xf>
    <xf numFmtId="0" fontId="9" fillId="12" borderId="0" xfId="12" applyFont="1" applyFill="1"/>
    <xf numFmtId="0" fontId="6" fillId="12" borderId="0" xfId="0" applyFont="1" applyFill="1"/>
    <xf numFmtId="0" fontId="1" fillId="12" borderId="0" xfId="0" applyFont="1" applyFill="1" applyBorder="1" applyAlignment="1">
      <alignment vertical="center"/>
    </xf>
    <xf numFmtId="3" fontId="1" fillId="12" borderId="0" xfId="0" applyNumberFormat="1" applyFont="1" applyFill="1" applyBorder="1" applyAlignment="1">
      <alignment horizontal="right" vertical="center"/>
    </xf>
    <xf numFmtId="167" fontId="1" fillId="12" borderId="0" xfId="0" applyNumberFormat="1" applyFont="1" applyFill="1" applyBorder="1" applyAlignment="1">
      <alignment horizontal="right" vertical="center"/>
    </xf>
    <xf numFmtId="0" fontId="17" fillId="12" borderId="0" xfId="0" applyFont="1" applyFill="1" applyBorder="1" applyAlignment="1">
      <alignment vertical="center"/>
    </xf>
    <xf numFmtId="0" fontId="17" fillId="12" borderId="0" xfId="10" applyFont="1" applyFill="1" applyBorder="1" applyAlignment="1">
      <alignment vertical="center"/>
    </xf>
    <xf numFmtId="0" fontId="9" fillId="12" borderId="0" xfId="12" applyFont="1" applyFill="1" applyBorder="1"/>
    <xf numFmtId="174" fontId="7" fillId="12" borderId="0" xfId="0" applyNumberFormat="1" applyFont="1" applyFill="1" applyBorder="1" applyAlignment="1">
      <alignment vertical="center"/>
    </xf>
    <xf numFmtId="0" fontId="9" fillId="12" borderId="0" xfId="12" applyFont="1" applyFill="1" applyBorder="1" applyAlignment="1">
      <alignment vertical="center"/>
    </xf>
    <xf numFmtId="0" fontId="0" fillId="12" borderId="0" xfId="0" applyFill="1" applyBorder="1"/>
    <xf numFmtId="0" fontId="9" fillId="0" borderId="0" xfId="12" applyFont="1" applyBorder="1" applyAlignment="1">
      <alignment vertical="center"/>
    </xf>
    <xf numFmtId="0" fontId="6" fillId="12" borderId="0" xfId="0" applyFont="1" applyFill="1" applyBorder="1"/>
    <xf numFmtId="0" fontId="30" fillId="12" borderId="0" xfId="10" applyFont="1" applyFill="1" applyBorder="1" applyAlignment="1">
      <alignment vertical="center"/>
    </xf>
    <xf numFmtId="184" fontId="30" fillId="12" borderId="0" xfId="3" applyNumberFormat="1" applyFont="1" applyFill="1" applyBorder="1" applyAlignment="1">
      <alignment vertical="center"/>
    </xf>
    <xf numFmtId="0" fontId="17" fillId="12" borderId="0" xfId="14" applyFont="1" applyFill="1" applyBorder="1" applyAlignment="1">
      <alignment vertical="center"/>
    </xf>
    <xf numFmtId="0" fontId="6" fillId="12" borderId="0" xfId="12" applyFont="1" applyFill="1" applyBorder="1"/>
    <xf numFmtId="0" fontId="4" fillId="12" borderId="0" xfId="14" applyFont="1" applyFill="1" applyBorder="1" applyAlignment="1">
      <alignment vertical="center"/>
    </xf>
    <xf numFmtId="176" fontId="6" fillId="12" borderId="0" xfId="12" applyNumberFormat="1" applyFont="1" applyFill="1" applyBorder="1"/>
    <xf numFmtId="167" fontId="6" fillId="12" borderId="0" xfId="16" applyNumberFormat="1" applyFont="1" applyFill="1" applyBorder="1"/>
    <xf numFmtId="0" fontId="4" fillId="0" borderId="0" xfId="12" applyFont="1" applyBorder="1" applyAlignment="1">
      <alignment vertical="center"/>
    </xf>
    <xf numFmtId="0" fontId="9" fillId="0" borderId="0" xfId="12" quotePrefix="1" applyFont="1" applyBorder="1" applyAlignment="1">
      <alignment horizontal="left"/>
    </xf>
    <xf numFmtId="0" fontId="6" fillId="0" borderId="0" xfId="12" applyFont="1" applyBorder="1"/>
    <xf numFmtId="167" fontId="6" fillId="0" borderId="0" xfId="16" applyNumberFormat="1" applyFont="1" applyBorder="1"/>
    <xf numFmtId="10" fontId="6" fillId="0" borderId="0" xfId="16" applyNumberFormat="1" applyFont="1" applyBorder="1"/>
    <xf numFmtId="0" fontId="1" fillId="0" borderId="0" xfId="0" applyFont="1" applyAlignment="1">
      <alignment vertical="center"/>
    </xf>
    <xf numFmtId="0" fontId="21" fillId="0" borderId="0" xfId="14" applyFont="1" applyFill="1" applyAlignment="1">
      <alignment horizontal="centerContinuous"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2" borderId="0" xfId="14" applyFont="1" applyFill="1" applyBorder="1" applyAlignment="1">
      <alignment horizontal="left" vertical="center"/>
    </xf>
    <xf numFmtId="171" fontId="10" fillId="12"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171" fontId="40" fillId="12" borderId="45" xfId="14" applyNumberFormat="1" applyFont="1" applyFill="1" applyBorder="1" applyAlignment="1">
      <alignment vertical="center"/>
    </xf>
    <xf numFmtId="0" fontId="32" fillId="14" borderId="0" xfId="0" applyFont="1" applyFill="1" applyAlignment="1">
      <alignment horizontal="center" vertical="center"/>
    </xf>
    <xf numFmtId="17" fontId="33" fillId="14" borderId="0" xfId="0" applyNumberFormat="1" applyFont="1" applyFill="1" applyBorder="1" applyAlignment="1">
      <alignment horizontal="center"/>
    </xf>
    <xf numFmtId="176" fontId="41" fillId="13" borderId="0" xfId="0" applyNumberFormat="1" applyFont="1" applyFill="1" applyBorder="1" applyAlignment="1">
      <alignment vertical="center"/>
    </xf>
    <xf numFmtId="167" fontId="41" fillId="13" borderId="0" xfId="16" applyNumberFormat="1" applyFont="1" applyFill="1" applyBorder="1" applyAlignment="1">
      <alignment vertical="center"/>
    </xf>
    <xf numFmtId="167" fontId="41" fillId="13" borderId="0" xfId="16" applyNumberFormat="1" applyFont="1" applyFill="1" applyBorder="1" applyAlignment="1">
      <alignment horizontal="right" vertical="center"/>
    </xf>
    <xf numFmtId="171" fontId="42" fillId="13" borderId="0" xfId="9" applyNumberFormat="1" applyFont="1" applyFill="1" applyBorder="1" applyAlignment="1">
      <alignment vertical="center"/>
    </xf>
    <xf numFmtId="171" fontId="41" fillId="0" borderId="0" xfId="9" applyNumberFormat="1" applyFont="1" applyFill="1" applyBorder="1" applyAlignment="1">
      <alignment vertical="center"/>
    </xf>
    <xf numFmtId="0" fontId="33" fillId="14" borderId="0" xfId="14" applyFont="1" applyFill="1" applyBorder="1" applyAlignment="1">
      <alignment horizontal="center" vertical="center"/>
    </xf>
    <xf numFmtId="173" fontId="1" fillId="0" borderId="0" xfId="16" applyNumberFormat="1" applyFont="1" applyFill="1" applyBorder="1" applyAlignment="1">
      <alignment horizontal="right" vertical="center"/>
    </xf>
    <xf numFmtId="0" fontId="1" fillId="12" borderId="0" xfId="10" applyFont="1" applyFill="1" applyAlignment="1">
      <alignment vertical="center"/>
    </xf>
    <xf numFmtId="0" fontId="10" fillId="12" borderId="25" xfId="10" applyFont="1" applyFill="1" applyBorder="1" applyAlignment="1">
      <alignment horizontal="center" vertical="center"/>
    </xf>
    <xf numFmtId="0" fontId="10" fillId="12" borderId="0" xfId="10" applyFont="1" applyFill="1" applyAlignment="1">
      <alignment horizontal="center" vertical="center"/>
    </xf>
    <xf numFmtId="0" fontId="22" fillId="12" borderId="0" xfId="10" applyFont="1" applyFill="1" applyAlignment="1">
      <alignment vertical="center"/>
    </xf>
    <xf numFmtId="176" fontId="1" fillId="12" borderId="0" xfId="10" applyNumberFormat="1" applyFont="1" applyFill="1" applyAlignment="1">
      <alignment vertical="center"/>
    </xf>
    <xf numFmtId="178" fontId="1" fillId="12" borderId="0" xfId="10" applyNumberFormat="1" applyFont="1" applyFill="1" applyAlignment="1">
      <alignment vertical="center"/>
    </xf>
    <xf numFmtId="0" fontId="22" fillId="13" borderId="0" xfId="10" applyFont="1" applyFill="1" applyAlignment="1">
      <alignment vertical="center"/>
    </xf>
    <xf numFmtId="0" fontId="1" fillId="13" borderId="0" xfId="10" applyFont="1" applyFill="1" applyAlignment="1">
      <alignment vertical="center"/>
    </xf>
    <xf numFmtId="0" fontId="33" fillId="14" borderId="0" xfId="10" applyFont="1" applyFill="1" applyAlignment="1">
      <alignment vertical="center"/>
    </xf>
    <xf numFmtId="0" fontId="34" fillId="14" borderId="0" xfId="10" applyFont="1" applyFill="1" applyAlignment="1">
      <alignment vertical="center"/>
    </xf>
    <xf numFmtId="176" fontId="33" fillId="14" borderId="0" xfId="10" applyNumberFormat="1" applyFont="1" applyFill="1" applyAlignment="1">
      <alignment vertical="center"/>
    </xf>
    <xf numFmtId="178" fontId="33" fillId="14" borderId="0" xfId="10" applyNumberFormat="1" applyFont="1" applyFill="1" applyAlignment="1">
      <alignment vertical="center"/>
    </xf>
    <xf numFmtId="0" fontId="22" fillId="0" borderId="0" xfId="10" applyFont="1" applyFill="1" applyAlignment="1">
      <alignment vertical="center"/>
    </xf>
    <xf numFmtId="0" fontId="10" fillId="12" borderId="0" xfId="10" applyFont="1" applyFill="1" applyAlignment="1">
      <alignment vertical="center"/>
    </xf>
    <xf numFmtId="176" fontId="10" fillId="12" borderId="0" xfId="10" applyNumberFormat="1" applyFont="1" applyFill="1" applyAlignment="1">
      <alignment vertical="center"/>
    </xf>
    <xf numFmtId="0" fontId="17" fillId="12" borderId="0" xfId="10" applyFont="1" applyFill="1" applyAlignment="1">
      <alignment vertical="center"/>
    </xf>
    <xf numFmtId="178" fontId="1" fillId="12" borderId="0" xfId="10" applyNumberFormat="1" applyFont="1" applyFill="1" applyAlignment="1">
      <alignment horizontal="right" vertical="center"/>
    </xf>
    <xf numFmtId="178" fontId="10" fillId="13" borderId="0" xfId="0" applyNumberFormat="1" applyFont="1" applyFill="1" applyBorder="1" applyAlignment="1">
      <alignment horizontal="right" vertical="center"/>
    </xf>
    <xf numFmtId="172" fontId="23" fillId="16" borderId="0" xfId="16" applyNumberFormat="1" applyFont="1" applyFill="1" applyBorder="1" applyAlignment="1" applyProtection="1">
      <alignment vertical="center"/>
      <protection locked="0"/>
    </xf>
    <xf numFmtId="172" fontId="23" fillId="16" borderId="50" xfId="16" applyNumberFormat="1" applyFont="1" applyFill="1" applyBorder="1" applyAlignment="1" applyProtection="1">
      <alignment vertical="center"/>
      <protection locked="0"/>
    </xf>
    <xf numFmtId="172" fontId="23" fillId="17" borderId="0" xfId="16" applyNumberFormat="1" applyFont="1" applyFill="1" applyBorder="1" applyAlignment="1" applyProtection="1">
      <alignment vertical="center"/>
      <protection locked="0"/>
    </xf>
    <xf numFmtId="172" fontId="12" fillId="17" borderId="0" xfId="16" applyNumberFormat="1" applyFont="1" applyFill="1" applyAlignment="1">
      <alignment vertical="center"/>
    </xf>
    <xf numFmtId="172" fontId="12" fillId="17" borderId="50" xfId="16" applyNumberFormat="1" applyFont="1" applyFill="1" applyBorder="1" applyAlignment="1">
      <alignment horizontal="right" vertical="center"/>
    </xf>
    <xf numFmtId="172" fontId="12" fillId="18" borderId="0" xfId="16" applyNumberFormat="1" applyFont="1" applyFill="1" applyAlignment="1">
      <alignment horizontal="right" vertical="center"/>
    </xf>
    <xf numFmtId="172" fontId="12" fillId="18" borderId="50" xfId="10" applyNumberFormat="1" applyFont="1" applyFill="1" applyBorder="1" applyAlignment="1">
      <alignment horizontal="right" vertical="center"/>
    </xf>
    <xf numFmtId="187" fontId="12" fillId="17" borderId="0" xfId="16" applyNumberFormat="1" applyFont="1" applyFill="1" applyAlignment="1">
      <alignment vertical="center"/>
    </xf>
    <xf numFmtId="187" fontId="12" fillId="18" borderId="0" xfId="16" applyNumberFormat="1" applyFont="1" applyFill="1" applyAlignment="1">
      <alignment horizontal="right" vertical="center"/>
    </xf>
    <xf numFmtId="187" fontId="12" fillId="18" borderId="50" xfId="10" applyNumberFormat="1" applyFont="1" applyFill="1" applyBorder="1" applyAlignment="1">
      <alignment horizontal="right" vertical="center"/>
    </xf>
    <xf numFmtId="0" fontId="0" fillId="12" borderId="0" xfId="0" applyFill="1"/>
    <xf numFmtId="0" fontId="14" fillId="5" borderId="28" xfId="0" applyFont="1" applyFill="1" applyBorder="1"/>
    <xf numFmtId="0" fontId="14" fillId="5" borderId="28" xfId="0" applyFont="1" applyFill="1" applyBorder="1" applyAlignment="1">
      <alignment vertical="center"/>
    </xf>
    <xf numFmtId="0" fontId="14" fillId="5" borderId="0" xfId="0" applyFont="1" applyFill="1"/>
    <xf numFmtId="0" fontId="14" fillId="5" borderId="28" xfId="0" applyFont="1" applyFill="1" applyBorder="1" applyAlignment="1">
      <alignment vertical="center" wrapText="1"/>
    </xf>
    <xf numFmtId="171" fontId="14" fillId="5" borderId="28" xfId="0" applyNumberFormat="1" applyFont="1" applyFill="1" applyBorder="1" applyAlignment="1">
      <alignment vertical="center" wrapText="1"/>
    </xf>
    <xf numFmtId="171" fontId="14" fillId="5" borderId="28" xfId="0" applyNumberFormat="1" applyFont="1" applyFill="1" applyBorder="1" applyAlignment="1">
      <alignment horizontal="left" vertical="center" wrapText="1" indent="2"/>
    </xf>
    <xf numFmtId="171" fontId="14" fillId="5" borderId="0" xfId="0" applyNumberFormat="1" applyFont="1" applyFill="1"/>
    <xf numFmtId="171" fontId="26" fillId="5" borderId="28" xfId="0" applyNumberFormat="1" applyFont="1" applyFill="1" applyBorder="1" applyAlignment="1">
      <alignment vertical="center" wrapText="1"/>
    </xf>
    <xf numFmtId="171" fontId="14" fillId="5" borderId="29" xfId="0" applyNumberFormat="1" applyFont="1" applyFill="1" applyBorder="1" applyAlignment="1">
      <alignment vertical="center" wrapText="1"/>
    </xf>
    <xf numFmtId="0" fontId="14" fillId="5" borderId="28" xfId="0" applyFont="1" applyFill="1" applyBorder="1" applyAlignment="1">
      <alignment horizontal="left" vertical="center" wrapText="1" indent="2"/>
    </xf>
    <xf numFmtId="0" fontId="26" fillId="5" borderId="1" xfId="0" applyFont="1" applyFill="1" applyBorder="1" applyAlignment="1">
      <alignment vertical="center"/>
    </xf>
    <xf numFmtId="0" fontId="14" fillId="5" borderId="12" xfId="0" applyFont="1" applyFill="1" applyBorder="1" applyAlignment="1">
      <alignment vertical="center"/>
    </xf>
    <xf numFmtId="0" fontId="26" fillId="5" borderId="12" xfId="0" applyFont="1" applyFill="1" applyBorder="1" applyAlignment="1">
      <alignment vertical="center"/>
    </xf>
    <xf numFmtId="0" fontId="14" fillId="5" borderId="12" xfId="0" applyFont="1" applyFill="1" applyBorder="1" applyAlignment="1">
      <alignment vertical="center" wrapText="1"/>
    </xf>
    <xf numFmtId="0" fontId="14" fillId="5" borderId="30" xfId="0" applyFont="1" applyFill="1" applyBorder="1" applyAlignment="1">
      <alignment vertical="center" wrapText="1"/>
    </xf>
    <xf numFmtId="0" fontId="26" fillId="5" borderId="12" xfId="0" applyFont="1" applyFill="1" applyBorder="1" applyAlignment="1">
      <alignment vertical="center" wrapText="1"/>
    </xf>
    <xf numFmtId="0" fontId="26" fillId="5" borderId="12" xfId="0" applyFont="1" applyFill="1" applyBorder="1" applyAlignment="1">
      <alignment horizontal="left" vertical="center" wrapText="1"/>
    </xf>
    <xf numFmtId="14" fontId="26" fillId="4" borderId="20" xfId="0" applyNumberFormat="1" applyFont="1" applyFill="1" applyBorder="1" applyAlignment="1">
      <alignment horizontal="center"/>
    </xf>
    <xf numFmtId="14" fontId="26" fillId="9" borderId="20" xfId="0" applyNumberFormat="1" applyFont="1" applyFill="1" applyBorder="1" applyAlignment="1">
      <alignment horizontal="center"/>
    </xf>
    <xf numFmtId="0" fontId="26" fillId="4" borderId="31" xfId="0" applyFont="1" applyFill="1" applyBorder="1" applyAlignment="1">
      <alignment horizontal="center"/>
    </xf>
    <xf numFmtId="0" fontId="27" fillId="8" borderId="31" xfId="0" applyFont="1" applyFill="1" applyBorder="1" applyAlignment="1">
      <alignment horizontal="center"/>
    </xf>
    <xf numFmtId="171" fontId="14" fillId="4" borderId="1" xfId="4" applyNumberFormat="1" applyFont="1" applyFill="1" applyBorder="1" applyAlignment="1">
      <alignment vertical="center"/>
    </xf>
    <xf numFmtId="171" fontId="14" fillId="5" borderId="1" xfId="4" applyNumberFormat="1" applyFont="1" applyFill="1" applyBorder="1" applyAlignment="1">
      <alignment vertical="center"/>
    </xf>
    <xf numFmtId="171" fontId="14" fillId="10" borderId="1" xfId="4" applyNumberFormat="1" applyFont="1" applyFill="1" applyBorder="1" applyAlignment="1">
      <alignment vertical="center"/>
    </xf>
    <xf numFmtId="171" fontId="14" fillId="5" borderId="1" xfId="3" applyNumberFormat="1" applyFont="1" applyFill="1" applyBorder="1" applyAlignment="1">
      <alignment vertical="center"/>
    </xf>
    <xf numFmtId="171" fontId="26" fillId="4" borderId="1" xfId="4" applyNumberFormat="1" applyFont="1" applyFill="1" applyBorder="1" applyAlignment="1">
      <alignment vertical="center"/>
    </xf>
    <xf numFmtId="171" fontId="26" fillId="5" borderId="1" xfId="3" applyNumberFormat="1" applyFont="1" applyFill="1" applyBorder="1" applyAlignment="1">
      <alignment vertical="center"/>
    </xf>
    <xf numFmtId="171" fontId="26" fillId="5" borderId="1" xfId="4" applyNumberFormat="1" applyFont="1" applyFill="1" applyBorder="1" applyAlignment="1">
      <alignment vertical="center"/>
    </xf>
    <xf numFmtId="171" fontId="26" fillId="4" borderId="1" xfId="5" applyNumberFormat="1" applyFont="1" applyFill="1" applyBorder="1" applyAlignment="1">
      <alignment vertical="center"/>
    </xf>
    <xf numFmtId="171" fontId="26" fillId="5" borderId="1" xfId="5" applyNumberFormat="1" applyFont="1" applyFill="1" applyBorder="1" applyAlignment="1">
      <alignment vertical="center"/>
    </xf>
    <xf numFmtId="171" fontId="14" fillId="4" borderId="1" xfId="5" applyNumberFormat="1" applyFont="1" applyFill="1" applyBorder="1" applyAlignment="1">
      <alignment vertical="center"/>
    </xf>
    <xf numFmtId="171" fontId="14" fillId="5" borderId="1" xfId="5" applyNumberFormat="1" applyFont="1" applyFill="1" applyBorder="1" applyAlignment="1">
      <alignment vertical="center"/>
    </xf>
    <xf numFmtId="0" fontId="14" fillId="12" borderId="0" xfId="0" applyFont="1" applyFill="1"/>
    <xf numFmtId="171" fontId="26" fillId="10" borderId="1" xfId="4" applyNumberFormat="1" applyFont="1" applyFill="1" applyBorder="1" applyAlignment="1">
      <alignment vertical="center"/>
    </xf>
    <xf numFmtId="171" fontId="14" fillId="10" borderId="1" xfId="3" applyNumberFormat="1" applyFont="1" applyFill="1" applyBorder="1" applyAlignment="1">
      <alignment vertical="center"/>
    </xf>
    <xf numFmtId="192" fontId="14" fillId="12" borderId="0" xfId="0" applyNumberFormat="1" applyFont="1" applyFill="1"/>
    <xf numFmtId="0" fontId="26" fillId="5" borderId="32" xfId="0" applyFont="1" applyFill="1" applyBorder="1" applyAlignment="1">
      <alignment vertical="center" wrapText="1"/>
    </xf>
    <xf numFmtId="191" fontId="26" fillId="4" borderId="1" xfId="5" applyNumberFormat="1" applyFont="1" applyFill="1" applyBorder="1" applyAlignment="1">
      <alignment vertical="center"/>
    </xf>
    <xf numFmtId="191" fontId="26" fillId="5" borderId="1" xfId="5" applyNumberFormat="1" applyFont="1" applyFill="1" applyBorder="1" applyAlignment="1">
      <alignment vertical="center"/>
    </xf>
    <xf numFmtId="0" fontId="26" fillId="5" borderId="28" xfId="0" applyFont="1" applyFill="1" applyBorder="1" applyAlignment="1">
      <alignment vertical="center" wrapText="1"/>
    </xf>
    <xf numFmtId="0" fontId="14" fillId="5" borderId="29" xfId="0" applyFont="1" applyFill="1" applyBorder="1" applyAlignment="1">
      <alignment vertical="center" wrapText="1"/>
    </xf>
    <xf numFmtId="164" fontId="14" fillId="5" borderId="0" xfId="4" applyFont="1" applyFill="1"/>
    <xf numFmtId="0" fontId="14" fillId="5" borderId="33" xfId="0" applyFont="1" applyFill="1" applyBorder="1" applyAlignment="1">
      <alignment vertical="center"/>
    </xf>
    <xf numFmtId="165" fontId="14" fillId="5" borderId="0" xfId="3" applyFont="1" applyFill="1"/>
    <xf numFmtId="0" fontId="14" fillId="5" borderId="33" xfId="0" applyFont="1" applyFill="1" applyBorder="1" applyAlignment="1">
      <alignment vertical="center" wrapText="1"/>
    </xf>
    <xf numFmtId="0" fontId="14" fillId="5" borderId="35" xfId="0" applyFont="1" applyFill="1" applyBorder="1" applyAlignment="1">
      <alignment vertical="center" wrapText="1"/>
    </xf>
    <xf numFmtId="176" fontId="17" fillId="12" borderId="0" xfId="0" applyNumberFormat="1" applyFont="1" applyFill="1" applyBorder="1" applyAlignment="1">
      <alignment vertical="center"/>
    </xf>
    <xf numFmtId="178" fontId="1" fillId="12" borderId="0" xfId="0" applyNumberFormat="1" applyFont="1" applyFill="1" applyBorder="1" applyAlignment="1">
      <alignment horizontal="right" vertical="center"/>
    </xf>
    <xf numFmtId="176" fontId="1" fillId="12" borderId="0" xfId="0" applyNumberFormat="1" applyFont="1" applyFill="1" applyBorder="1" applyAlignment="1">
      <alignment horizontal="right" vertical="center"/>
    </xf>
    <xf numFmtId="171" fontId="14" fillId="4" borderId="1" xfId="5" applyNumberFormat="1" applyFont="1" applyFill="1" applyBorder="1" applyAlignment="1">
      <alignment horizontal="center" vertical="center"/>
    </xf>
    <xf numFmtId="171" fontId="14" fillId="5" borderId="1" xfId="5" applyNumberFormat="1" applyFont="1" applyFill="1" applyBorder="1" applyAlignment="1">
      <alignment horizontal="center" vertical="center"/>
    </xf>
    <xf numFmtId="193" fontId="23" fillId="16" borderId="0" xfId="0" applyNumberFormat="1" applyFont="1" applyFill="1" applyBorder="1" applyAlignment="1" applyProtection="1">
      <alignment vertical="center"/>
      <protection locked="0"/>
    </xf>
    <xf numFmtId="193" fontId="12" fillId="17" borderId="50" xfId="3" applyNumberFormat="1" applyFont="1" applyFill="1" applyBorder="1" applyAlignment="1">
      <alignment horizontal="right" vertical="center"/>
    </xf>
    <xf numFmtId="194" fontId="33" fillId="14" borderId="0" xfId="9" applyNumberFormat="1" applyFont="1" applyFill="1" applyBorder="1" applyAlignment="1">
      <alignment vertical="center"/>
    </xf>
    <xf numFmtId="0" fontId="13" fillId="0" borderId="0" xfId="9" applyFont="1" applyAlignment="1">
      <alignment vertical="center"/>
    </xf>
    <xf numFmtId="0" fontId="0" fillId="0" borderId="0" xfId="0" applyAlignment="1">
      <alignment vertical="center"/>
    </xf>
    <xf numFmtId="0" fontId="13" fillId="0" borderId="0" xfId="0" applyFont="1" applyAlignment="1">
      <alignment vertical="center"/>
    </xf>
    <xf numFmtId="0" fontId="10" fillId="0" borderId="0" xfId="0" applyFont="1" applyAlignment="1">
      <alignment vertical="center"/>
    </xf>
    <xf numFmtId="0" fontId="21" fillId="0" borderId="0" xfId="9" applyFont="1" applyAlignment="1">
      <alignment horizontal="center" vertical="center"/>
    </xf>
    <xf numFmtId="0" fontId="1" fillId="0" borderId="0" xfId="9" applyFont="1" applyFill="1" applyBorder="1" applyAlignment="1">
      <alignment horizontal="left" vertical="center"/>
    </xf>
    <xf numFmtId="0" fontId="42" fillId="13" borderId="0" xfId="9" applyFont="1" applyFill="1" applyBorder="1" applyAlignment="1">
      <alignment horizontal="left" vertical="center"/>
    </xf>
    <xf numFmtId="0" fontId="41" fillId="0" borderId="0" xfId="9" applyFont="1" applyFill="1" applyBorder="1" applyAlignment="1">
      <alignment horizontal="left" vertical="center"/>
    </xf>
    <xf numFmtId="0" fontId="1" fillId="0" borderId="0" xfId="9" applyFont="1" applyFill="1" applyBorder="1" applyAlignment="1">
      <alignment vertical="center"/>
    </xf>
    <xf numFmtId="0" fontId="33" fillId="14" borderId="0" xfId="9" applyFont="1" applyFill="1" applyBorder="1" applyAlignment="1">
      <alignment horizontal="left" vertical="center"/>
    </xf>
    <xf numFmtId="0" fontId="34" fillId="0" borderId="0" xfId="0" applyFont="1" applyAlignment="1">
      <alignment vertical="center"/>
    </xf>
    <xf numFmtId="0" fontId="33" fillId="14" borderId="48" xfId="9" applyFont="1" applyFill="1" applyBorder="1" applyAlignment="1">
      <alignment horizontal="left" vertical="center"/>
    </xf>
    <xf numFmtId="0" fontId="14" fillId="0" borderId="0" xfId="0" applyFont="1" applyAlignment="1">
      <alignment vertical="center"/>
    </xf>
    <xf numFmtId="0" fontId="16" fillId="0" borderId="0" xfId="0" applyFont="1" applyAlignment="1">
      <alignment vertical="center"/>
    </xf>
    <xf numFmtId="0" fontId="0" fillId="12" borderId="0" xfId="0" applyFill="1" applyAlignment="1">
      <alignment vertical="center"/>
    </xf>
    <xf numFmtId="176" fontId="10" fillId="12" borderId="0" xfId="0" applyNumberFormat="1" applyFont="1" applyFill="1" applyBorder="1" applyAlignment="1">
      <alignment vertical="center"/>
    </xf>
    <xf numFmtId="176" fontId="1" fillId="0" borderId="0" xfId="0" applyNumberFormat="1" applyFont="1" applyFill="1" applyBorder="1" applyAlignment="1">
      <alignment horizontal="right" vertical="center"/>
    </xf>
    <xf numFmtId="171" fontId="1" fillId="0" borderId="0" xfId="0" applyNumberFormat="1" applyFont="1" applyFill="1" applyBorder="1" applyAlignment="1">
      <alignment horizontal="right" vertical="center"/>
    </xf>
    <xf numFmtId="171" fontId="33" fillId="14" borderId="0" xfId="14" applyNumberFormat="1" applyFont="1" applyFill="1" applyBorder="1" applyAlignment="1">
      <alignment horizontal="right" vertical="center"/>
    </xf>
    <xf numFmtId="0" fontId="16" fillId="8" borderId="53" xfId="10" applyFont="1" applyFill="1" applyBorder="1" applyAlignment="1" applyProtection="1">
      <alignment horizontal="center" vertical="center" wrapText="1"/>
    </xf>
    <xf numFmtId="180" fontId="16" fillId="8" borderId="53"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41" fillId="0" borderId="52" xfId="0" applyFont="1" applyFill="1" applyBorder="1"/>
    <xf numFmtId="0" fontId="41" fillId="0" borderId="52" xfId="10" applyFont="1" applyFill="1" applyBorder="1"/>
    <xf numFmtId="0" fontId="1" fillId="0" borderId="52" xfId="0" applyFont="1" applyFill="1" applyBorder="1"/>
    <xf numFmtId="0" fontId="1" fillId="0" borderId="52" xfId="10" applyFont="1" applyFill="1" applyBorder="1"/>
    <xf numFmtId="178" fontId="46" fillId="12" borderId="0" xfId="0" applyNumberFormat="1" applyFont="1" applyFill="1" applyBorder="1" applyAlignment="1">
      <alignment vertical="center"/>
    </xf>
    <xf numFmtId="17" fontId="32" fillId="14" borderId="0" xfId="0" applyNumberFormat="1" applyFont="1" applyFill="1" applyAlignment="1">
      <alignment horizontal="center" vertical="center"/>
    </xf>
    <xf numFmtId="0" fontId="10" fillId="12" borderId="0" xfId="0" applyFont="1" applyFill="1"/>
    <xf numFmtId="0" fontId="10" fillId="0" borderId="0" xfId="0" applyFont="1"/>
    <xf numFmtId="0" fontId="14" fillId="12" borderId="28" xfId="0" applyFont="1" applyFill="1" applyBorder="1" applyAlignment="1">
      <alignment vertical="center" wrapText="1"/>
    </xf>
    <xf numFmtId="171" fontId="14" fillId="12" borderId="28" xfId="0" applyNumberFormat="1" applyFont="1" applyFill="1" applyBorder="1" applyAlignment="1">
      <alignment vertical="center" wrapText="1"/>
    </xf>
    <xf numFmtId="0" fontId="1" fillId="12" borderId="0" xfId="10" applyFont="1" applyFill="1" applyAlignment="1">
      <alignment horizontal="center"/>
    </xf>
    <xf numFmtId="0" fontId="10" fillId="13" borderId="25" xfId="10" applyFont="1" applyFill="1" applyBorder="1" applyAlignment="1">
      <alignment horizontal="center"/>
    </xf>
    <xf numFmtId="0" fontId="10" fillId="13" borderId="0" xfId="10" applyFont="1" applyFill="1" applyAlignment="1">
      <alignment horizontal="center"/>
    </xf>
    <xf numFmtId="179" fontId="47" fillId="12" borderId="0" xfId="0" applyNumberFormat="1" applyFont="1" applyFill="1" applyBorder="1" applyAlignment="1" applyProtection="1">
      <alignment vertical="center"/>
      <protection locked="0"/>
    </xf>
    <xf numFmtId="179" fontId="33" fillId="14" borderId="0" xfId="0" applyNumberFormat="1" applyFont="1" applyFill="1" applyBorder="1" applyAlignment="1" applyProtection="1">
      <alignment vertical="center"/>
      <protection locked="0"/>
    </xf>
    <xf numFmtId="187" fontId="47" fillId="12" borderId="0" xfId="0" applyNumberFormat="1" applyFont="1" applyFill="1" applyBorder="1" applyAlignment="1" applyProtection="1">
      <alignment vertical="center"/>
      <protection locked="0"/>
    </xf>
    <xf numFmtId="9" fontId="1" fillId="12" borderId="0" xfId="16" applyFont="1" applyFill="1"/>
    <xf numFmtId="172" fontId="41" fillId="0" borderId="0" xfId="18" applyNumberFormat="1" applyFont="1" applyFill="1" applyBorder="1" applyAlignment="1">
      <alignment horizontal="center" vertical="center"/>
    </xf>
    <xf numFmtId="187" fontId="41" fillId="0" borderId="0" xfId="0" applyNumberFormat="1" applyFont="1" applyFill="1" applyBorder="1" applyAlignment="1" applyProtection="1">
      <alignment vertical="center"/>
      <protection locked="0"/>
    </xf>
    <xf numFmtId="172" fontId="33" fillId="14" borderId="0" xfId="18" applyNumberFormat="1" applyFont="1" applyFill="1" applyBorder="1" applyAlignment="1">
      <alignment horizontal="center" vertical="center"/>
    </xf>
    <xf numFmtId="0" fontId="1" fillId="12" borderId="0" xfId="0" applyFont="1" applyFill="1"/>
    <xf numFmtId="0" fontId="26" fillId="5" borderId="28" xfId="0" applyFont="1" applyFill="1" applyBorder="1" applyAlignment="1">
      <alignment vertical="center"/>
    </xf>
    <xf numFmtId="171" fontId="26" fillId="12" borderId="1" xfId="19" applyNumberFormat="1" applyFont="1" applyFill="1" applyBorder="1" applyAlignment="1">
      <alignment vertical="center"/>
    </xf>
    <xf numFmtId="171" fontId="14" fillId="12" borderId="1" xfId="19" applyNumberFormat="1" applyFont="1" applyFill="1" applyBorder="1" applyAlignment="1">
      <alignment vertical="center"/>
    </xf>
    <xf numFmtId="0" fontId="33" fillId="14" borderId="0" xfId="10" applyFont="1" applyFill="1" applyAlignment="1">
      <alignment horizontal="center" vertical="center"/>
    </xf>
    <xf numFmtId="0" fontId="33" fillId="14" borderId="46" xfId="10" applyFont="1" applyFill="1" applyBorder="1" applyAlignment="1">
      <alignment horizontal="center" vertical="center"/>
    </xf>
    <xf numFmtId="0" fontId="33" fillId="14" borderId="46" xfId="10" applyFont="1" applyFill="1" applyBorder="1" applyAlignment="1">
      <alignment horizontal="center" vertical="center" wrapText="1"/>
    </xf>
    <xf numFmtId="0" fontId="33" fillId="14" borderId="47" xfId="10" applyFont="1" applyFill="1" applyBorder="1" applyAlignment="1">
      <alignment horizontal="center" vertical="center"/>
    </xf>
    <xf numFmtId="0" fontId="33" fillId="14" borderId="47" xfId="10" applyFont="1" applyFill="1" applyBorder="1" applyAlignment="1">
      <alignment horizontal="center" vertical="center" wrapText="1"/>
    </xf>
    <xf numFmtId="0" fontId="10" fillId="13" borderId="0" xfId="10" applyFont="1" applyFill="1" applyAlignment="1">
      <alignment vertical="center"/>
    </xf>
    <xf numFmtId="176" fontId="42" fillId="13" borderId="0" xfId="0" applyNumberFormat="1" applyFont="1" applyFill="1" applyBorder="1" applyAlignment="1">
      <alignment vertical="center"/>
    </xf>
    <xf numFmtId="0" fontId="26" fillId="5" borderId="28" xfId="0" applyFont="1" applyFill="1" applyBorder="1"/>
    <xf numFmtId="0" fontId="33" fillId="14" borderId="0" xfId="10" applyFont="1" applyFill="1" applyBorder="1" applyAlignment="1">
      <alignment horizontal="center" vertical="center"/>
    </xf>
    <xf numFmtId="176" fontId="33" fillId="14" borderId="0" xfId="10" applyNumberFormat="1" applyFont="1" applyFill="1"/>
    <xf numFmtId="176" fontId="41" fillId="12" borderId="0" xfId="10" applyNumberFormat="1" applyFont="1" applyFill="1"/>
    <xf numFmtId="176" fontId="1" fillId="12" borderId="0" xfId="10" applyNumberFormat="1" applyFont="1" applyFill="1"/>
    <xf numFmtId="1" fontId="1" fillId="0" borderId="0" xfId="14" applyNumberFormat="1" applyFont="1" applyFill="1" applyBorder="1" applyAlignment="1">
      <alignment horizontal="right" vertical="center"/>
    </xf>
    <xf numFmtId="0" fontId="48" fillId="14" borderId="0" xfId="10" applyFont="1" applyFill="1" applyBorder="1" applyAlignment="1">
      <alignment horizontal="center" vertical="center"/>
    </xf>
    <xf numFmtId="49" fontId="33" fillId="14" borderId="0" xfId="10" applyNumberFormat="1" applyFont="1" applyFill="1" applyBorder="1" applyAlignment="1">
      <alignment horizontal="center" vertical="center" wrapText="1"/>
    </xf>
    <xf numFmtId="171" fontId="10" fillId="0" borderId="45" xfId="14" applyNumberFormat="1" applyFont="1" applyFill="1" applyBorder="1" applyAlignment="1">
      <alignment vertical="center"/>
    </xf>
    <xf numFmtId="171" fontId="10" fillId="11" borderId="45" xfId="14" applyNumberFormat="1" applyFont="1" applyFill="1" applyBorder="1" applyAlignment="1">
      <alignment vertical="center"/>
    </xf>
    <xf numFmtId="0" fontId="1" fillId="0" borderId="44" xfId="14" applyFont="1" applyFill="1" applyBorder="1" applyAlignment="1">
      <alignment horizontal="left" vertical="center"/>
    </xf>
    <xf numFmtId="171" fontId="1" fillId="0" borderId="45" xfId="14" applyNumberFormat="1" applyFont="1" applyFill="1" applyBorder="1" applyAlignment="1">
      <alignment vertical="center"/>
    </xf>
    <xf numFmtId="171" fontId="1" fillId="11" borderId="45" xfId="14" applyNumberFormat="1" applyFont="1" applyFill="1" applyBorder="1" applyAlignment="1">
      <alignment vertical="center"/>
    </xf>
    <xf numFmtId="0" fontId="10" fillId="0" borderId="44" xfId="14" applyFont="1" applyFill="1" applyBorder="1" applyAlignment="1">
      <alignment horizontal="left" vertical="center"/>
    </xf>
    <xf numFmtId="171" fontId="42" fillId="0" borderId="45" xfId="14" applyNumberFormat="1" applyFont="1" applyFill="1" applyBorder="1" applyAlignment="1">
      <alignment vertical="center"/>
    </xf>
    <xf numFmtId="167" fontId="1" fillId="0" borderId="45" xfId="16" applyNumberFormat="1" applyFont="1" applyFill="1" applyBorder="1" applyAlignment="1">
      <alignment vertical="center"/>
    </xf>
    <xf numFmtId="167" fontId="41" fillId="0" borderId="45" xfId="16" applyNumberFormat="1" applyFont="1" applyFill="1" applyBorder="1" applyAlignment="1">
      <alignment vertical="center"/>
    </xf>
    <xf numFmtId="167" fontId="1" fillId="11" borderId="45" xfId="16" applyNumberFormat="1" applyFont="1" applyFill="1" applyBorder="1" applyAlignment="1">
      <alignment vertical="center"/>
    </xf>
    <xf numFmtId="0" fontId="49" fillId="0" borderId="0" xfId="0" applyFont="1" applyFill="1" applyAlignment="1">
      <alignment vertical="center"/>
    </xf>
    <xf numFmtId="9" fontId="17" fillId="12" borderId="45" xfId="16" applyFont="1" applyFill="1" applyBorder="1" applyAlignment="1">
      <alignment horizontal="right" vertical="center"/>
    </xf>
    <xf numFmtId="9" fontId="30" fillId="14" borderId="25" xfId="16" applyFont="1" applyFill="1" applyBorder="1" applyAlignment="1">
      <alignment horizontal="right" vertical="center"/>
    </xf>
    <xf numFmtId="178" fontId="13" fillId="15" borderId="0" xfId="0" applyNumberFormat="1" applyFont="1" applyFill="1" applyBorder="1" applyAlignment="1">
      <alignment vertical="center"/>
    </xf>
    <xf numFmtId="0" fontId="35" fillId="14" borderId="0" xfId="0" applyFont="1" applyFill="1" applyAlignment="1">
      <alignment vertical="center"/>
    </xf>
    <xf numFmtId="0" fontId="35" fillId="14" borderId="0" xfId="0" applyFont="1" applyFill="1" applyBorder="1" applyAlignment="1">
      <alignment vertical="center"/>
    </xf>
    <xf numFmtId="0" fontId="29" fillId="14" borderId="0" xfId="0" applyFont="1" applyFill="1" applyAlignment="1">
      <alignment vertical="center"/>
    </xf>
    <xf numFmtId="0" fontId="36" fillId="14" borderId="49" xfId="0" applyFont="1" applyFill="1" applyBorder="1" applyAlignment="1">
      <alignment horizontal="center" vertical="center"/>
    </xf>
    <xf numFmtId="0" fontId="36" fillId="14" borderId="0" xfId="0" applyFont="1" applyFill="1" applyBorder="1" applyAlignment="1">
      <alignment horizontal="center" vertical="center"/>
    </xf>
    <xf numFmtId="0" fontId="36" fillId="14" borderId="0" xfId="0" applyFont="1" applyFill="1" applyAlignment="1">
      <alignment vertical="center"/>
    </xf>
    <xf numFmtId="0" fontId="29" fillId="12" borderId="0" xfId="0" applyFont="1" applyFill="1" applyAlignment="1">
      <alignment vertical="center"/>
    </xf>
    <xf numFmtId="184" fontId="29" fillId="12" borderId="0" xfId="3" applyNumberFormat="1" applyFont="1" applyFill="1" applyAlignment="1">
      <alignment vertical="center"/>
    </xf>
    <xf numFmtId="167" fontId="0" fillId="0" borderId="0" xfId="16" applyNumberFormat="1" applyFont="1" applyAlignment="1">
      <alignment vertical="center"/>
    </xf>
    <xf numFmtId="189" fontId="29" fillId="12" borderId="0" xfId="3" applyNumberFormat="1" applyFont="1" applyFill="1" applyAlignment="1">
      <alignment vertical="center"/>
    </xf>
    <xf numFmtId="0" fontId="35" fillId="13" borderId="0" xfId="0" applyFont="1" applyFill="1" applyAlignment="1">
      <alignment vertical="center"/>
    </xf>
    <xf numFmtId="184" fontId="35" fillId="13" borderId="0" xfId="3" applyNumberFormat="1" applyFont="1" applyFill="1" applyAlignment="1">
      <alignment vertical="center"/>
    </xf>
    <xf numFmtId="0" fontId="1" fillId="12" borderId="0" xfId="0" applyFont="1" applyFill="1" applyAlignment="1">
      <alignment vertical="center"/>
    </xf>
    <xf numFmtId="178" fontId="10" fillId="12" borderId="0" xfId="0" applyNumberFormat="1" applyFont="1" applyFill="1" applyBorder="1" applyAlignment="1">
      <alignment vertical="center"/>
    </xf>
    <xf numFmtId="0" fontId="17" fillId="12" borderId="0" xfId="0" applyFont="1" applyFill="1" applyAlignment="1">
      <alignment vertical="center"/>
    </xf>
    <xf numFmtId="190" fontId="12" fillId="12" borderId="27" xfId="11" applyNumberFormat="1" applyFont="1" applyFill="1" applyBorder="1" applyAlignment="1" applyProtection="1">
      <alignment vertical="center"/>
    </xf>
    <xf numFmtId="190" fontId="12" fillId="12" borderId="27" xfId="11" applyNumberFormat="1" applyFont="1" applyFill="1" applyBorder="1" applyAlignment="1" applyProtection="1">
      <alignment vertical="top"/>
    </xf>
    <xf numFmtId="171" fontId="14" fillId="4" borderId="1" xfId="5" applyNumberFormat="1" applyFont="1" applyFill="1" applyBorder="1" applyAlignment="1">
      <alignment horizontal="right" vertical="center"/>
    </xf>
    <xf numFmtId="171" fontId="14" fillId="5" borderId="1" xfId="5"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20" fillId="0" borderId="0" xfId="0" applyFont="1" applyAlignment="1">
      <alignment vertical="center"/>
    </xf>
    <xf numFmtId="0" fontId="10" fillId="0" borderId="0" xfId="0" applyFont="1" applyFill="1" applyBorder="1" applyAlignment="1">
      <alignment horizontal="left" vertical="center"/>
    </xf>
    <xf numFmtId="0" fontId="10" fillId="13" borderId="0" xfId="0" applyFont="1" applyFill="1" applyBorder="1" applyAlignment="1">
      <alignment horizontal="left" vertical="center"/>
    </xf>
    <xf numFmtId="167" fontId="1" fillId="0" borderId="0" xfId="16" applyNumberFormat="1" applyFont="1" applyAlignment="1">
      <alignment vertical="center"/>
    </xf>
    <xf numFmtId="1" fontId="7" fillId="0" borderId="0" xfId="0" applyNumberFormat="1" applyFont="1" applyAlignment="1">
      <alignment vertical="center"/>
    </xf>
    <xf numFmtId="0" fontId="1" fillId="0" borderId="0" xfId="0" applyFont="1" applyFill="1" applyBorder="1" applyAlignment="1">
      <alignment horizontal="left" vertical="center"/>
    </xf>
    <xf numFmtId="0" fontId="33" fillId="14" borderId="0" xfId="0" applyFont="1" applyFill="1" applyBorder="1" applyAlignment="1">
      <alignment horizontal="left" vertical="center"/>
    </xf>
    <xf numFmtId="0" fontId="7" fillId="0" borderId="0" xfId="0" applyFont="1" applyFill="1" applyAlignment="1">
      <alignment vertical="center"/>
    </xf>
    <xf numFmtId="0" fontId="2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50" fillId="12" borderId="0" xfId="0" applyNumberFormat="1" applyFont="1" applyFill="1" applyBorder="1" applyAlignment="1" applyProtection="1">
      <alignment vertical="center"/>
      <protection locked="0"/>
    </xf>
    <xf numFmtId="3" fontId="51" fillId="0" borderId="0" xfId="11" applyNumberFormat="1" applyFont="1" applyAlignment="1">
      <alignment vertical="center"/>
    </xf>
    <xf numFmtId="0" fontId="36" fillId="14" borderId="0" xfId="0" applyFont="1" applyFill="1" applyBorder="1" applyAlignment="1">
      <alignment vertical="center" wrapText="1"/>
    </xf>
    <xf numFmtId="0" fontId="36" fillId="14" borderId="49" xfId="0" applyFont="1" applyFill="1" applyBorder="1" applyAlignment="1">
      <alignment horizontal="center" vertical="center"/>
    </xf>
    <xf numFmtId="0" fontId="36" fillId="14" borderId="0" xfId="0" applyFont="1" applyFill="1" applyBorder="1" applyAlignment="1">
      <alignment horizontal="center" vertical="center"/>
    </xf>
    <xf numFmtId="0" fontId="36" fillId="14" borderId="0" xfId="0" applyFont="1" applyFill="1" applyAlignment="1">
      <alignment horizontal="center" vertical="center"/>
    </xf>
    <xf numFmtId="0" fontId="32" fillId="14" borderId="0" xfId="0" applyFont="1" applyFill="1" applyAlignment="1">
      <alignment horizontal="center" vertical="center"/>
    </xf>
    <xf numFmtId="0" fontId="1" fillId="0" borderId="0" xfId="12" applyFont="1" applyAlignment="1">
      <alignment horizontal="left" vertical="center" wrapText="1"/>
    </xf>
    <xf numFmtId="17" fontId="33" fillId="14" borderId="0" xfId="0" applyNumberFormat="1" applyFont="1" applyFill="1" applyBorder="1" applyAlignment="1">
      <alignment horizontal="center"/>
    </xf>
    <xf numFmtId="17" fontId="33" fillId="14" borderId="0" xfId="9" applyNumberFormat="1" applyFont="1" applyFill="1" applyBorder="1" applyAlignment="1">
      <alignment horizontal="center" vertical="center"/>
    </xf>
    <xf numFmtId="0" fontId="13" fillId="0" borderId="0" xfId="0" applyFont="1" applyAlignment="1">
      <alignment horizontal="center" vertical="center"/>
    </xf>
    <xf numFmtId="0" fontId="13" fillId="0" borderId="0" xfId="9" applyFont="1" applyAlignment="1">
      <alignment horizontal="center" vertical="center"/>
    </xf>
    <xf numFmtId="0" fontId="10" fillId="0" borderId="0" xfId="0" applyFont="1" applyAlignment="1">
      <alignment horizontal="center" vertical="center"/>
    </xf>
    <xf numFmtId="17" fontId="33" fillId="14" borderId="0" xfId="9"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10" fillId="12" borderId="0" xfId="10" applyFont="1" applyFill="1" applyAlignment="1">
      <alignment horizontal="center"/>
    </xf>
    <xf numFmtId="0" fontId="33" fillId="14" borderId="0" xfId="10" applyFont="1" applyFill="1" applyAlignment="1">
      <alignment horizontal="center"/>
    </xf>
    <xf numFmtId="0" fontId="1" fillId="12" borderId="0" xfId="10" applyFont="1" applyFill="1" applyAlignment="1">
      <alignment horizontal="center"/>
    </xf>
    <xf numFmtId="0" fontId="10" fillId="12" borderId="36" xfId="10" applyFont="1" applyFill="1" applyBorder="1" applyAlignment="1">
      <alignment horizontal="center" wrapText="1"/>
    </xf>
    <xf numFmtId="0" fontId="33" fillId="14" borderId="0" xfId="10" applyFont="1" applyFill="1" applyBorder="1" applyAlignment="1">
      <alignment horizontal="center" vertical="center"/>
    </xf>
    <xf numFmtId="0" fontId="33" fillId="14" borderId="46" xfId="10" applyFont="1" applyFill="1" applyBorder="1" applyAlignment="1">
      <alignment horizontal="center" vertical="center"/>
    </xf>
    <xf numFmtId="0" fontId="10" fillId="12" borderId="37" xfId="10" applyFont="1" applyFill="1" applyBorder="1" applyAlignment="1">
      <alignment horizontal="center" vertical="center"/>
    </xf>
    <xf numFmtId="0" fontId="10" fillId="15" borderId="0" xfId="10" applyFont="1" applyFill="1" applyAlignment="1">
      <alignment horizontal="center" vertical="center"/>
    </xf>
    <xf numFmtId="0" fontId="1" fillId="12" borderId="0" xfId="10" applyFont="1" applyFill="1" applyAlignment="1">
      <alignment horizontal="center" vertical="center"/>
    </xf>
    <xf numFmtId="0" fontId="10" fillId="12" borderId="36" xfId="10" applyFont="1" applyFill="1" applyBorder="1" applyAlignment="1">
      <alignment horizontal="center" vertical="center" wrapText="1"/>
    </xf>
    <xf numFmtId="0" fontId="43" fillId="12" borderId="0" xfId="10" quotePrefix="1" applyFont="1" applyFill="1" applyAlignment="1">
      <alignment horizontal="left" vertical="center" wrapText="1"/>
    </xf>
    <xf numFmtId="0" fontId="10" fillId="13" borderId="0" xfId="10" applyFont="1" applyFill="1" applyAlignment="1">
      <alignment horizontal="center" vertical="center"/>
    </xf>
    <xf numFmtId="0" fontId="10" fillId="13" borderId="37" xfId="10" applyFont="1" applyFill="1" applyBorder="1" applyAlignment="1">
      <alignment horizontal="center"/>
    </xf>
    <xf numFmtId="0" fontId="10" fillId="13" borderId="36" xfId="10" applyFont="1" applyFill="1" applyBorder="1" applyAlignment="1">
      <alignment horizontal="center" wrapText="1"/>
    </xf>
    <xf numFmtId="0" fontId="31" fillId="14" borderId="0" xfId="0" applyFont="1" applyFill="1" applyBorder="1" applyAlignment="1">
      <alignment horizontal="center" vertical="center"/>
    </xf>
    <xf numFmtId="0" fontId="17" fillId="0" borderId="0" xfId="0" applyFont="1" applyAlignment="1">
      <alignment horizontal="left" vertical="center" wrapText="1"/>
    </xf>
    <xf numFmtId="0" fontId="21" fillId="0" borderId="0" xfId="14" applyFont="1" applyFill="1" applyAlignment="1">
      <alignment horizontal="center" vertical="center"/>
    </xf>
    <xf numFmtId="0" fontId="45" fillId="14" borderId="0" xfId="14" applyFont="1" applyFill="1" applyBorder="1" applyAlignment="1">
      <alignment horizontal="center" vertical="center" wrapText="1"/>
    </xf>
    <xf numFmtId="0" fontId="33" fillId="14" borderId="0" xfId="14" applyFont="1" applyFill="1" applyBorder="1" applyAlignment="1">
      <alignment horizontal="center" vertical="center"/>
    </xf>
    <xf numFmtId="17" fontId="30" fillId="14" borderId="0" xfId="9" applyNumberFormat="1" applyFont="1" applyFill="1" applyBorder="1" applyAlignment="1">
      <alignment horizontal="center" vertical="center"/>
    </xf>
    <xf numFmtId="0" fontId="30" fillId="14" borderId="0" xfId="14" applyFont="1" applyFill="1" applyBorder="1" applyAlignment="1">
      <alignment horizontal="center" vertical="center"/>
    </xf>
    <xf numFmtId="0" fontId="44" fillId="14" borderId="0" xfId="9" applyFont="1" applyFill="1" applyAlignment="1">
      <alignment horizontal="center" vertical="center"/>
    </xf>
    <xf numFmtId="0" fontId="30" fillId="12" borderId="0" xfId="14" applyFont="1" applyFill="1" applyBorder="1" applyAlignment="1">
      <alignment horizontal="center" vertical="center"/>
    </xf>
    <xf numFmtId="17" fontId="30" fillId="12" borderId="0" xfId="9" applyNumberFormat="1" applyFont="1" applyFill="1" applyBorder="1" applyAlignment="1">
      <alignment horizontal="center" vertical="center"/>
    </xf>
    <xf numFmtId="0" fontId="16" fillId="0" borderId="0" xfId="15" applyFont="1" applyBorder="1" applyAlignment="1">
      <alignment horizontal="center" vertical="center"/>
    </xf>
    <xf numFmtId="0" fontId="16" fillId="8" borderId="54" xfId="10" applyFont="1" applyFill="1" applyBorder="1" applyAlignment="1" applyProtection="1">
      <alignment horizontal="center" vertical="center" wrapText="1"/>
    </xf>
    <xf numFmtId="0" fontId="16" fillId="8" borderId="25" xfId="10" applyFont="1" applyFill="1" applyBorder="1" applyAlignment="1" applyProtection="1">
      <alignment horizontal="center" vertical="center" wrapText="1"/>
    </xf>
    <xf numFmtId="0" fontId="16" fillId="8" borderId="55" xfId="10" applyFont="1" applyFill="1" applyBorder="1" applyAlignment="1" applyProtection="1">
      <alignment horizontal="center" vertical="center" wrapText="1"/>
    </xf>
    <xf numFmtId="0" fontId="26" fillId="12" borderId="30" xfId="0" applyFont="1" applyFill="1" applyBorder="1" applyAlignment="1">
      <alignment horizontal="left" vertical="center" indent="4"/>
    </xf>
    <xf numFmtId="0" fontId="14" fillId="12" borderId="38" xfId="0" applyFont="1" applyFill="1" applyBorder="1" applyAlignment="1">
      <alignment horizontal="left" vertical="center" indent="4"/>
    </xf>
    <xf numFmtId="0" fontId="14" fillId="12" borderId="33" xfId="0" applyFont="1" applyFill="1" applyBorder="1" applyAlignment="1">
      <alignment horizontal="left" vertical="center" indent="4"/>
    </xf>
    <xf numFmtId="0" fontId="14" fillId="12" borderId="34" xfId="0" applyFont="1" applyFill="1" applyBorder="1" applyAlignment="1">
      <alignment horizontal="left" vertical="center" indent="4"/>
    </xf>
    <xf numFmtId="0" fontId="14" fillId="0" borderId="38" xfId="0" applyFont="1" applyBorder="1" applyAlignment="1">
      <alignment horizontal="left" vertical="center" indent="4"/>
    </xf>
    <xf numFmtId="0" fontId="14" fillId="0" borderId="33" xfId="0" applyFont="1" applyBorder="1" applyAlignment="1">
      <alignment horizontal="left" vertical="center" indent="4"/>
    </xf>
    <xf numFmtId="0" fontId="14" fillId="0" borderId="34" xfId="0" applyFont="1" applyBorder="1" applyAlignment="1">
      <alignment horizontal="left" vertical="center" indent="4"/>
    </xf>
    <xf numFmtId="0" fontId="26" fillId="12" borderId="12" xfId="0" applyFont="1" applyFill="1" applyBorder="1" applyAlignment="1">
      <alignment horizontal="center" vertical="center" wrapText="1"/>
    </xf>
    <xf numFmtId="0" fontId="26" fillId="12" borderId="28" xfId="0" applyFont="1" applyFill="1" applyBorder="1" applyAlignment="1">
      <alignment horizontal="center" vertical="center" wrapText="1"/>
    </xf>
    <xf numFmtId="0" fontId="26" fillId="4" borderId="12" xfId="0" applyFont="1" applyFill="1" applyBorder="1" applyAlignment="1">
      <alignment horizontal="center" wrapText="1"/>
    </xf>
    <xf numFmtId="0" fontId="26" fillId="4" borderId="32" xfId="0" applyFont="1" applyFill="1" applyBorder="1" applyAlignment="1">
      <alignment horizontal="center" wrapText="1"/>
    </xf>
    <xf numFmtId="0" fontId="26" fillId="4" borderId="28" xfId="0" applyFont="1" applyFill="1" applyBorder="1" applyAlignment="1">
      <alignment horizontal="center" wrapText="1"/>
    </xf>
    <xf numFmtId="0" fontId="26" fillId="4" borderId="12"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5" borderId="30" xfId="0" applyFont="1" applyFill="1" applyBorder="1" applyAlignment="1">
      <alignment horizontal="left" vertical="center" wrapText="1" indent="4"/>
    </xf>
    <xf numFmtId="0" fontId="14" fillId="0" borderId="38" xfId="0" applyFont="1" applyBorder="1" applyAlignment="1">
      <alignment horizontal="left" vertical="center" wrapText="1" indent="4"/>
    </xf>
    <xf numFmtId="0" fontId="14" fillId="0" borderId="33" xfId="0" applyFont="1" applyBorder="1" applyAlignment="1">
      <alignment horizontal="left" vertical="center" wrapText="1" indent="4"/>
    </xf>
    <xf numFmtId="0" fontId="14" fillId="0" borderId="34" xfId="0" applyFont="1" applyBorder="1" applyAlignment="1">
      <alignment horizontal="left" vertical="center" wrapText="1" indent="4"/>
    </xf>
    <xf numFmtId="0" fontId="26" fillId="5" borderId="38" xfId="0" applyFont="1" applyFill="1" applyBorder="1" applyAlignment="1">
      <alignment horizontal="left" vertical="center" indent="4"/>
    </xf>
    <xf numFmtId="0" fontId="26" fillId="5" borderId="33" xfId="0" applyFont="1" applyFill="1" applyBorder="1" applyAlignment="1">
      <alignment horizontal="left" vertical="center" indent="4"/>
    </xf>
    <xf numFmtId="0" fontId="26" fillId="5" borderId="34" xfId="0" applyFont="1" applyFill="1" applyBorder="1" applyAlignment="1">
      <alignment horizontal="left" vertical="center" indent="4"/>
    </xf>
    <xf numFmtId="0" fontId="26" fillId="5" borderId="38" xfId="0" applyFont="1" applyFill="1" applyBorder="1" applyAlignment="1">
      <alignment horizontal="left" vertical="center" wrapText="1" indent="4"/>
    </xf>
    <xf numFmtId="0" fontId="26" fillId="5" borderId="33" xfId="0" applyFont="1" applyFill="1" applyBorder="1" applyAlignment="1">
      <alignment horizontal="left" vertical="center" wrapText="1" indent="4"/>
    </xf>
    <xf numFmtId="0" fontId="26" fillId="5" borderId="34" xfId="0" applyFont="1" applyFill="1" applyBorder="1" applyAlignment="1">
      <alignment horizontal="left" vertical="center" wrapText="1" indent="4"/>
    </xf>
    <xf numFmtId="0" fontId="26" fillId="4" borderId="32" xfId="0" applyFont="1" applyFill="1" applyBorder="1" applyAlignment="1">
      <alignment horizontal="center" vertical="center" wrapText="1"/>
    </xf>
    <xf numFmtId="0" fontId="28" fillId="4" borderId="12" xfId="0" applyFont="1" applyFill="1" applyBorder="1" applyAlignment="1">
      <alignment horizontal="center" wrapText="1"/>
    </xf>
    <xf numFmtId="0" fontId="28" fillId="4" borderId="32" xfId="0" applyFont="1" applyFill="1" applyBorder="1" applyAlignment="1">
      <alignment horizontal="center" wrapText="1"/>
    </xf>
    <xf numFmtId="0" fontId="28" fillId="4" borderId="28" xfId="0" applyFont="1" applyFill="1" applyBorder="1" applyAlignment="1">
      <alignment horizontal="center" wrapText="1"/>
    </xf>
    <xf numFmtId="0" fontId="26" fillId="5" borderId="12" xfId="0" applyFont="1" applyFill="1" applyBorder="1" applyAlignment="1">
      <alignment horizontal="center" vertical="center"/>
    </xf>
    <xf numFmtId="0" fontId="26" fillId="5" borderId="28" xfId="0" applyFont="1" applyFill="1" applyBorder="1" applyAlignment="1">
      <alignment horizontal="center" vertical="center"/>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8" xfId="0" applyFont="1" applyBorder="1" applyAlignment="1">
      <alignment horizontal="right" vertical="center"/>
    </xf>
    <xf numFmtId="17" fontId="5" fillId="3" borderId="13"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17" fontId="5" fillId="3" borderId="41" xfId="0" applyNumberFormat="1" applyFont="1" applyFill="1" applyBorder="1" applyAlignment="1">
      <alignment horizontal="center"/>
    </xf>
    <xf numFmtId="17" fontId="5" fillId="3" borderId="42" xfId="0" applyNumberFormat="1" applyFont="1" applyFill="1" applyBorder="1" applyAlignment="1">
      <alignment horizontal="center"/>
    </xf>
    <xf numFmtId="17" fontId="5" fillId="3" borderId="43" xfId="0" applyNumberFormat="1" applyFont="1" applyFill="1" applyBorder="1" applyAlignment="1">
      <alignment horizontal="center"/>
    </xf>
    <xf numFmtId="0" fontId="11" fillId="6" borderId="0" xfId="0" applyFont="1" applyFill="1" applyAlignment="1">
      <alignment horizontal="center"/>
    </xf>
  </cellXfs>
  <cellStyles count="20">
    <cellStyle name="60% - akcent 1" xfId="1"/>
    <cellStyle name="Diseño" xfId="2"/>
    <cellStyle name="Millares" xfId="3" builtinId="3"/>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46</xdr:row>
      <xdr:rowOff>0</xdr:rowOff>
    </xdr:from>
    <xdr:to>
      <xdr:col>2</xdr:col>
      <xdr:colOff>600075</xdr:colOff>
      <xdr:row>47</xdr:row>
      <xdr:rowOff>123824</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46</xdr:row>
      <xdr:rowOff>0</xdr:rowOff>
    </xdr:from>
    <xdr:to>
      <xdr:col>3</xdr:col>
      <xdr:colOff>600075</xdr:colOff>
      <xdr:row>47</xdr:row>
      <xdr:rowOff>123824</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I25"/>
  <sheetViews>
    <sheetView showGridLines="0" tabSelected="1" workbookViewId="0"/>
  </sheetViews>
  <sheetFormatPr baseColWidth="10" defaultRowHeight="12.75"/>
  <cols>
    <col min="1" max="1" width="5.85546875" style="346" customWidth="1"/>
    <col min="2" max="2" width="5.7109375" style="346" customWidth="1"/>
    <col min="3" max="3" width="26.140625" style="346" bestFit="1" customWidth="1"/>
    <col min="4" max="16384" width="11.42578125" style="346"/>
  </cols>
  <sheetData>
    <row r="4" spans="3:8" ht="15.75">
      <c r="C4" s="421"/>
      <c r="D4" s="458" t="s">
        <v>32</v>
      </c>
      <c r="E4" s="458"/>
      <c r="F4" s="422"/>
    </row>
    <row r="5" spans="3:8" ht="16.5" customHeight="1">
      <c r="C5" s="457" t="s">
        <v>91</v>
      </c>
      <c r="D5" s="459" t="s">
        <v>415</v>
      </c>
      <c r="E5" s="459"/>
      <c r="F5" s="423"/>
    </row>
    <row r="6" spans="3:8" ht="12.75" customHeight="1">
      <c r="C6" s="457"/>
      <c r="D6" s="424">
        <v>2020</v>
      </c>
      <c r="E6" s="424">
        <v>2019</v>
      </c>
      <c r="F6" s="425" t="s">
        <v>50</v>
      </c>
    </row>
    <row r="7" spans="3:8" ht="15.75">
      <c r="C7" s="426"/>
      <c r="D7" s="460" t="s">
        <v>366</v>
      </c>
      <c r="E7" s="460"/>
      <c r="F7" s="425" t="s">
        <v>20</v>
      </c>
    </row>
    <row r="8" spans="3:8" ht="15">
      <c r="C8" s="427" t="s">
        <v>10</v>
      </c>
      <c r="D8" s="428">
        <v>62.664000000000001</v>
      </c>
      <c r="E8" s="428">
        <v>70.537999999999997</v>
      </c>
      <c r="F8" s="372">
        <v>-11.162777509994603</v>
      </c>
      <c r="H8" s="429"/>
    </row>
    <row r="9" spans="3:8" ht="15">
      <c r="C9" s="427" t="s">
        <v>53</v>
      </c>
      <c r="D9" s="428">
        <v>347.154</v>
      </c>
      <c r="E9" s="428">
        <v>400.04399999999998</v>
      </c>
      <c r="F9" s="372">
        <v>-13.221045684974653</v>
      </c>
      <c r="H9" s="429"/>
    </row>
    <row r="10" spans="3:8" ht="15">
      <c r="C10" s="427" t="s">
        <v>14</v>
      </c>
      <c r="D10" s="428">
        <v>312.52100000000002</v>
      </c>
      <c r="E10" s="428">
        <v>301.072</v>
      </c>
      <c r="F10" s="430">
        <v>3.802744858372753</v>
      </c>
      <c r="H10" s="429"/>
    </row>
    <row r="11" spans="3:8" ht="15">
      <c r="C11" s="427" t="s">
        <v>54</v>
      </c>
      <c r="D11" s="428">
        <v>131.51900000000001</v>
      </c>
      <c r="E11" s="428">
        <v>143.40799999999999</v>
      </c>
      <c r="F11" s="372">
        <v>-8.2903324779649559</v>
      </c>
      <c r="H11" s="429"/>
    </row>
    <row r="12" spans="3:8" ht="15" hidden="1">
      <c r="C12" s="427" t="s">
        <v>275</v>
      </c>
      <c r="D12" s="428">
        <v>-5.3659999999999997</v>
      </c>
      <c r="E12" s="428">
        <v>-5.9169999999999998</v>
      </c>
      <c r="F12" s="430">
        <v>10.633066994468354</v>
      </c>
    </row>
    <row r="13" spans="3:8" ht="15.75">
      <c r="C13" s="431" t="s">
        <v>376</v>
      </c>
      <c r="D13" s="432">
        <v>848.49199999999996</v>
      </c>
      <c r="E13" s="432">
        <v>909.14499999999998</v>
      </c>
      <c r="F13" s="420">
        <v>-6.6714330497335439</v>
      </c>
      <c r="H13" s="429"/>
    </row>
    <row r="15" spans="3:8" ht="15">
      <c r="C15" s="427" t="s">
        <v>377</v>
      </c>
    </row>
    <row r="25" spans="9:9">
      <c r="I25" s="429"/>
    </row>
  </sheetData>
  <mergeCells count="4">
    <mergeCell ref="C5:C6"/>
    <mergeCell ref="D4:E4"/>
    <mergeCell ref="D5:E5"/>
    <mergeCell ref="D7:E7"/>
  </mergeCell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23"/>
  <sheetViews>
    <sheetView showGridLines="0" zoomScaleNormal="100" workbookViewId="0">
      <selection activeCell="A2" sqref="A2"/>
    </sheetView>
  </sheetViews>
  <sheetFormatPr baseColWidth="10" defaultColWidth="7.28515625" defaultRowHeight="12.75"/>
  <cols>
    <col min="1" max="1" width="3.140625" style="106" customWidth="1"/>
    <col min="2" max="2" width="10.5703125" style="106" customWidth="1"/>
    <col min="3" max="3" width="27.140625" style="106" customWidth="1"/>
    <col min="4" max="4" width="12" style="106" customWidth="1"/>
    <col min="5" max="7" width="13" style="167" customWidth="1"/>
    <col min="8" max="8" width="13.42578125" style="106" customWidth="1"/>
    <col min="9" max="9" width="10.42578125" style="106" customWidth="1"/>
    <col min="10" max="10" width="1.140625" style="106" customWidth="1"/>
    <col min="11" max="11" width="7.28515625" style="106" customWidth="1"/>
    <col min="12" max="16384" width="7.28515625" style="106"/>
  </cols>
  <sheetData>
    <row r="3" spans="2:9" ht="15.75" customHeight="1">
      <c r="B3" s="484" t="s">
        <v>79</v>
      </c>
      <c r="C3" s="484"/>
      <c r="D3" s="166" t="s">
        <v>80</v>
      </c>
      <c r="E3" s="107" t="s">
        <v>425</v>
      </c>
      <c r="F3" s="107" t="s">
        <v>402</v>
      </c>
      <c r="G3" s="107" t="s">
        <v>426</v>
      </c>
      <c r="H3" s="166" t="s">
        <v>87</v>
      </c>
      <c r="I3" s="166" t="s">
        <v>88</v>
      </c>
    </row>
    <row r="4" spans="2:9" ht="6" customHeight="1">
      <c r="E4" s="106"/>
      <c r="F4" s="106"/>
      <c r="G4" s="106"/>
    </row>
    <row r="5" spans="2:9" ht="18" customHeight="1">
      <c r="B5" s="168" t="s">
        <v>74</v>
      </c>
      <c r="C5" s="169" t="s">
        <v>394</v>
      </c>
      <c r="D5" s="170" t="s">
        <v>89</v>
      </c>
      <c r="E5" s="171">
        <v>0.9190537495976826</v>
      </c>
      <c r="F5" s="172">
        <v>0.97698931116389554</v>
      </c>
      <c r="G5" s="172"/>
      <c r="H5" s="342">
        <v>-5.7935561566212934E-2</v>
      </c>
      <c r="I5" s="280">
        <v>-5.9300097661451168E-2</v>
      </c>
    </row>
    <row r="6" spans="2:9" ht="18" customHeight="1">
      <c r="B6" s="169"/>
      <c r="C6" s="169" t="s">
        <v>395</v>
      </c>
      <c r="D6" s="170" t="s">
        <v>89</v>
      </c>
      <c r="E6" s="171">
        <v>0.85725120695204371</v>
      </c>
      <c r="F6" s="172">
        <v>0.91816523159144903</v>
      </c>
      <c r="G6" s="172"/>
      <c r="H6" s="342">
        <v>-6.0914024639405318E-2</v>
      </c>
      <c r="I6" s="280">
        <v>-6.6343205496709468E-2</v>
      </c>
    </row>
    <row r="7" spans="2:9" ht="18" customHeight="1" thickBot="1">
      <c r="B7" s="173"/>
      <c r="C7" s="173" t="s">
        <v>77</v>
      </c>
      <c r="D7" s="174" t="s">
        <v>205</v>
      </c>
      <c r="E7" s="151">
        <v>-503</v>
      </c>
      <c r="F7" s="151">
        <v>-155</v>
      </c>
      <c r="G7" s="151"/>
      <c r="H7" s="151">
        <v>-348</v>
      </c>
      <c r="I7" s="281">
        <v>2.2451612903225806</v>
      </c>
    </row>
    <row r="8" spans="2:9" ht="18" customHeight="1" thickTop="1">
      <c r="B8" s="175" t="s">
        <v>75</v>
      </c>
      <c r="C8" s="176" t="s">
        <v>396</v>
      </c>
      <c r="D8" s="177" t="s">
        <v>89</v>
      </c>
      <c r="E8" s="178">
        <v>1.4828092859241846</v>
      </c>
      <c r="F8" s="178">
        <v>1.4314878327617182</v>
      </c>
      <c r="G8" s="178"/>
      <c r="H8" s="152">
        <v>5.1321453162466391E-2</v>
      </c>
      <c r="I8" s="282">
        <v>3.5851826322165659E-2</v>
      </c>
    </row>
    <row r="9" spans="2:9" ht="18" customHeight="1">
      <c r="B9" s="176"/>
      <c r="C9" s="176" t="s">
        <v>397</v>
      </c>
      <c r="D9" s="177" t="s">
        <v>20</v>
      </c>
      <c r="E9" s="179">
        <v>0.41049015722024046</v>
      </c>
      <c r="F9" s="179">
        <v>0.3842555618938962</v>
      </c>
      <c r="G9" s="179"/>
      <c r="H9" s="287">
        <v>2.6234595326344259</v>
      </c>
      <c r="I9" s="283">
        <v>6.8273820675595953E-2</v>
      </c>
    </row>
    <row r="10" spans="2:9" ht="18" customHeight="1">
      <c r="B10" s="176"/>
      <c r="C10" s="176" t="s">
        <v>398</v>
      </c>
      <c r="D10" s="177" t="s">
        <v>20</v>
      </c>
      <c r="E10" s="179">
        <v>0.5895098427797596</v>
      </c>
      <c r="F10" s="179">
        <v>0.6157444381061038</v>
      </c>
      <c r="G10" s="179"/>
      <c r="H10" s="287">
        <v>-2.6234595326344201</v>
      </c>
      <c r="I10" s="283">
        <v>-4.2606304990810973E-2</v>
      </c>
    </row>
    <row r="11" spans="2:9" ht="18" customHeight="1" thickBot="1">
      <c r="B11" s="180"/>
      <c r="C11" s="180" t="s">
        <v>399</v>
      </c>
      <c r="D11" s="181" t="s">
        <v>89</v>
      </c>
      <c r="E11" s="182">
        <v>4.3707637704825153</v>
      </c>
      <c r="F11" s="183"/>
      <c r="G11" s="183">
        <v>3.38</v>
      </c>
      <c r="H11" s="343">
        <v>0.9907637704825154</v>
      </c>
      <c r="I11" s="284">
        <v>0.29312537588240106</v>
      </c>
    </row>
    <row r="12" spans="2:9" ht="18" customHeight="1" thickTop="1">
      <c r="B12" s="184" t="s">
        <v>76</v>
      </c>
      <c r="C12" s="185" t="s">
        <v>78</v>
      </c>
      <c r="D12" s="186" t="s">
        <v>20</v>
      </c>
      <c r="E12" s="187">
        <v>0.16946410289333891</v>
      </c>
      <c r="F12" s="188"/>
      <c r="G12" s="188">
        <v>0.17399999999999999</v>
      </c>
      <c r="H12" s="288">
        <v>-0.45358971066610798</v>
      </c>
      <c r="I12" s="285">
        <v>-2.6068374176213105E-2</v>
      </c>
    </row>
    <row r="13" spans="2:9" ht="18" customHeight="1">
      <c r="B13" s="185"/>
      <c r="C13" s="185" t="s">
        <v>400</v>
      </c>
      <c r="D13" s="186" t="s">
        <v>20</v>
      </c>
      <c r="E13" s="187">
        <v>0.17680000000000001</v>
      </c>
      <c r="F13" s="188"/>
      <c r="G13" s="188">
        <v>0.17299999999999999</v>
      </c>
      <c r="H13" s="288">
        <v>0.38000000000000256</v>
      </c>
      <c r="I13" s="285">
        <v>2.19653179190753E-2</v>
      </c>
    </row>
    <row r="14" spans="2:9" ht="18" customHeight="1" thickBot="1">
      <c r="B14" s="189"/>
      <c r="C14" s="189" t="s">
        <v>401</v>
      </c>
      <c r="D14" s="190" t="s">
        <v>20</v>
      </c>
      <c r="E14" s="191">
        <v>7.85E-2</v>
      </c>
      <c r="F14" s="192"/>
      <c r="G14" s="192">
        <v>5.7000000000000002E-2</v>
      </c>
      <c r="H14" s="289">
        <v>2.15</v>
      </c>
      <c r="I14" s="286">
        <v>0.37719298245614041</v>
      </c>
    </row>
    <row r="15" spans="2:9" ht="13.5" thickTop="1">
      <c r="H15" s="193"/>
    </row>
    <row r="16" spans="2:9">
      <c r="B16" s="106" t="s">
        <v>386</v>
      </c>
      <c r="H16" s="167"/>
    </row>
    <row r="17" spans="2:10">
      <c r="B17" s="106" t="s">
        <v>387</v>
      </c>
      <c r="E17" s="106"/>
      <c r="F17" s="106"/>
      <c r="G17" s="106"/>
    </row>
    <row r="18" spans="2:10">
      <c r="B18" s="106" t="s">
        <v>388</v>
      </c>
      <c r="E18" s="106"/>
      <c r="F18" s="106"/>
      <c r="G18" s="106"/>
    </row>
    <row r="19" spans="2:10">
      <c r="B19" s="106" t="s">
        <v>389</v>
      </c>
      <c r="H19" s="167"/>
    </row>
    <row r="20" spans="2:10">
      <c r="B20" s="106" t="s">
        <v>390</v>
      </c>
      <c r="H20" s="167"/>
    </row>
    <row r="21" spans="2:10">
      <c r="B21" s="106" t="s">
        <v>391</v>
      </c>
      <c r="H21" s="167"/>
    </row>
    <row r="22" spans="2:10">
      <c r="B22" s="485" t="s">
        <v>392</v>
      </c>
      <c r="C22" s="485"/>
      <c r="D22" s="485"/>
      <c r="E22" s="485"/>
      <c r="F22" s="485"/>
      <c r="G22" s="485"/>
      <c r="H22" s="485"/>
      <c r="I22" s="485"/>
      <c r="J22" s="485"/>
    </row>
    <row r="23" spans="2:10">
      <c r="B23" s="106" t="s">
        <v>393</v>
      </c>
      <c r="H23" s="167"/>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Normal="100" workbookViewId="0"/>
  </sheetViews>
  <sheetFormatPr baseColWidth="10" defaultRowHeight="12.75"/>
  <cols>
    <col min="1" max="1" width="7.28515625" style="240" customWidth="1"/>
    <col min="2" max="2" width="42.42578125" style="240" customWidth="1"/>
    <col min="3" max="3" width="16.85546875" style="240" customWidth="1"/>
    <col min="4" max="4" width="17.7109375" style="240" customWidth="1"/>
    <col min="5" max="6" width="12.28515625" style="240" customWidth="1"/>
    <col min="7" max="7" width="20.140625" style="240" customWidth="1"/>
    <col min="8" max="8" width="5" style="240" customWidth="1"/>
    <col min="9" max="16384" width="11.42578125" style="240"/>
  </cols>
  <sheetData>
    <row r="1" spans="1:10">
      <c r="A1" s="366"/>
    </row>
    <row r="3" spans="1:10" ht="15">
      <c r="B3" s="486" t="s">
        <v>81</v>
      </c>
      <c r="C3" s="486"/>
      <c r="D3" s="486"/>
      <c r="E3" s="486"/>
      <c r="F3" s="486"/>
    </row>
    <row r="4" spans="1:10" ht="17.25" customHeight="1">
      <c r="B4" s="486" t="s">
        <v>202</v>
      </c>
      <c r="C4" s="486"/>
      <c r="D4" s="486"/>
      <c r="E4" s="486"/>
      <c r="F4" s="486"/>
    </row>
    <row r="5" spans="1:10" ht="15.75" customHeight="1">
      <c r="C5" s="241"/>
      <c r="D5" s="241"/>
      <c r="E5" s="241"/>
      <c r="F5" s="241"/>
    </row>
    <row r="6" spans="1:10" ht="48" customHeight="1">
      <c r="B6" s="488" t="s">
        <v>55</v>
      </c>
      <c r="C6" s="487" t="s">
        <v>105</v>
      </c>
      <c r="D6" s="487"/>
      <c r="E6" s="487" t="s">
        <v>370</v>
      </c>
      <c r="F6" s="487"/>
    </row>
    <row r="7" spans="1:10" ht="21.75" customHeight="1">
      <c r="B7" s="488"/>
      <c r="C7" s="108">
        <v>2020</v>
      </c>
      <c r="D7" s="108">
        <v>2019</v>
      </c>
      <c r="E7" s="108">
        <v>2020</v>
      </c>
      <c r="F7" s="108">
        <v>2019</v>
      </c>
    </row>
    <row r="8" spans="1:10" ht="6" customHeight="1"/>
    <row r="9" spans="1:10" ht="13.5" customHeight="1">
      <c r="B9" s="242" t="s">
        <v>256</v>
      </c>
      <c r="C9" s="367" t="s">
        <v>250</v>
      </c>
      <c r="D9" s="367" t="s">
        <v>250</v>
      </c>
      <c r="E9" s="243">
        <v>0.34088999999999997</v>
      </c>
      <c r="F9" s="243">
        <v>4</v>
      </c>
      <c r="J9" s="240" t="s">
        <v>197</v>
      </c>
    </row>
    <row r="10" spans="1:10" ht="13.5" customHeight="1">
      <c r="B10" s="242" t="s">
        <v>406</v>
      </c>
      <c r="C10" s="367" t="s">
        <v>250</v>
      </c>
      <c r="D10" s="243">
        <v>1</v>
      </c>
      <c r="E10" s="243">
        <v>14.77807</v>
      </c>
      <c r="F10" s="243">
        <v>3</v>
      </c>
    </row>
    <row r="11" spans="1:10" ht="13.5" customHeight="1">
      <c r="B11" s="242" t="s">
        <v>407</v>
      </c>
      <c r="C11" s="243">
        <v>29.249174864337924</v>
      </c>
      <c r="D11" s="243">
        <v>25</v>
      </c>
      <c r="E11" s="243">
        <v>16.725570000000001</v>
      </c>
      <c r="F11" s="243">
        <v>18</v>
      </c>
    </row>
    <row r="12" spans="1:10" ht="13.5" customHeight="1">
      <c r="B12" s="242" t="s">
        <v>408</v>
      </c>
      <c r="C12" s="243">
        <v>13.055999999999999</v>
      </c>
      <c r="D12" s="243">
        <v>13</v>
      </c>
      <c r="E12" s="243">
        <v>11.8104</v>
      </c>
      <c r="F12" s="243">
        <v>13</v>
      </c>
    </row>
    <row r="13" spans="1:10" ht="13.5" customHeight="1">
      <c r="B13" s="242" t="s">
        <v>249</v>
      </c>
      <c r="C13" s="243">
        <v>40.328971052083602</v>
      </c>
      <c r="D13" s="243">
        <v>32</v>
      </c>
      <c r="E13" s="243">
        <v>18.749269999999999</v>
      </c>
      <c r="F13" s="243">
        <v>21</v>
      </c>
    </row>
    <row r="14" spans="1:10" ht="13.5" customHeight="1">
      <c r="B14" s="242" t="s">
        <v>409</v>
      </c>
      <c r="C14" s="367" t="s">
        <v>250</v>
      </c>
      <c r="D14" s="367" t="s">
        <v>250</v>
      </c>
      <c r="E14" s="243">
        <v>1.43946</v>
      </c>
      <c r="F14" s="243">
        <v>2</v>
      </c>
    </row>
    <row r="15" spans="1:10" ht="13.5" customHeight="1">
      <c r="B15" s="242" t="s">
        <v>384</v>
      </c>
      <c r="C15" s="243">
        <v>1.8154132641466736</v>
      </c>
      <c r="D15" s="243">
        <v>1</v>
      </c>
      <c r="E15" s="243">
        <v>3.1271100000000001</v>
      </c>
      <c r="F15" s="243">
        <v>6</v>
      </c>
    </row>
    <row r="16" spans="1:10" ht="13.5" customHeight="1">
      <c r="B16" s="242" t="s">
        <v>410</v>
      </c>
      <c r="C16" s="367" t="s">
        <v>250</v>
      </c>
      <c r="D16" s="367" t="s">
        <v>250</v>
      </c>
      <c r="E16" s="243">
        <v>2.7026399999999997</v>
      </c>
      <c r="F16" s="243">
        <v>2</v>
      </c>
    </row>
    <row r="17" spans="2:6" ht="13.5" customHeight="1">
      <c r="B17" s="242" t="s">
        <v>379</v>
      </c>
      <c r="C17" s="243">
        <v>44.681178370112626</v>
      </c>
      <c r="D17" s="367">
        <v>58</v>
      </c>
      <c r="E17" s="243">
        <v>45.479709999999997</v>
      </c>
      <c r="F17" s="367">
        <v>52</v>
      </c>
    </row>
    <row r="18" spans="2:6" ht="13.5" customHeight="1">
      <c r="B18" s="242" t="s">
        <v>257</v>
      </c>
      <c r="C18" s="243">
        <v>23.348764825660727</v>
      </c>
      <c r="D18" s="243">
        <v>51</v>
      </c>
      <c r="E18" s="243">
        <v>10.76315</v>
      </c>
      <c r="F18" s="243">
        <v>12</v>
      </c>
    </row>
    <row r="19" spans="2:6" ht="13.5" customHeight="1">
      <c r="B19" s="242" t="s">
        <v>234</v>
      </c>
      <c r="C19" s="243">
        <v>47.213989999999995</v>
      </c>
      <c r="D19" s="243">
        <v>47</v>
      </c>
      <c r="E19" s="243">
        <v>14.792950000000001</v>
      </c>
      <c r="F19" s="243">
        <v>14</v>
      </c>
    </row>
    <row r="20" spans="2:6" ht="13.5" customHeight="1">
      <c r="B20" s="242" t="s">
        <v>258</v>
      </c>
      <c r="C20" s="243">
        <v>39.949214649367576</v>
      </c>
      <c r="D20" s="243">
        <v>36</v>
      </c>
      <c r="E20" s="243">
        <v>22.16366</v>
      </c>
      <c r="F20" s="243">
        <v>34</v>
      </c>
    </row>
    <row r="21" spans="2:6" ht="13.5" customHeight="1">
      <c r="B21" s="242" t="s">
        <v>259</v>
      </c>
      <c r="C21" s="243">
        <v>45</v>
      </c>
      <c r="D21" s="243">
        <v>43</v>
      </c>
      <c r="E21" s="243">
        <v>15.229850000000001</v>
      </c>
      <c r="F21" s="243">
        <v>16</v>
      </c>
    </row>
    <row r="22" spans="2:6" ht="13.5" customHeight="1">
      <c r="B22" s="242" t="s">
        <v>260</v>
      </c>
      <c r="C22" s="243">
        <v>97.186944264226042</v>
      </c>
      <c r="D22" s="243">
        <v>87</v>
      </c>
      <c r="E22" s="243">
        <v>31.233270000000001</v>
      </c>
      <c r="F22" s="243">
        <v>30</v>
      </c>
    </row>
    <row r="23" spans="2:6" ht="13.5" customHeight="1">
      <c r="B23" s="242" t="s">
        <v>369</v>
      </c>
      <c r="C23" s="404" t="s">
        <v>250</v>
      </c>
      <c r="D23" s="367" t="s">
        <v>250</v>
      </c>
      <c r="E23" s="367" t="s">
        <v>250</v>
      </c>
      <c r="F23" s="367" t="s">
        <v>250</v>
      </c>
    </row>
    <row r="24" spans="2:6" ht="13.5" customHeight="1">
      <c r="B24" s="242" t="s">
        <v>261</v>
      </c>
      <c r="C24" s="367" t="s">
        <v>250</v>
      </c>
      <c r="D24" s="243">
        <v>1</v>
      </c>
      <c r="E24" s="243">
        <v>8.187479999999999</v>
      </c>
      <c r="F24" s="243">
        <v>7</v>
      </c>
    </row>
    <row r="25" spans="2:6" ht="13.5" customHeight="1">
      <c r="B25" s="242" t="s">
        <v>233</v>
      </c>
      <c r="C25" s="243">
        <v>3.117</v>
      </c>
      <c r="D25" s="243">
        <v>1</v>
      </c>
      <c r="E25" s="243">
        <v>2.7309699999999997</v>
      </c>
      <c r="F25" s="243">
        <v>3</v>
      </c>
    </row>
    <row r="26" spans="2:6" ht="13.5" customHeight="1">
      <c r="B26" s="242" t="s">
        <v>262</v>
      </c>
      <c r="C26" s="243">
        <v>4</v>
      </c>
      <c r="D26" s="243">
        <v>1</v>
      </c>
      <c r="E26" s="243">
        <v>3</v>
      </c>
      <c r="F26" s="243">
        <v>2</v>
      </c>
    </row>
    <row r="27" spans="2:6" ht="13.5" customHeight="1">
      <c r="B27" s="242"/>
      <c r="C27" s="243"/>
      <c r="D27" s="243"/>
      <c r="E27" s="243"/>
      <c r="F27" s="243"/>
    </row>
    <row r="28" spans="2:6">
      <c r="B28" s="260" t="s">
        <v>19</v>
      </c>
      <c r="C28" s="363">
        <v>388.94665128993518</v>
      </c>
      <c r="D28" s="363">
        <v>398</v>
      </c>
      <c r="E28" s="363">
        <v>223.25444999999999</v>
      </c>
      <c r="F28" s="363">
        <v>238</v>
      </c>
    </row>
    <row r="29" spans="2:6" ht="13.5" customHeight="1">
      <c r="B29" s="242"/>
      <c r="C29" s="243"/>
      <c r="D29" s="243"/>
      <c r="E29" s="243"/>
      <c r="F29" s="243"/>
    </row>
    <row r="30" spans="2:6" ht="13.5" customHeight="1">
      <c r="B30" s="242" t="s">
        <v>82</v>
      </c>
      <c r="C30" s="243"/>
      <c r="D30" s="243"/>
      <c r="E30" s="243"/>
      <c r="F30" s="243"/>
    </row>
    <row r="31" spans="2:6" ht="13.5" customHeight="1">
      <c r="B31" s="244"/>
      <c r="C31" s="245"/>
      <c r="D31" s="245"/>
      <c r="E31" s="245"/>
      <c r="F31" s="245"/>
    </row>
    <row r="32" spans="2:6" ht="10.5" customHeight="1">
      <c r="B32" s="246"/>
      <c r="C32" s="247"/>
      <c r="D32" s="247"/>
      <c r="E32" s="247"/>
      <c r="F32" s="247"/>
    </row>
    <row r="33" spans="2:6">
      <c r="B33" s="248"/>
      <c r="C33" s="247"/>
      <c r="D33" s="249"/>
      <c r="E33" s="249"/>
      <c r="F33" s="247"/>
    </row>
    <row r="34" spans="2:6">
      <c r="C34" s="250"/>
      <c r="D34" s="250"/>
      <c r="E34" s="250"/>
      <c r="F34" s="250"/>
    </row>
    <row r="35" spans="2:6">
      <c r="C35" s="250"/>
    </row>
    <row r="37" spans="2:6">
      <c r="C37" s="250"/>
      <c r="E37" s="250"/>
    </row>
    <row r="39" spans="2:6">
      <c r="C39" s="251"/>
    </row>
  </sheetData>
  <mergeCells count="5">
    <mergeCell ref="B3:F3"/>
    <mergeCell ref="B4:F4"/>
    <mergeCell ref="C6:D6"/>
    <mergeCell ref="E6:F6"/>
    <mergeCell ref="B6:B7"/>
  </mergeCells>
  <phoneticPr fontId="12" type="noConversion"/>
  <printOptions horizontalCentered="1" verticalCentered="1"/>
  <pageMargins left="0.23" right="0.21" top="0.81" bottom="1" header="0" footer="0"/>
  <pageSetup paperSize="9" orientation="landscape" r:id="rId1"/>
  <headerFooter alignWithMargins="0"/>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6"/>
  <sheetViews>
    <sheetView showGridLines="0" workbookViewId="0"/>
  </sheetViews>
  <sheetFormatPr baseColWidth="10" defaultRowHeight="12.75"/>
  <cols>
    <col min="1" max="1" width="4.7109375" style="197" customWidth="1"/>
    <col min="2" max="2" width="15" style="197" customWidth="1"/>
    <col min="3" max="3" width="8.85546875" style="197" customWidth="1"/>
    <col min="4" max="4" width="9.42578125" style="197" customWidth="1"/>
    <col min="5" max="16384" width="11.42578125" style="197"/>
  </cols>
  <sheetData>
    <row r="2" spans="2:14">
      <c r="B2" s="490" t="s">
        <v>131</v>
      </c>
      <c r="C2" s="489" t="s">
        <v>116</v>
      </c>
      <c r="D2" s="489"/>
      <c r="E2" s="489" t="s">
        <v>70</v>
      </c>
      <c r="F2" s="489"/>
      <c r="G2" s="489" t="s">
        <v>71</v>
      </c>
      <c r="H2" s="489"/>
    </row>
    <row r="3" spans="2:14">
      <c r="B3" s="490"/>
      <c r="C3" s="489" t="s">
        <v>132</v>
      </c>
      <c r="D3" s="489"/>
      <c r="E3" s="489" t="s">
        <v>20</v>
      </c>
      <c r="F3" s="489"/>
      <c r="G3" s="489" t="s">
        <v>133</v>
      </c>
      <c r="H3" s="489"/>
    </row>
    <row r="4" spans="2:14">
      <c r="B4" s="490"/>
      <c r="C4" s="195" t="s">
        <v>417</v>
      </c>
      <c r="D4" s="195" t="s">
        <v>418</v>
      </c>
      <c r="E4" s="195" t="s">
        <v>417</v>
      </c>
      <c r="F4" s="195" t="s">
        <v>418</v>
      </c>
      <c r="G4" s="195" t="s">
        <v>427</v>
      </c>
      <c r="H4" s="195" t="s">
        <v>428</v>
      </c>
    </row>
    <row r="5" spans="2:14" s="201" customFormat="1">
      <c r="B5" s="198"/>
      <c r="C5" s="199"/>
      <c r="D5" s="199"/>
      <c r="E5" s="200"/>
      <c r="F5" s="200"/>
      <c r="G5" s="199"/>
      <c r="H5" s="199"/>
    </row>
    <row r="6" spans="2:14" ht="13.5" thickBot="1">
      <c r="B6" s="202" t="s">
        <v>16</v>
      </c>
      <c r="C6" s="203">
        <v>4285.7835681291799</v>
      </c>
      <c r="D6" s="203">
        <v>4213.9747042197996</v>
      </c>
      <c r="E6" s="204">
        <v>0.15818627682604</v>
      </c>
      <c r="F6" s="204">
        <v>0.15384127975765799</v>
      </c>
      <c r="G6" s="203">
        <v>2496533</v>
      </c>
      <c r="H6" s="203">
        <v>2471634</v>
      </c>
    </row>
    <row r="7" spans="2:14" ht="13.5" thickBot="1">
      <c r="B7" s="202" t="s">
        <v>211</v>
      </c>
      <c r="C7" s="203">
        <v>2052</v>
      </c>
      <c r="D7" s="203">
        <v>2151</v>
      </c>
      <c r="E7" s="204">
        <v>8.3699999999999997E-2</v>
      </c>
      <c r="F7" s="204">
        <v>8.0399999999999985E-2</v>
      </c>
      <c r="G7" s="203">
        <v>1438008</v>
      </c>
      <c r="H7" s="203">
        <v>1428785</v>
      </c>
    </row>
    <row r="8" spans="2:14" ht="13.5" thickBot="1">
      <c r="B8" s="202" t="s">
        <v>213</v>
      </c>
      <c r="C8" s="203">
        <v>3066.02510127609</v>
      </c>
      <c r="D8" s="203">
        <v>3060.0101962865601</v>
      </c>
      <c r="E8" s="204">
        <v>0.21987470380079599</v>
      </c>
      <c r="F8" s="204">
        <v>0.21508511618748902</v>
      </c>
      <c r="G8" s="203">
        <v>2950941</v>
      </c>
      <c r="H8" s="203">
        <v>3090123</v>
      </c>
    </row>
    <row r="9" spans="2:14" ht="13.5" thickBot="1">
      <c r="B9" s="202" t="s">
        <v>212</v>
      </c>
      <c r="C9" s="203">
        <v>3011.9321536746202</v>
      </c>
      <c r="D9" s="203">
        <v>2932.4725894917401</v>
      </c>
      <c r="E9" s="204">
        <v>0.14379600186153199</v>
      </c>
      <c r="F9" s="204">
        <v>0.13932235767155501</v>
      </c>
      <c r="G9" s="203">
        <v>4011793</v>
      </c>
      <c r="H9" s="203">
        <v>4057927</v>
      </c>
    </row>
    <row r="10" spans="2:14" ht="13.5" thickBot="1">
      <c r="B10" s="202" t="s">
        <v>242</v>
      </c>
      <c r="C10" s="203">
        <v>3466.3493454388199</v>
      </c>
      <c r="D10" s="203">
        <v>3483.5580451000001</v>
      </c>
      <c r="E10" s="204">
        <v>0.123574471844436</v>
      </c>
      <c r="F10" s="204">
        <v>0.110547546776322</v>
      </c>
      <c r="G10" s="203">
        <v>3136548</v>
      </c>
      <c r="H10" s="203">
        <v>3047438</v>
      </c>
    </row>
    <row r="11" spans="2:14" ht="13.5" thickBot="1">
      <c r="B11" s="202" t="s">
        <v>372</v>
      </c>
      <c r="C11" s="203">
        <v>10720.166985018201</v>
      </c>
      <c r="D11" s="203">
        <v>11142.2942503943</v>
      </c>
      <c r="E11" s="204">
        <v>9.77221978979428E-2</v>
      </c>
      <c r="F11" s="204">
        <v>9.4724106646016798E-2</v>
      </c>
      <c r="G11" s="203">
        <v>7804878</v>
      </c>
      <c r="H11" s="203">
        <v>7679665</v>
      </c>
    </row>
    <row r="12" spans="2:14" ht="13.5" thickBot="1">
      <c r="B12" s="202" t="s">
        <v>373</v>
      </c>
      <c r="C12" s="203">
        <v>3567.24</v>
      </c>
      <c r="D12" s="203">
        <v>3505</v>
      </c>
      <c r="E12" s="204">
        <v>7.4999999999999997E-2</v>
      </c>
      <c r="F12" s="204">
        <v>7.8E-2</v>
      </c>
      <c r="G12" s="203">
        <v>3552173</v>
      </c>
      <c r="H12" s="203">
        <v>3458579</v>
      </c>
    </row>
    <row r="13" spans="2:14">
      <c r="B13" s="205"/>
      <c r="C13" s="206"/>
      <c r="D13" s="206"/>
      <c r="E13" s="207"/>
      <c r="F13" s="207"/>
      <c r="G13" s="206"/>
      <c r="H13" s="206"/>
      <c r="I13" s="206"/>
      <c r="J13" s="206"/>
      <c r="K13" s="206"/>
      <c r="L13" s="206"/>
      <c r="M13" s="206"/>
      <c r="N13" s="206"/>
    </row>
    <row r="14" spans="2:14">
      <c r="B14" s="205"/>
      <c r="C14" s="206"/>
      <c r="D14" s="206"/>
      <c r="E14" s="207"/>
      <c r="F14" s="207"/>
      <c r="G14" s="206"/>
      <c r="H14" s="206"/>
      <c r="I14" s="206"/>
      <c r="J14" s="206"/>
      <c r="K14" s="206"/>
      <c r="L14" s="206"/>
      <c r="M14" s="206"/>
      <c r="N14" s="206"/>
    </row>
    <row r="15" spans="2:14">
      <c r="B15" s="205"/>
      <c r="C15" s="206"/>
      <c r="D15" s="206"/>
      <c r="E15" s="207"/>
      <c r="F15" s="207"/>
      <c r="G15" s="206"/>
      <c r="H15" s="206"/>
      <c r="I15" s="206"/>
      <c r="J15" s="206"/>
      <c r="K15" s="206"/>
      <c r="L15" s="206"/>
      <c r="M15" s="206"/>
      <c r="N15" s="206"/>
    </row>
    <row r="18" spans="2:18" ht="15">
      <c r="B18" s="491" t="s">
        <v>136</v>
      </c>
      <c r="C18" s="491"/>
      <c r="D18" s="491"/>
      <c r="E18" s="491"/>
      <c r="F18" s="491"/>
      <c r="G18" s="491"/>
      <c r="H18" s="491"/>
      <c r="I18" s="491"/>
      <c r="J18" s="491"/>
      <c r="K18" s="491"/>
      <c r="L18" s="491"/>
      <c r="M18" s="491"/>
      <c r="N18" s="491"/>
      <c r="O18" s="491"/>
      <c r="P18" s="491"/>
      <c r="Q18" s="491"/>
      <c r="R18" s="491"/>
    </row>
    <row r="20" spans="2:18">
      <c r="B20" s="490"/>
      <c r="C20" s="489" t="s">
        <v>10</v>
      </c>
      <c r="D20" s="489"/>
      <c r="E20" s="489" t="s">
        <v>54</v>
      </c>
      <c r="F20" s="489"/>
      <c r="G20" s="489" t="s">
        <v>53</v>
      </c>
      <c r="H20" s="489"/>
      <c r="I20" s="489"/>
      <c r="J20" s="489"/>
      <c r="K20" s="489"/>
      <c r="L20" s="489"/>
      <c r="M20" s="489"/>
      <c r="N20" s="489"/>
      <c r="O20" s="489" t="s">
        <v>14</v>
      </c>
      <c r="P20" s="489"/>
      <c r="Q20" s="489" t="s">
        <v>135</v>
      </c>
      <c r="R20" s="489"/>
    </row>
    <row r="21" spans="2:18">
      <c r="B21" s="490"/>
      <c r="C21" s="489" t="s">
        <v>16</v>
      </c>
      <c r="D21" s="489"/>
      <c r="E21" s="489" t="s">
        <v>211</v>
      </c>
      <c r="F21" s="489"/>
      <c r="G21" s="489" t="s">
        <v>213</v>
      </c>
      <c r="H21" s="489"/>
      <c r="I21" s="489" t="s">
        <v>212</v>
      </c>
      <c r="J21" s="489"/>
      <c r="K21" s="489" t="s">
        <v>371</v>
      </c>
      <c r="L21" s="489"/>
      <c r="M21" s="489" t="s">
        <v>372</v>
      </c>
      <c r="N21" s="489"/>
      <c r="O21" s="489" t="s">
        <v>373</v>
      </c>
      <c r="P21" s="489"/>
      <c r="Q21" s="489"/>
      <c r="R21" s="489"/>
    </row>
    <row r="22" spans="2:18">
      <c r="B22" s="490"/>
      <c r="C22" s="195" t="s">
        <v>417</v>
      </c>
      <c r="D22" s="195" t="s">
        <v>418</v>
      </c>
      <c r="E22" s="195" t="s">
        <v>417</v>
      </c>
      <c r="F22" s="195" t="s">
        <v>418</v>
      </c>
      <c r="G22" s="195" t="s">
        <v>417</v>
      </c>
      <c r="H22" s="195" t="s">
        <v>418</v>
      </c>
      <c r="I22" s="195" t="s">
        <v>417</v>
      </c>
      <c r="J22" s="195" t="s">
        <v>418</v>
      </c>
      <c r="K22" s="195" t="s">
        <v>417</v>
      </c>
      <c r="L22" s="195" t="s">
        <v>418</v>
      </c>
      <c r="M22" s="195" t="s">
        <v>417</v>
      </c>
      <c r="N22" s="195" t="s">
        <v>418</v>
      </c>
      <c r="O22" s="195" t="s">
        <v>417</v>
      </c>
      <c r="P22" s="195" t="s">
        <v>418</v>
      </c>
      <c r="Q22" s="195" t="s">
        <v>417</v>
      </c>
      <c r="R22" s="195" t="s">
        <v>418</v>
      </c>
    </row>
    <row r="23" spans="2:18" ht="13.5" thickBot="1">
      <c r="B23" s="208" t="s">
        <v>97</v>
      </c>
      <c r="C23" s="209">
        <v>1581.8151316668398</v>
      </c>
      <c r="D23" s="252">
        <v>1511</v>
      </c>
      <c r="E23" s="252">
        <v>823.26614361999987</v>
      </c>
      <c r="F23" s="252">
        <v>814.74200000000008</v>
      </c>
      <c r="G23" s="252">
        <v>1343.7122824632545</v>
      </c>
      <c r="H23" s="252">
        <v>1442.649015</v>
      </c>
      <c r="I23" s="252">
        <v>1101.0970888699999</v>
      </c>
      <c r="J23" s="252">
        <v>1146.3992490320802</v>
      </c>
      <c r="K23" s="252">
        <v>1296.5519575118674</v>
      </c>
      <c r="L23" s="252">
        <v>1264.46913163</v>
      </c>
      <c r="M23" s="252">
        <v>4027.5572190484745</v>
      </c>
      <c r="N23" s="252">
        <v>4172.2309480732883</v>
      </c>
      <c r="O23" s="252">
        <v>1270.6215841000001</v>
      </c>
      <c r="P23" s="252">
        <v>1259.47</v>
      </c>
      <c r="Q23" s="252">
        <v>11444.621407280436</v>
      </c>
      <c r="R23" s="252">
        <v>11610.960343735369</v>
      </c>
    </row>
    <row r="24" spans="2:18" ht="13.5" thickBot="1">
      <c r="B24" s="208" t="s">
        <v>98</v>
      </c>
      <c r="C24" s="209">
        <v>795.46969049729933</v>
      </c>
      <c r="D24" s="252">
        <v>768</v>
      </c>
      <c r="E24" s="252">
        <v>204.68647541000007</v>
      </c>
      <c r="F24" s="252">
        <v>218.96100000000001</v>
      </c>
      <c r="G24" s="252">
        <v>479.94534642507836</v>
      </c>
      <c r="H24" s="252">
        <v>562.57257700000002</v>
      </c>
      <c r="I24" s="252">
        <v>446.99464504999986</v>
      </c>
      <c r="J24" s="252">
        <v>485.84517643634024</v>
      </c>
      <c r="K24" s="252">
        <v>546.3131633340555</v>
      </c>
      <c r="L24" s="252">
        <v>580.53699598000003</v>
      </c>
      <c r="M24" s="252">
        <v>2579.2890996646629</v>
      </c>
      <c r="N24" s="252">
        <v>2859.1128300185128</v>
      </c>
      <c r="O24" s="252">
        <v>616.94215010000005</v>
      </c>
      <c r="P24" s="252">
        <v>619.13300000000004</v>
      </c>
      <c r="Q24" s="252">
        <v>5669.6405704810959</v>
      </c>
      <c r="R24" s="252">
        <v>6094.1615794348536</v>
      </c>
    </row>
    <row r="25" spans="2:18" ht="13.5" thickBot="1">
      <c r="B25" s="208" t="s">
        <v>99</v>
      </c>
      <c r="C25" s="209">
        <v>1087.7491073854867</v>
      </c>
      <c r="D25" s="252">
        <v>1067</v>
      </c>
      <c r="E25" s="252">
        <v>455.05351458000001</v>
      </c>
      <c r="F25" s="252">
        <v>507.07399999999996</v>
      </c>
      <c r="G25" s="252">
        <v>48.109188473287311</v>
      </c>
      <c r="H25" s="252">
        <v>62.899247000000003</v>
      </c>
      <c r="I25" s="252">
        <v>149.30870524999992</v>
      </c>
      <c r="J25" s="252">
        <v>159.97269270548</v>
      </c>
      <c r="K25" s="252">
        <v>161.82910329810352</v>
      </c>
      <c r="L25" s="252">
        <v>195.559729</v>
      </c>
      <c r="M25" s="252">
        <v>625.12977178760502</v>
      </c>
      <c r="N25" s="252">
        <v>709.40898111577189</v>
      </c>
      <c r="O25" s="252">
        <v>253.50851870000002</v>
      </c>
      <c r="P25" s="252">
        <v>251.93</v>
      </c>
      <c r="Q25" s="252">
        <v>2780.6879094744827</v>
      </c>
      <c r="R25" s="252">
        <v>2953.844649821252</v>
      </c>
    </row>
    <row r="26" spans="2:18" ht="13.5" thickBot="1">
      <c r="B26" s="208" t="s">
        <v>153</v>
      </c>
      <c r="C26" s="209">
        <v>820.73561112375819</v>
      </c>
      <c r="D26" s="252">
        <v>868</v>
      </c>
      <c r="E26" s="252">
        <v>568.99386639000022</v>
      </c>
      <c r="F26" s="252">
        <v>610.22299999999984</v>
      </c>
      <c r="G26" s="252">
        <v>1194.2582839144661</v>
      </c>
      <c r="H26" s="252">
        <v>991.88935728656236</v>
      </c>
      <c r="I26" s="252">
        <v>1314.5317145046238</v>
      </c>
      <c r="J26" s="252">
        <v>1140.255471317837</v>
      </c>
      <c r="K26" s="252">
        <v>1461.6544661647945</v>
      </c>
      <c r="L26" s="252">
        <v>1442.9921863700001</v>
      </c>
      <c r="M26" s="252">
        <v>3488.1908945174582</v>
      </c>
      <c r="N26" s="252">
        <v>3401.5840429004757</v>
      </c>
      <c r="O26" s="252">
        <v>1426.18</v>
      </c>
      <c r="P26" s="252">
        <v>1374.4670000000001</v>
      </c>
      <c r="Q26" s="252">
        <v>10274.544836615101</v>
      </c>
      <c r="R26" s="252">
        <v>9829.411057874875</v>
      </c>
    </row>
    <row r="27" spans="2:18" s="210" customFormat="1">
      <c r="B27" s="157" t="s">
        <v>135</v>
      </c>
      <c r="C27" s="157">
        <v>9042.3087029071794</v>
      </c>
      <c r="D27" s="157">
        <v>9090.1192750018527</v>
      </c>
      <c r="E27" s="157">
        <v>4040.085933536282</v>
      </c>
      <c r="F27" s="157">
        <v>4058.0663409624512</v>
      </c>
      <c r="G27" s="157">
        <v>5635.1769977544482</v>
      </c>
      <c r="H27" s="157">
        <v>5718.7305106273661</v>
      </c>
      <c r="I27" s="157">
        <v>5707.5772230339489</v>
      </c>
      <c r="J27" s="157">
        <v>5621.0454080000009</v>
      </c>
      <c r="K27" s="157">
        <v>6581.957875794209</v>
      </c>
      <c r="L27" s="157">
        <v>5510.6182380335031</v>
      </c>
      <c r="M27" s="157">
        <v>3418.1933652400003</v>
      </c>
      <c r="N27" s="157"/>
      <c r="O27" s="157">
        <v>6880.4</v>
      </c>
      <c r="P27" s="157">
        <v>6782.8</v>
      </c>
      <c r="Q27" s="157">
        <v>41305.700098266068</v>
      </c>
      <c r="R27" s="157">
        <v>36781.379772625172</v>
      </c>
    </row>
    <row r="28" spans="2:18" ht="23.25">
      <c r="B28" s="211"/>
      <c r="C28" s="212"/>
      <c r="D28" s="213"/>
      <c r="E28" s="212"/>
      <c r="F28" s="212"/>
      <c r="G28" s="212"/>
      <c r="H28" s="212"/>
      <c r="I28" s="212"/>
      <c r="J28" s="212"/>
      <c r="K28" s="212"/>
      <c r="L28" s="212"/>
      <c r="M28" s="212"/>
      <c r="N28" s="212"/>
      <c r="O28" s="212"/>
      <c r="P28" s="212"/>
    </row>
    <row r="29" spans="2:18">
      <c r="B29" s="492"/>
      <c r="C29" s="493" t="s">
        <v>10</v>
      </c>
      <c r="D29" s="493"/>
      <c r="E29" s="493" t="s">
        <v>54</v>
      </c>
      <c r="F29" s="493"/>
      <c r="G29" s="493" t="s">
        <v>53</v>
      </c>
      <c r="H29" s="493"/>
      <c r="I29" s="493"/>
      <c r="J29" s="493"/>
      <c r="K29" s="196"/>
      <c r="L29" s="196"/>
      <c r="M29" s="493" t="s">
        <v>14</v>
      </c>
      <c r="N29" s="493"/>
      <c r="O29" s="493" t="s">
        <v>135</v>
      </c>
      <c r="P29" s="493"/>
    </row>
    <row r="30" spans="2:18">
      <c r="B30" s="492"/>
      <c r="C30" s="493" t="s">
        <v>16</v>
      </c>
      <c r="D30" s="493"/>
      <c r="E30" s="493" t="s">
        <v>17</v>
      </c>
      <c r="F30" s="493"/>
      <c r="G30" s="493" t="s">
        <v>40</v>
      </c>
      <c r="H30" s="493"/>
      <c r="I30" s="493" t="s">
        <v>18</v>
      </c>
      <c r="J30" s="493"/>
      <c r="K30" s="196"/>
      <c r="L30" s="196"/>
      <c r="M30" s="493" t="s">
        <v>134</v>
      </c>
      <c r="N30" s="493"/>
      <c r="O30" s="493"/>
      <c r="P30" s="493"/>
    </row>
    <row r="31" spans="2:18">
      <c r="B31" s="492"/>
      <c r="C31" s="196">
        <v>43252</v>
      </c>
      <c r="D31" s="196">
        <v>42887</v>
      </c>
      <c r="E31" s="196">
        <v>43252</v>
      </c>
      <c r="F31" s="196">
        <v>42887</v>
      </c>
      <c r="G31" s="196">
        <v>43252</v>
      </c>
      <c r="H31" s="196">
        <v>42887</v>
      </c>
      <c r="I31" s="196">
        <v>43252</v>
      </c>
      <c r="J31" s="196">
        <v>42887</v>
      </c>
      <c r="K31" s="196"/>
      <c r="L31" s="196"/>
      <c r="M31" s="196">
        <v>43252</v>
      </c>
      <c r="N31" s="196">
        <v>42887</v>
      </c>
      <c r="O31" s="196">
        <v>43252</v>
      </c>
      <c r="P31" s="196">
        <v>42887</v>
      </c>
    </row>
    <row r="32" spans="2:18" ht="13.5" thickBot="1">
      <c r="B32" s="208" t="s">
        <v>97</v>
      </c>
      <c r="C32" s="214">
        <v>0.37194696811480005</v>
      </c>
      <c r="D32" s="214">
        <v>0.44369065419933545</v>
      </c>
      <c r="E32" s="214">
        <v>0.37754389731175803</v>
      </c>
      <c r="F32" s="214">
        <v>0.37545471256684493</v>
      </c>
      <c r="G32" s="214">
        <v>0.44568236054629218</v>
      </c>
      <c r="H32" s="214">
        <v>0.43900219810168861</v>
      </c>
      <c r="I32" s="214">
        <v>0.38183800403332435</v>
      </c>
      <c r="J32" s="214">
        <v>0.36995055202882815</v>
      </c>
      <c r="K32" s="214">
        <v>0.35340089104301442</v>
      </c>
      <c r="L32" s="214">
        <v>0.34283491569087077</v>
      </c>
      <c r="M32" s="214">
        <v>0.39813470785589189</v>
      </c>
      <c r="N32" s="418">
        <v>0.38292587866871541</v>
      </c>
      <c r="O32" s="214">
        <v>0.35782945794546661</v>
      </c>
      <c r="P32" s="214">
        <v>0.36219960578962002</v>
      </c>
      <c r="Q32" s="214">
        <v>0.38573286727977923</v>
      </c>
      <c r="R32" s="214">
        <v>0.39121034623603812</v>
      </c>
    </row>
    <row r="33" spans="2:18" ht="13.5" thickBot="1">
      <c r="B33" s="208" t="s">
        <v>99</v>
      </c>
      <c r="C33" s="214">
        <v>0.18122515037422526</v>
      </c>
      <c r="D33" s="214">
        <v>0.25119851512678421</v>
      </c>
      <c r="E33" s="214">
        <v>0.10041101685802571</v>
      </c>
      <c r="F33" s="214">
        <v>0.11298813502673796</v>
      </c>
      <c r="G33" s="214">
        <v>0.17528046352161269</v>
      </c>
      <c r="H33" s="214">
        <v>0.16027288826642189</v>
      </c>
      <c r="I33" s="214">
        <v>0.14955410864058752</v>
      </c>
      <c r="J33" s="214">
        <v>0.20005229981709197</v>
      </c>
      <c r="K33" s="214">
        <v>0.17494208365742767</v>
      </c>
      <c r="L33" s="214">
        <v>0.17150650119554436</v>
      </c>
      <c r="M33" s="214">
        <v>0.23433568778351094</v>
      </c>
      <c r="N33" s="418">
        <v>0.2381438272424321</v>
      </c>
      <c r="O33" s="214">
        <v>0.17624971653788274</v>
      </c>
      <c r="P33" s="214">
        <v>0.17780155728697938</v>
      </c>
      <c r="Q33" s="214">
        <v>0.18978907639265971</v>
      </c>
      <c r="R33" s="214">
        <v>0.19678363999174175</v>
      </c>
    </row>
    <row r="34" spans="2:18" ht="13.5" thickBot="1">
      <c r="B34" s="208" t="s">
        <v>98</v>
      </c>
      <c r="C34" s="214">
        <v>0.25527231363636232</v>
      </c>
      <c r="D34" s="214">
        <v>7.2512440316999688E-2</v>
      </c>
      <c r="E34" s="214">
        <v>0.23646405515205726</v>
      </c>
      <c r="F34" s="214">
        <v>0.23114371657754015</v>
      </c>
      <c r="G34" s="214">
        <v>2.0465970721066196E-2</v>
      </c>
      <c r="H34" s="214">
        <v>4.1446195739395876E-2</v>
      </c>
      <c r="I34" s="214">
        <v>6.2595703340653591E-2</v>
      </c>
      <c r="J34" s="214">
        <v>0.14100404560639762</v>
      </c>
      <c r="K34" s="214">
        <v>0.23381125074326406</v>
      </c>
      <c r="L34" s="214">
        <v>0.18126739928646043</v>
      </c>
      <c r="M34" s="214">
        <v>5.5376041953572333E-2</v>
      </c>
      <c r="N34" s="418">
        <v>7.3480364772872217E-2</v>
      </c>
      <c r="O34" s="214">
        <v>7.2909267758784521E-2</v>
      </c>
      <c r="P34" s="214">
        <v>7.5506649652776925E-2</v>
      </c>
      <c r="Q34" s="214">
        <v>0.11675007622650484</v>
      </c>
      <c r="R34" s="214">
        <v>0.10711305513936756</v>
      </c>
    </row>
    <row r="35" spans="2:18" ht="13.5" thickBot="1">
      <c r="B35" s="208" t="s">
        <v>153</v>
      </c>
      <c r="C35" s="214">
        <v>0.19155556787461234</v>
      </c>
      <c r="D35" s="214">
        <v>0.23259839035688068</v>
      </c>
      <c r="E35" s="214">
        <v>0.28558103067815899</v>
      </c>
      <c r="F35" s="214">
        <v>0.28041343582887696</v>
      </c>
      <c r="G35" s="214">
        <v>0.35857120521102898</v>
      </c>
      <c r="H35" s="214">
        <v>0.3592787178924936</v>
      </c>
      <c r="I35" s="214">
        <v>0.40601218398543443</v>
      </c>
      <c r="J35" s="214">
        <v>0.28899310254768229</v>
      </c>
      <c r="K35" s="214">
        <v>0.23784577455629391</v>
      </c>
      <c r="L35" s="214">
        <v>0.3043911838271246</v>
      </c>
      <c r="M35" s="214">
        <v>0.31215356240702485</v>
      </c>
      <c r="N35" s="418">
        <v>0.3054499293159802</v>
      </c>
      <c r="O35" s="214">
        <v>0.39301155775786623</v>
      </c>
      <c r="P35" s="214">
        <v>0.38449218727062368</v>
      </c>
      <c r="Q35" s="214">
        <v>0.30772798010105623</v>
      </c>
      <c r="R35" s="214">
        <v>0.30489295863285248</v>
      </c>
    </row>
    <row r="36" spans="2:18">
      <c r="B36" s="149" t="s">
        <v>135</v>
      </c>
      <c r="C36" s="150">
        <v>1</v>
      </c>
      <c r="D36" s="150">
        <v>1</v>
      </c>
      <c r="E36" s="150">
        <v>1</v>
      </c>
      <c r="F36" s="150">
        <v>1</v>
      </c>
      <c r="G36" s="150">
        <v>1</v>
      </c>
      <c r="H36" s="150">
        <v>1</v>
      </c>
      <c r="I36" s="150">
        <v>0.99999999999999978</v>
      </c>
      <c r="J36" s="150">
        <v>1</v>
      </c>
      <c r="K36" s="150">
        <v>1</v>
      </c>
      <c r="L36" s="150">
        <v>1</v>
      </c>
      <c r="M36" s="150">
        <v>1</v>
      </c>
      <c r="N36" s="419">
        <v>1</v>
      </c>
      <c r="O36" s="150">
        <v>1</v>
      </c>
      <c r="P36" s="150">
        <v>1</v>
      </c>
      <c r="Q36" s="150">
        <v>1</v>
      </c>
      <c r="R36" s="150">
        <v>0.99999999999999989</v>
      </c>
    </row>
  </sheetData>
  <mergeCells count="34">
    <mergeCell ref="O20:P20"/>
    <mergeCell ref="O21:P21"/>
    <mergeCell ref="C21:D21"/>
    <mergeCell ref="E21:F21"/>
    <mergeCell ref="O30:P30"/>
    <mergeCell ref="O29:P29"/>
    <mergeCell ref="M29:N29"/>
    <mergeCell ref="G29:J29"/>
    <mergeCell ref="G21:H21"/>
    <mergeCell ref="I21:J21"/>
    <mergeCell ref="B29:B31"/>
    <mergeCell ref="C29:D29"/>
    <mergeCell ref="E29:F29"/>
    <mergeCell ref="I30:J30"/>
    <mergeCell ref="M30:N30"/>
    <mergeCell ref="C30:D30"/>
    <mergeCell ref="E30:F30"/>
    <mergeCell ref="G30:H30"/>
    <mergeCell ref="Q20:R20"/>
    <mergeCell ref="E3:F3"/>
    <mergeCell ref="G3:H3"/>
    <mergeCell ref="B2:B4"/>
    <mergeCell ref="C2:D2"/>
    <mergeCell ref="E2:F2"/>
    <mergeCell ref="G2:H2"/>
    <mergeCell ref="C3:D3"/>
    <mergeCell ref="B18:R18"/>
    <mergeCell ref="B20:B22"/>
    <mergeCell ref="C20:D20"/>
    <mergeCell ref="E20:F20"/>
    <mergeCell ref="G20:N20"/>
    <mergeCell ref="Q21:R21"/>
    <mergeCell ref="K21:L21"/>
    <mergeCell ref="M21:N21"/>
  </mergeCells>
  <pageMargins left="0.7" right="0.7" top="0.75" bottom="0.75" header="0.3" footer="0.3"/>
  <pageSetup orientation="portrait" horizontalDpi="4294967293"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7"/>
  <sheetViews>
    <sheetView showGridLines="0" zoomScale="80" zoomScaleNormal="80" workbookViewId="0"/>
  </sheetViews>
  <sheetFormatPr baseColWidth="10" defaultColWidth="23.28515625" defaultRowHeight="12.75"/>
  <cols>
    <col min="1" max="1" width="5.85546875" style="240" customWidth="1"/>
    <col min="2" max="2" width="41.85546875" style="240" customWidth="1"/>
    <col min="3" max="5" width="13.140625" style="240" customWidth="1"/>
    <col min="6" max="6" width="18.5703125" style="240" customWidth="1"/>
    <col min="7" max="8" width="13.140625" style="240" customWidth="1"/>
    <col min="9" max="9" width="15.28515625" style="240" bestFit="1" customWidth="1"/>
    <col min="10" max="10" width="13.140625" style="240" customWidth="1"/>
    <col min="11" max="11" width="19.140625" style="240" bestFit="1" customWidth="1"/>
    <col min="12" max="12" width="10.85546875" style="240" bestFit="1" customWidth="1"/>
    <col min="13" max="13" width="9.42578125" style="240" bestFit="1" customWidth="1"/>
    <col min="14" max="14" width="7.85546875" style="240" bestFit="1" customWidth="1"/>
    <col min="15" max="15" width="8.85546875" style="240" bestFit="1" customWidth="1"/>
    <col min="16" max="16" width="9.7109375" style="240" bestFit="1" customWidth="1"/>
    <col min="17" max="16384" width="23.28515625" style="240"/>
  </cols>
  <sheetData>
    <row r="3" spans="2:16" ht="30.75" customHeight="1">
      <c r="B3" s="405" t="s">
        <v>417</v>
      </c>
      <c r="C3" s="406" t="s">
        <v>246</v>
      </c>
      <c r="D3" s="406" t="s">
        <v>247</v>
      </c>
      <c r="E3" s="406" t="s">
        <v>248</v>
      </c>
      <c r="F3" s="406" t="s">
        <v>374</v>
      </c>
      <c r="G3" s="406" t="s">
        <v>243</v>
      </c>
      <c r="H3" s="406" t="s">
        <v>244</v>
      </c>
      <c r="I3" s="406" t="s">
        <v>222</v>
      </c>
      <c r="J3" s="406" t="s">
        <v>245</v>
      </c>
      <c r="K3" s="406" t="s">
        <v>411</v>
      </c>
      <c r="L3" s="400" t="s">
        <v>10</v>
      </c>
      <c r="M3" s="400" t="s">
        <v>14</v>
      </c>
      <c r="N3" s="400" t="s">
        <v>54</v>
      </c>
      <c r="O3" s="400" t="s">
        <v>53</v>
      </c>
      <c r="P3" s="400" t="s">
        <v>19</v>
      </c>
    </row>
    <row r="4" spans="2:16" s="348" customFormat="1" ht="13.5" thickBot="1">
      <c r="B4" s="407" t="s">
        <v>137</v>
      </c>
      <c r="C4" s="407">
        <v>1917.1185</v>
      </c>
      <c r="D4" s="407">
        <v>649.86006999999995</v>
      </c>
      <c r="E4" s="407">
        <v>1341.9427182999998</v>
      </c>
      <c r="F4" s="407">
        <v>3532.27</v>
      </c>
      <c r="G4" s="407">
        <v>1836.1000000000001</v>
      </c>
      <c r="H4" s="407">
        <v>127.8</v>
      </c>
      <c r="I4" s="407">
        <v>565.27848993060297</v>
      </c>
      <c r="J4" s="407">
        <v>205.23748608099999</v>
      </c>
      <c r="K4" s="407">
        <v>470.54194980400001</v>
      </c>
      <c r="L4" s="408">
        <v>3908.9212883</v>
      </c>
      <c r="M4" s="408">
        <v>3532.27</v>
      </c>
      <c r="N4" s="408">
        <v>1963.9</v>
      </c>
      <c r="O4" s="408">
        <v>1241.0579258156031</v>
      </c>
      <c r="P4" s="407">
        <v>10646.149214115603</v>
      </c>
    </row>
    <row r="5" spans="2:16" ht="13.5" thickBot="1">
      <c r="B5" s="409" t="s">
        <v>138</v>
      </c>
      <c r="C5" s="410">
        <v>0</v>
      </c>
      <c r="D5" s="410">
        <v>646.25756999999999</v>
      </c>
      <c r="E5" s="410">
        <v>0</v>
      </c>
      <c r="F5" s="410">
        <v>3214.5369412100004</v>
      </c>
      <c r="G5" s="410">
        <v>1314.8169630177699</v>
      </c>
      <c r="H5" s="410">
        <v>0</v>
      </c>
      <c r="I5" s="410">
        <v>565.2784899306032</v>
      </c>
      <c r="J5" s="410">
        <v>0</v>
      </c>
      <c r="K5" s="410">
        <v>470.34194980400002</v>
      </c>
      <c r="L5" s="411">
        <v>646.25756999999999</v>
      </c>
      <c r="M5" s="411">
        <v>3214.5369412100004</v>
      </c>
      <c r="N5" s="411">
        <v>1314.8169630177699</v>
      </c>
      <c r="O5" s="411">
        <v>1035.6204397346032</v>
      </c>
      <c r="P5" s="410">
        <v>6211.2319139623742</v>
      </c>
    </row>
    <row r="6" spans="2:16" ht="13.5" thickBot="1">
      <c r="B6" s="409" t="s">
        <v>139</v>
      </c>
      <c r="C6" s="410">
        <v>1917.1185</v>
      </c>
      <c r="D6" s="410">
        <v>3.6025</v>
      </c>
      <c r="E6" s="410">
        <v>1341.9427182999998</v>
      </c>
      <c r="F6" s="410">
        <v>317.72715099999999</v>
      </c>
      <c r="G6" s="410">
        <v>521.27303251488013</v>
      </c>
      <c r="H6" s="410">
        <v>127.75176180000001</v>
      </c>
      <c r="I6" s="410">
        <v>0</v>
      </c>
      <c r="J6" s="410">
        <v>205.2</v>
      </c>
      <c r="K6" s="410">
        <v>0.2</v>
      </c>
      <c r="L6" s="411">
        <v>3262.6637182999998</v>
      </c>
      <c r="M6" s="411">
        <v>317.72715099999999</v>
      </c>
      <c r="N6" s="411">
        <v>649.02479431488018</v>
      </c>
      <c r="O6" s="411">
        <v>205.39999999999998</v>
      </c>
      <c r="P6" s="410">
        <v>4434.8156636148797</v>
      </c>
    </row>
    <row r="7" spans="2:16" ht="13.5" thickBot="1">
      <c r="B7" s="409" t="s">
        <v>140</v>
      </c>
      <c r="C7" s="410">
        <v>0</v>
      </c>
      <c r="D7" s="410">
        <v>0</v>
      </c>
      <c r="E7" s="410">
        <v>0</v>
      </c>
      <c r="F7" s="410">
        <v>0</v>
      </c>
      <c r="G7" s="410">
        <v>0</v>
      </c>
      <c r="H7" s="410">
        <v>0</v>
      </c>
      <c r="I7" s="410">
        <v>0</v>
      </c>
      <c r="J7" s="410">
        <v>0</v>
      </c>
      <c r="K7" s="410">
        <v>0</v>
      </c>
      <c r="L7" s="411">
        <v>0</v>
      </c>
      <c r="M7" s="411">
        <v>0</v>
      </c>
      <c r="N7" s="411">
        <v>0</v>
      </c>
      <c r="O7" s="411">
        <v>0</v>
      </c>
      <c r="P7" s="410">
        <v>0</v>
      </c>
    </row>
    <row r="8" spans="2:16" s="348" customFormat="1" ht="13.5" thickBot="1">
      <c r="B8" s="412" t="s">
        <v>141</v>
      </c>
      <c r="C8" s="407">
        <v>0</v>
      </c>
      <c r="D8" s="407">
        <v>0.58893200519680999</v>
      </c>
      <c r="E8" s="407">
        <v>0</v>
      </c>
      <c r="F8" s="407">
        <v>706.29</v>
      </c>
      <c r="G8" s="407">
        <v>824.6</v>
      </c>
      <c r="H8" s="407">
        <v>15.8</v>
      </c>
      <c r="I8" s="407">
        <v>3943.07680478156</v>
      </c>
      <c r="J8" s="407">
        <v>484.467650476377</v>
      </c>
      <c r="K8" s="407">
        <v>65.387756073000006</v>
      </c>
      <c r="L8" s="408">
        <v>0.58893200519680999</v>
      </c>
      <c r="M8" s="408">
        <v>706.29</v>
      </c>
      <c r="N8" s="408">
        <v>840.4</v>
      </c>
      <c r="O8" s="408">
        <v>4492.9322113309372</v>
      </c>
      <c r="P8" s="407">
        <v>6040.2111433361342</v>
      </c>
    </row>
    <row r="9" spans="2:16" ht="13.5" thickBot="1">
      <c r="B9" s="409" t="s">
        <v>142</v>
      </c>
      <c r="C9" s="410">
        <v>0</v>
      </c>
      <c r="D9" s="410">
        <v>0</v>
      </c>
      <c r="E9" s="410">
        <v>0</v>
      </c>
      <c r="F9" s="410">
        <v>4.5501580100000005</v>
      </c>
      <c r="G9" s="410">
        <v>0</v>
      </c>
      <c r="H9" s="410">
        <v>0</v>
      </c>
      <c r="I9" s="410">
        <v>911.03035680000005</v>
      </c>
      <c r="J9" s="410">
        <v>61.008000000000003</v>
      </c>
      <c r="K9" s="410">
        <v>0</v>
      </c>
      <c r="L9" s="411">
        <v>0</v>
      </c>
      <c r="M9" s="411">
        <v>4.5501580100000005</v>
      </c>
      <c r="N9" s="411">
        <v>0</v>
      </c>
      <c r="O9" s="411">
        <v>972.03835680000009</v>
      </c>
      <c r="P9" s="410">
        <v>976.58851481000011</v>
      </c>
    </row>
    <row r="10" spans="2:16" ht="13.5" thickBot="1">
      <c r="B10" s="409" t="s">
        <v>143</v>
      </c>
      <c r="C10" s="410">
        <v>0</v>
      </c>
      <c r="D10" s="410">
        <v>0</v>
      </c>
      <c r="E10" s="410">
        <v>0</v>
      </c>
      <c r="F10" s="410">
        <v>126.62085306</v>
      </c>
      <c r="G10" s="410">
        <v>0</v>
      </c>
      <c r="H10" s="410">
        <v>0</v>
      </c>
      <c r="I10" s="410">
        <v>2087.6051059130918</v>
      </c>
      <c r="J10" s="410">
        <v>72.551999999999992</v>
      </c>
      <c r="K10" s="410">
        <v>0</v>
      </c>
      <c r="L10" s="411">
        <v>0</v>
      </c>
      <c r="M10" s="411">
        <v>126.62085306</v>
      </c>
      <c r="N10" s="411">
        <v>0</v>
      </c>
      <c r="O10" s="411">
        <v>2160.157105913092</v>
      </c>
      <c r="P10" s="410">
        <v>2286.7779589730922</v>
      </c>
    </row>
    <row r="11" spans="2:16" ht="13.5" thickBot="1">
      <c r="B11" s="409" t="s">
        <v>144</v>
      </c>
      <c r="C11" s="410">
        <v>0</v>
      </c>
      <c r="D11" s="410">
        <v>0.58893200519680999</v>
      </c>
      <c r="E11" s="410">
        <v>0</v>
      </c>
      <c r="F11" s="410">
        <v>575.13182217000042</v>
      </c>
      <c r="G11" s="410">
        <v>824.6</v>
      </c>
      <c r="H11" s="410">
        <v>15.776113089000589</v>
      </c>
      <c r="I11" s="410">
        <v>944.44134206846888</v>
      </c>
      <c r="J11" s="410">
        <v>350.90765047637706</v>
      </c>
      <c r="K11" s="410">
        <v>65.387756072999991</v>
      </c>
      <c r="L11" s="411">
        <v>0.58893200519680999</v>
      </c>
      <c r="M11" s="411">
        <v>575.13182217000042</v>
      </c>
      <c r="N11" s="411">
        <v>840.37611308900057</v>
      </c>
      <c r="O11" s="411">
        <v>1360.7367486178459</v>
      </c>
      <c r="P11" s="410">
        <v>2776.8336158820439</v>
      </c>
    </row>
    <row r="12" spans="2:16" ht="13.5" thickBot="1">
      <c r="B12" s="409" t="s">
        <v>145</v>
      </c>
      <c r="C12" s="410">
        <v>0</v>
      </c>
      <c r="D12" s="410">
        <v>0</v>
      </c>
      <c r="E12" s="410">
        <v>0</v>
      </c>
      <c r="F12" s="410">
        <v>55.117032276100993</v>
      </c>
      <c r="G12" s="410">
        <v>0</v>
      </c>
      <c r="H12" s="410">
        <v>0</v>
      </c>
      <c r="I12" s="410">
        <v>0</v>
      </c>
      <c r="J12" s="410">
        <v>0</v>
      </c>
      <c r="K12" s="410">
        <v>0</v>
      </c>
      <c r="L12" s="411">
        <v>0</v>
      </c>
      <c r="M12" s="411">
        <v>55.117032276100993</v>
      </c>
      <c r="N12" s="411">
        <v>0</v>
      </c>
      <c r="O12" s="411">
        <v>0</v>
      </c>
      <c r="P12" s="410">
        <v>55.117032276100993</v>
      </c>
    </row>
    <row r="13" spans="2:16" s="348" customFormat="1" ht="13.5" thickBot="1">
      <c r="B13" s="412" t="s">
        <v>146</v>
      </c>
      <c r="C13" s="407">
        <v>1917.1185</v>
      </c>
      <c r="D13" s="407">
        <v>650.44900200519658</v>
      </c>
      <c r="E13" s="407">
        <v>1341.9427183</v>
      </c>
      <c r="F13" s="407">
        <v>4183.4400000000005</v>
      </c>
      <c r="G13" s="407">
        <v>2659.5</v>
      </c>
      <c r="H13" s="407">
        <v>143.6</v>
      </c>
      <c r="I13" s="407">
        <v>4508.3552947121598</v>
      </c>
      <c r="J13" s="407">
        <v>689.70513655737705</v>
      </c>
      <c r="K13" s="407">
        <v>535.92970587700017</v>
      </c>
      <c r="L13" s="408">
        <v>3909.5102203051965</v>
      </c>
      <c r="M13" s="408">
        <v>4183.4400000000005</v>
      </c>
      <c r="N13" s="408">
        <v>2803.1</v>
      </c>
      <c r="O13" s="408">
        <v>5733.9901371465367</v>
      </c>
      <c r="P13" s="407">
        <v>16630.040357451733</v>
      </c>
    </row>
    <row r="14" spans="2:16" ht="13.5" thickBot="1">
      <c r="B14" s="409" t="s">
        <v>147</v>
      </c>
      <c r="C14" s="410">
        <v>1917.1185</v>
      </c>
      <c r="D14" s="410">
        <v>650.44900200519658</v>
      </c>
      <c r="E14" s="410">
        <v>1341.9427183</v>
      </c>
      <c r="F14" s="410">
        <v>2335.5808154799997</v>
      </c>
      <c r="G14" s="410">
        <v>1010.1139031426253</v>
      </c>
      <c r="H14" s="410">
        <v>111.89172622560781</v>
      </c>
      <c r="I14" s="410">
        <v>1018.0756068824455</v>
      </c>
      <c r="J14" s="410">
        <v>0</v>
      </c>
      <c r="K14" s="410">
        <v>329.37936482811375</v>
      </c>
      <c r="L14" s="411">
        <v>3909.5102203051965</v>
      </c>
      <c r="M14" s="411">
        <v>2335.5808154799997</v>
      </c>
      <c r="N14" s="411">
        <v>1122.005629368233</v>
      </c>
      <c r="O14" s="411">
        <v>1347.4549717105592</v>
      </c>
      <c r="P14" s="410">
        <v>8714.5516368639874</v>
      </c>
    </row>
    <row r="15" spans="2:16" ht="13.5" thickBot="1">
      <c r="B15" s="409" t="s">
        <v>148</v>
      </c>
      <c r="C15" s="410">
        <v>0</v>
      </c>
      <c r="D15" s="410">
        <v>0</v>
      </c>
      <c r="E15" s="410">
        <v>0</v>
      </c>
      <c r="F15" s="410">
        <v>969.39901397050005</v>
      </c>
      <c r="G15" s="410">
        <v>1041.9935999996221</v>
      </c>
      <c r="H15" s="410">
        <v>31.636148663392788</v>
      </c>
      <c r="I15" s="410">
        <v>3454.3013358297176</v>
      </c>
      <c r="J15" s="410">
        <v>0</v>
      </c>
      <c r="K15" s="410">
        <v>63.239999999999981</v>
      </c>
      <c r="L15" s="411">
        <v>0</v>
      </c>
      <c r="M15" s="411">
        <v>969.39901397050005</v>
      </c>
      <c r="N15" s="411">
        <v>1073.6297486630149</v>
      </c>
      <c r="O15" s="411">
        <v>3517.5413358297174</v>
      </c>
      <c r="P15" s="410">
        <v>5560.5700984632322</v>
      </c>
    </row>
    <row r="16" spans="2:16" ht="13.5" thickBot="1">
      <c r="B16" s="409" t="s">
        <v>149</v>
      </c>
      <c r="C16" s="410">
        <v>0</v>
      </c>
      <c r="D16" s="410">
        <v>0</v>
      </c>
      <c r="E16" s="410">
        <v>0</v>
      </c>
      <c r="F16" s="410">
        <v>878.45823243810571</v>
      </c>
      <c r="G16" s="410">
        <v>607.39249685775258</v>
      </c>
      <c r="H16" s="410">
        <v>7.2125110999394337E-2</v>
      </c>
      <c r="I16" s="410">
        <v>3.4106051316484809E-13</v>
      </c>
      <c r="J16" s="410">
        <v>20.88</v>
      </c>
      <c r="K16" s="410">
        <v>33.514181048886243</v>
      </c>
      <c r="L16" s="411">
        <v>0</v>
      </c>
      <c r="M16" s="411">
        <v>878.45823243810571</v>
      </c>
      <c r="N16" s="411">
        <v>607.464621968752</v>
      </c>
      <c r="O16" s="411">
        <v>54.39418104888658</v>
      </c>
      <c r="P16" s="410">
        <v>1540.3170354557444</v>
      </c>
    </row>
    <row r="17" spans="2:16" ht="13.5" thickBot="1">
      <c r="B17" s="409" t="s">
        <v>150</v>
      </c>
      <c r="C17" s="410">
        <v>0</v>
      </c>
      <c r="D17" s="410">
        <v>0</v>
      </c>
      <c r="E17" s="410">
        <v>0</v>
      </c>
      <c r="F17" s="410">
        <v>0</v>
      </c>
      <c r="G17" s="410">
        <v>0</v>
      </c>
      <c r="H17" s="410">
        <v>0</v>
      </c>
      <c r="I17" s="410">
        <v>35.978352000000001</v>
      </c>
      <c r="J17" s="410">
        <v>668.82513655737705</v>
      </c>
      <c r="K17" s="410">
        <v>109.79616000000001</v>
      </c>
      <c r="L17" s="411">
        <v>0</v>
      </c>
      <c r="M17" s="411">
        <v>0</v>
      </c>
      <c r="N17" s="411">
        <v>0</v>
      </c>
      <c r="O17" s="411">
        <v>814.59964855737701</v>
      </c>
      <c r="P17" s="410">
        <v>814.59964855737701</v>
      </c>
    </row>
    <row r="18" spans="2:16" s="348" customFormat="1" ht="13.5" thickBot="1">
      <c r="B18" s="412" t="s">
        <v>151</v>
      </c>
      <c r="C18" s="407">
        <v>33982</v>
      </c>
      <c r="D18" s="407">
        <v>33982</v>
      </c>
      <c r="E18" s="407">
        <v>33982</v>
      </c>
      <c r="F18" s="413">
        <v>18042.469312569996</v>
      </c>
      <c r="G18" s="407">
        <v>13000.680420615012</v>
      </c>
      <c r="H18" s="407">
        <v>13000.680420615012</v>
      </c>
      <c r="I18" s="407">
        <v>122776.5</v>
      </c>
      <c r="J18" s="407">
        <v>122776.5</v>
      </c>
      <c r="K18" s="407">
        <v>122776.5</v>
      </c>
      <c r="L18" s="408">
        <v>33982</v>
      </c>
      <c r="M18" s="408">
        <v>18042.469312569996</v>
      </c>
      <c r="N18" s="408">
        <v>13000.680420615012</v>
      </c>
      <c r="O18" s="408">
        <v>122776.5</v>
      </c>
      <c r="P18" s="407"/>
    </row>
    <row r="19" spans="2:16" ht="13.5" thickBot="1">
      <c r="B19" s="409" t="s">
        <v>152</v>
      </c>
      <c r="C19" s="414">
        <v>5.6415705373432996E-2</v>
      </c>
      <c r="D19" s="414">
        <v>1.9140986463574733E-2</v>
      </c>
      <c r="E19" s="414">
        <v>3.9489809849332001E-2</v>
      </c>
      <c r="F19" s="415">
        <v>0.2318662666138189</v>
      </c>
      <c r="G19" s="414">
        <v>0.20456621607149617</v>
      </c>
      <c r="H19" s="414">
        <v>1.1045575720198099E-2</v>
      </c>
      <c r="I19" s="414">
        <v>3.6720018038567316E-2</v>
      </c>
      <c r="J19" s="414">
        <v>5.617566362922685E-3</v>
      </c>
      <c r="K19" s="414">
        <v>4.3650837568834444E-3</v>
      </c>
      <c r="L19" s="416">
        <v>0.11504650168633973</v>
      </c>
      <c r="M19" s="416">
        <v>0.2318662666138189</v>
      </c>
      <c r="N19" s="416">
        <v>0.21561179179169426</v>
      </c>
      <c r="O19" s="416">
        <v>4.6702668158373442E-2</v>
      </c>
      <c r="P19" s="414"/>
    </row>
    <row r="20" spans="2:16" ht="20.25">
      <c r="B20" s="417"/>
      <c r="C20" s="417"/>
      <c r="D20" s="417"/>
      <c r="E20" s="417"/>
      <c r="F20" s="417"/>
      <c r="G20" s="417"/>
      <c r="H20" s="417"/>
      <c r="I20" s="417"/>
      <c r="J20" s="417"/>
      <c r="K20" s="417"/>
      <c r="L20" s="417"/>
      <c r="M20" s="417"/>
      <c r="N20" s="417"/>
      <c r="O20" s="417"/>
      <c r="P20" s="417"/>
    </row>
    <row r="21" spans="2:16" ht="30" customHeight="1">
      <c r="B21" s="405" t="s">
        <v>418</v>
      </c>
      <c r="C21" s="406" t="s">
        <v>246</v>
      </c>
      <c r="D21" s="406" t="s">
        <v>247</v>
      </c>
      <c r="E21" s="406" t="s">
        <v>248</v>
      </c>
      <c r="F21" s="406" t="s">
        <v>374</v>
      </c>
      <c r="G21" s="406" t="s">
        <v>243</v>
      </c>
      <c r="H21" s="406" t="s">
        <v>244</v>
      </c>
      <c r="I21" s="406" t="s">
        <v>222</v>
      </c>
      <c r="J21" s="406" t="s">
        <v>245</v>
      </c>
      <c r="K21" s="406" t="s">
        <v>365</v>
      </c>
      <c r="L21" s="406" t="s">
        <v>10</v>
      </c>
      <c r="M21" s="400" t="s">
        <v>14</v>
      </c>
      <c r="N21" s="400" t="s">
        <v>54</v>
      </c>
      <c r="O21" s="400" t="s">
        <v>53</v>
      </c>
      <c r="P21" s="400" t="s">
        <v>19</v>
      </c>
    </row>
    <row r="22" spans="2:16" s="348" customFormat="1" ht="13.5" thickBot="1">
      <c r="B22" s="407" t="s">
        <v>137</v>
      </c>
      <c r="C22" s="407">
        <v>2004.81639</v>
      </c>
      <c r="D22" s="407">
        <v>618.66570000000002</v>
      </c>
      <c r="E22" s="407">
        <v>1066.3712799999998</v>
      </c>
      <c r="F22" s="407">
        <v>3446.6400000000003</v>
      </c>
      <c r="G22" s="407">
        <v>1871.2800000000002</v>
      </c>
      <c r="H22" s="407">
        <v>137.02000000000001</v>
      </c>
      <c r="I22" s="407">
        <v>655.31091602265997</v>
      </c>
      <c r="J22" s="407">
        <v>167.34931272515001</v>
      </c>
      <c r="K22" s="407">
        <v>416.47360400899998</v>
      </c>
      <c r="L22" s="408">
        <v>3689.8533699999998</v>
      </c>
      <c r="M22" s="408">
        <v>3446.6400000000003</v>
      </c>
      <c r="N22" s="408">
        <v>2008.3000000000002</v>
      </c>
      <c r="O22" s="408">
        <v>1239.1338327568099</v>
      </c>
      <c r="P22" s="407">
        <v>10383.927202756809</v>
      </c>
    </row>
    <row r="23" spans="2:16" ht="13.5" thickBot="1">
      <c r="B23" s="409" t="s">
        <v>138</v>
      </c>
      <c r="C23" s="410">
        <v>0</v>
      </c>
      <c r="D23" s="410">
        <v>617.24759999999992</v>
      </c>
      <c r="E23" s="410">
        <v>0</v>
      </c>
      <c r="F23" s="410">
        <v>3110.7899831199998</v>
      </c>
      <c r="G23" s="410">
        <v>1165.3065927967946</v>
      </c>
      <c r="H23" s="410">
        <v>0</v>
      </c>
      <c r="I23" s="410">
        <v>655.31091602265997</v>
      </c>
      <c r="J23" s="410">
        <v>0</v>
      </c>
      <c r="K23" s="410">
        <v>416.47360400900004</v>
      </c>
      <c r="L23" s="411">
        <v>617.24759999999992</v>
      </c>
      <c r="M23" s="411">
        <v>3110.7899831199998</v>
      </c>
      <c r="N23" s="411">
        <v>1165.3065927967946</v>
      </c>
      <c r="O23" s="411">
        <v>1071.7845200316601</v>
      </c>
      <c r="P23" s="410">
        <v>5965.1286959484551</v>
      </c>
    </row>
    <row r="24" spans="2:16" ht="13.5" thickBot="1">
      <c r="B24" s="409" t="s">
        <v>139</v>
      </c>
      <c r="C24" s="410">
        <v>2004.81639</v>
      </c>
      <c r="D24" s="410">
        <v>1.4180799999999998</v>
      </c>
      <c r="E24" s="410">
        <v>1066.3712800000001</v>
      </c>
      <c r="F24" s="410">
        <v>335.85</v>
      </c>
      <c r="G24" s="410">
        <v>705.97208999999998</v>
      </c>
      <c r="H24" s="410">
        <v>137.02146299999998</v>
      </c>
      <c r="I24" s="410">
        <v>0</v>
      </c>
      <c r="J24" s="410">
        <v>167.34931272514999</v>
      </c>
      <c r="K24" s="410">
        <v>0</v>
      </c>
      <c r="L24" s="411">
        <v>3072.6057499999997</v>
      </c>
      <c r="M24" s="411">
        <v>335.85</v>
      </c>
      <c r="N24" s="411">
        <v>842.99355300000002</v>
      </c>
      <c r="O24" s="411">
        <v>167.34931272514999</v>
      </c>
      <c r="P24" s="410">
        <v>4418.7986157251498</v>
      </c>
    </row>
    <row r="25" spans="2:16" ht="13.5" thickBot="1">
      <c r="B25" s="409" t="s">
        <v>140</v>
      </c>
      <c r="C25" s="410">
        <v>0</v>
      </c>
      <c r="D25" s="410">
        <v>0</v>
      </c>
      <c r="E25" s="410">
        <v>0</v>
      </c>
      <c r="F25" s="410">
        <v>0</v>
      </c>
      <c r="G25" s="410">
        <v>0</v>
      </c>
      <c r="H25" s="410">
        <v>0</v>
      </c>
      <c r="I25" s="410">
        <v>0</v>
      </c>
      <c r="J25" s="410">
        <v>0</v>
      </c>
      <c r="K25" s="410">
        <v>0</v>
      </c>
      <c r="L25" s="411">
        <v>0</v>
      </c>
      <c r="M25" s="411">
        <v>0</v>
      </c>
      <c r="N25" s="411">
        <v>0</v>
      </c>
      <c r="O25" s="411">
        <v>0</v>
      </c>
      <c r="P25" s="410">
        <v>0</v>
      </c>
    </row>
    <row r="26" spans="2:16" s="348" customFormat="1" ht="13.5" thickBot="1">
      <c r="B26" s="412" t="s">
        <v>141</v>
      </c>
      <c r="C26" s="407">
        <v>0</v>
      </c>
      <c r="D26" s="407">
        <v>0.62209999999999999</v>
      </c>
      <c r="E26" s="407">
        <v>0</v>
      </c>
      <c r="F26" s="413">
        <v>719.32</v>
      </c>
      <c r="G26" s="407">
        <v>865.9646541988609</v>
      </c>
      <c r="H26" s="407">
        <v>15.78</v>
      </c>
      <c r="I26" s="407">
        <v>4984.38039236844</v>
      </c>
      <c r="J26" s="407">
        <v>1145.975660311</v>
      </c>
      <c r="K26" s="407">
        <v>144.17750275</v>
      </c>
      <c r="L26" s="408">
        <v>0.62209999999999999</v>
      </c>
      <c r="M26" s="408">
        <v>719.32</v>
      </c>
      <c r="N26" s="408">
        <v>881.74465419886087</v>
      </c>
      <c r="O26" s="408">
        <v>6274.5335554294397</v>
      </c>
      <c r="P26" s="407">
        <v>7876.220309628301</v>
      </c>
    </row>
    <row r="27" spans="2:16" ht="13.5" thickBot="1">
      <c r="B27" s="409" t="s">
        <v>142</v>
      </c>
      <c r="C27" s="410">
        <v>0</v>
      </c>
      <c r="D27" s="410">
        <v>0</v>
      </c>
      <c r="E27" s="410">
        <v>0</v>
      </c>
      <c r="F27" s="410">
        <v>4.3338063299999998</v>
      </c>
      <c r="G27" s="410">
        <v>0</v>
      </c>
      <c r="H27" s="410">
        <v>0</v>
      </c>
      <c r="I27" s="410">
        <v>682.79576429302074</v>
      </c>
      <c r="J27" s="410">
        <v>772.25171999999998</v>
      </c>
      <c r="K27" s="410">
        <v>0</v>
      </c>
      <c r="L27" s="411">
        <v>0</v>
      </c>
      <c r="M27" s="411">
        <v>4.3338063299999998</v>
      </c>
      <c r="N27" s="411">
        <v>0</v>
      </c>
      <c r="O27" s="411">
        <v>1455.0474842930207</v>
      </c>
      <c r="P27" s="410">
        <v>1459.3812906230207</v>
      </c>
    </row>
    <row r="28" spans="2:16" ht="13.5" thickBot="1">
      <c r="B28" s="409" t="s">
        <v>143</v>
      </c>
      <c r="C28" s="410">
        <v>0</v>
      </c>
      <c r="D28" s="410">
        <v>0</v>
      </c>
      <c r="E28" s="410">
        <v>0</v>
      </c>
      <c r="F28" s="410">
        <v>187.051680659</v>
      </c>
      <c r="G28" s="410">
        <v>0</v>
      </c>
      <c r="H28" s="410">
        <v>0</v>
      </c>
      <c r="I28" s="410">
        <v>3008.4268496444238</v>
      </c>
      <c r="J28" s="410">
        <v>0</v>
      </c>
      <c r="K28" s="410">
        <v>123.98750275</v>
      </c>
      <c r="L28" s="411">
        <v>0</v>
      </c>
      <c r="M28" s="411">
        <v>187.051680659</v>
      </c>
      <c r="N28" s="411">
        <v>0</v>
      </c>
      <c r="O28" s="411">
        <v>3132.414352394424</v>
      </c>
      <c r="P28" s="410">
        <v>3319.4660330534239</v>
      </c>
    </row>
    <row r="29" spans="2:16" ht="13.5" thickBot="1">
      <c r="B29" s="409" t="s">
        <v>144</v>
      </c>
      <c r="C29" s="410">
        <v>0</v>
      </c>
      <c r="D29" s="410">
        <v>0.62209999999999999</v>
      </c>
      <c r="E29" s="410">
        <v>0</v>
      </c>
      <c r="F29" s="410">
        <v>527.91539828872112</v>
      </c>
      <c r="G29" s="410">
        <v>866</v>
      </c>
      <c r="H29" s="410">
        <v>15.775878312886675</v>
      </c>
      <c r="I29" s="410">
        <v>1293.1577784309993</v>
      </c>
      <c r="J29" s="410">
        <v>373.72394031099998</v>
      </c>
      <c r="K29" s="410">
        <v>20.190000000000001</v>
      </c>
      <c r="L29" s="411">
        <v>0.62209999999999999</v>
      </c>
      <c r="M29" s="411">
        <v>527.91539828872112</v>
      </c>
      <c r="N29" s="411">
        <v>881.77587831288668</v>
      </c>
      <c r="O29" s="411">
        <v>1687.0717187419993</v>
      </c>
      <c r="P29" s="410">
        <v>3097.3850953436072</v>
      </c>
    </row>
    <row r="30" spans="2:16" ht="13.5" thickBot="1">
      <c r="B30" s="409" t="s">
        <v>145</v>
      </c>
      <c r="C30" s="410">
        <v>0</v>
      </c>
      <c r="D30" s="410">
        <v>0</v>
      </c>
      <c r="E30" s="410">
        <v>0</v>
      </c>
      <c r="F30" s="410">
        <v>50.280883285128404</v>
      </c>
      <c r="G30" s="410">
        <v>0</v>
      </c>
      <c r="H30" s="410">
        <v>0</v>
      </c>
      <c r="I30" s="410">
        <v>0</v>
      </c>
      <c r="J30" s="410">
        <v>0</v>
      </c>
      <c r="K30" s="410">
        <v>0</v>
      </c>
      <c r="L30" s="411">
        <v>0</v>
      </c>
      <c r="M30" s="411">
        <v>50.280883285128404</v>
      </c>
      <c r="N30" s="411">
        <v>0</v>
      </c>
      <c r="O30" s="411">
        <v>0</v>
      </c>
      <c r="P30" s="410">
        <v>50.280883285128404</v>
      </c>
    </row>
    <row r="31" spans="2:16" s="348" customFormat="1" ht="13.5" thickBot="1">
      <c r="B31" s="412" t="s">
        <v>146</v>
      </c>
      <c r="C31" s="407">
        <v>2004.81639</v>
      </c>
      <c r="D31" s="407">
        <v>619.28776999999991</v>
      </c>
      <c r="E31" s="407">
        <v>1066.3712800000001</v>
      </c>
      <c r="F31" s="407">
        <v>4115.6399999999994</v>
      </c>
      <c r="G31" s="407">
        <v>2737.2446541988611</v>
      </c>
      <c r="H31" s="407">
        <v>152.80000000000001</v>
      </c>
      <c r="I31" s="407">
        <v>5639.691308508769</v>
      </c>
      <c r="J31" s="407">
        <v>1313.3249726114841</v>
      </c>
      <c r="K31" s="407">
        <v>560.65110400900028</v>
      </c>
      <c r="L31" s="408">
        <v>3690.4754400000002</v>
      </c>
      <c r="M31" s="408">
        <v>4115.6399999999994</v>
      </c>
      <c r="N31" s="408">
        <v>2890.0446541988613</v>
      </c>
      <c r="O31" s="408">
        <v>7513.6673851292535</v>
      </c>
      <c r="P31" s="407">
        <v>18209.827479328116</v>
      </c>
    </row>
    <row r="32" spans="2:16" ht="13.5" thickBot="1">
      <c r="B32" s="409" t="s">
        <v>147</v>
      </c>
      <c r="C32" s="410">
        <v>2004.81639</v>
      </c>
      <c r="D32" s="410">
        <v>619.28776999999991</v>
      </c>
      <c r="E32" s="410">
        <v>1066.3712800000001</v>
      </c>
      <c r="F32" s="410">
        <v>2434.0113541599999</v>
      </c>
      <c r="G32" s="410">
        <v>1096.3579367151751</v>
      </c>
      <c r="H32" s="410">
        <v>121.49929320736928</v>
      </c>
      <c r="I32" s="410">
        <v>756.40548391046855</v>
      </c>
      <c r="J32" s="410">
        <v>0</v>
      </c>
      <c r="K32" s="410">
        <v>291.53152277328564</v>
      </c>
      <c r="L32" s="411">
        <v>3690.4754400000002</v>
      </c>
      <c r="M32" s="411">
        <v>2434.0113541599999</v>
      </c>
      <c r="N32" s="411">
        <v>1217.8572299225443</v>
      </c>
      <c r="O32" s="411">
        <v>1047.9370066837541</v>
      </c>
      <c r="P32" s="410">
        <v>8390.2810307662985</v>
      </c>
    </row>
    <row r="33" spans="2:16" ht="13.5" thickBot="1">
      <c r="B33" s="409" t="s">
        <v>148</v>
      </c>
      <c r="C33" s="410">
        <v>0</v>
      </c>
      <c r="D33" s="410">
        <v>0</v>
      </c>
      <c r="E33" s="410">
        <v>0</v>
      </c>
      <c r="F33" s="410">
        <v>974.75897116468013</v>
      </c>
      <c r="G33" s="410">
        <v>1301.0899983040069</v>
      </c>
      <c r="H33" s="410">
        <v>31.298048105517374</v>
      </c>
      <c r="I33" s="410">
        <v>4111.0341045982996</v>
      </c>
      <c r="J33" s="410">
        <v>275.8</v>
      </c>
      <c r="K33" s="410">
        <v>4.3220000000000027</v>
      </c>
      <c r="L33" s="411">
        <v>0</v>
      </c>
      <c r="M33" s="411">
        <v>974.75897116468013</v>
      </c>
      <c r="N33" s="411">
        <v>1332.3880464095243</v>
      </c>
      <c r="O33" s="411">
        <v>4391.1561045982999</v>
      </c>
      <c r="P33" s="410">
        <v>6698.3031221725041</v>
      </c>
    </row>
    <row r="34" spans="2:16" ht="13.5" thickBot="1">
      <c r="B34" s="409" t="s">
        <v>149</v>
      </c>
      <c r="C34" s="410">
        <v>0</v>
      </c>
      <c r="D34" s="410">
        <v>0</v>
      </c>
      <c r="E34" s="410">
        <v>0</v>
      </c>
      <c r="F34" s="410">
        <v>706.86934478791204</v>
      </c>
      <c r="G34" s="410">
        <v>339.79671917967903</v>
      </c>
      <c r="H34" s="410">
        <v>0</v>
      </c>
      <c r="I34" s="410">
        <v>1.1368683772161603E-13</v>
      </c>
      <c r="J34" s="410">
        <v>373.96781261148385</v>
      </c>
      <c r="K34" s="410">
        <v>75.980081235714323</v>
      </c>
      <c r="L34" s="411">
        <v>0</v>
      </c>
      <c r="M34" s="411">
        <v>706.86934478791204</v>
      </c>
      <c r="N34" s="411">
        <v>339.79671917967903</v>
      </c>
      <c r="O34" s="411">
        <v>449.94789384719832</v>
      </c>
      <c r="P34" s="410">
        <v>1496.6139578147895</v>
      </c>
    </row>
    <row r="35" spans="2:16" ht="13.5" thickBot="1">
      <c r="B35" s="409" t="s">
        <v>150</v>
      </c>
      <c r="C35" s="410">
        <v>0</v>
      </c>
      <c r="D35" s="410">
        <v>0</v>
      </c>
      <c r="E35" s="410">
        <v>0</v>
      </c>
      <c r="F35" s="410">
        <v>0</v>
      </c>
      <c r="G35" s="410">
        <v>0</v>
      </c>
      <c r="H35" s="410">
        <v>0</v>
      </c>
      <c r="I35" s="410">
        <v>772.25171999999998</v>
      </c>
      <c r="J35" s="410">
        <v>663.6</v>
      </c>
      <c r="K35" s="410">
        <v>188.8175</v>
      </c>
      <c r="L35" s="411">
        <v>0</v>
      </c>
      <c r="M35" s="411">
        <v>0</v>
      </c>
      <c r="N35" s="411">
        <v>0</v>
      </c>
      <c r="O35" s="411">
        <v>1624.6692200000002</v>
      </c>
      <c r="P35" s="410">
        <v>1624.6692200000002</v>
      </c>
    </row>
    <row r="36" spans="2:16" s="348" customFormat="1" ht="13.5" thickBot="1">
      <c r="B36" s="412" t="s">
        <v>151</v>
      </c>
      <c r="C36" s="413">
        <v>32701</v>
      </c>
      <c r="D36" s="413">
        <v>32701</v>
      </c>
      <c r="E36" s="413">
        <v>32701</v>
      </c>
      <c r="F36" s="413">
        <v>17353</v>
      </c>
      <c r="G36" s="407">
        <v>13227.175610000011</v>
      </c>
      <c r="H36" s="407">
        <v>13227.175610000011</v>
      </c>
      <c r="I36" s="407">
        <v>123713</v>
      </c>
      <c r="J36" s="407">
        <v>123713</v>
      </c>
      <c r="K36" s="407">
        <v>123713</v>
      </c>
      <c r="L36" s="408">
        <v>32701</v>
      </c>
      <c r="M36" s="408">
        <v>17353</v>
      </c>
      <c r="N36" s="408">
        <v>13227.175610000011</v>
      </c>
      <c r="O36" s="408">
        <v>123713</v>
      </c>
      <c r="P36" s="407"/>
    </row>
    <row r="37" spans="2:16" ht="13.5" thickBot="1">
      <c r="B37" s="409" t="s">
        <v>152</v>
      </c>
      <c r="C37" s="414">
        <v>6.1307494877832477E-2</v>
      </c>
      <c r="D37" s="414">
        <v>1.8937884774165924E-2</v>
      </c>
      <c r="E37" s="414">
        <v>3.2609745267728821E-2</v>
      </c>
      <c r="F37" s="415">
        <v>0.23717167060450639</v>
      </c>
      <c r="G37" s="414">
        <v>0.2069409777949458</v>
      </c>
      <c r="H37" s="414">
        <v>1.1551974851266066E-2</v>
      </c>
      <c r="I37" s="414">
        <v>4.5586893119629858E-2</v>
      </c>
      <c r="J37" s="414">
        <v>1.061590109860309E-2</v>
      </c>
      <c r="K37" s="414">
        <v>4.5318689548309414E-3</v>
      </c>
      <c r="L37" s="416">
        <v>0.11285512491972723</v>
      </c>
      <c r="M37" s="416">
        <v>0.23717167060450639</v>
      </c>
      <c r="N37" s="416">
        <v>0.21849295264621188</v>
      </c>
      <c r="O37" s="416">
        <v>6.0734663173063891E-2</v>
      </c>
      <c r="P37" s="414"/>
    </row>
  </sheetData>
  <pageMargins left="0.7" right="0.7" top="0.75" bottom="0.75" header="0.3" footer="0.3"/>
  <pageSetup paperSize="9"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0"/>
  <sheetViews>
    <sheetView showGridLines="0" zoomScale="80" zoomScaleNormal="80" workbookViewId="0"/>
  </sheetViews>
  <sheetFormatPr baseColWidth="10" defaultRowHeight="12.75"/>
  <cols>
    <col min="1" max="1" width="4.85546875" customWidth="1"/>
    <col min="2" max="2" width="51.28515625" bestFit="1" customWidth="1"/>
    <col min="11" max="11" width="14" customWidth="1"/>
    <col min="12" max="12" width="12.85546875" customWidth="1"/>
  </cols>
  <sheetData>
    <row r="1" spans="2:18">
      <c r="B1" s="494"/>
      <c r="C1" s="494"/>
      <c r="D1" s="494"/>
      <c r="E1" s="494"/>
      <c r="F1" s="494"/>
      <c r="G1" s="494"/>
      <c r="H1" s="494"/>
      <c r="I1" s="494"/>
      <c r="J1" s="494"/>
      <c r="K1" s="494"/>
      <c r="L1" s="494"/>
      <c r="M1" s="494"/>
      <c r="N1" s="494"/>
      <c r="O1" s="494"/>
      <c r="P1" s="494"/>
      <c r="Q1" s="494"/>
      <c r="R1" s="494"/>
    </row>
    <row r="2" spans="2:18">
      <c r="B2" s="158"/>
      <c r="C2" s="158"/>
      <c r="D2" s="158"/>
      <c r="E2" s="158"/>
      <c r="F2" s="158"/>
      <c r="G2" s="158"/>
      <c r="H2" s="158"/>
      <c r="I2" s="158"/>
      <c r="J2" s="158"/>
      <c r="K2" s="158"/>
      <c r="L2" s="158"/>
      <c r="M2" s="158"/>
      <c r="N2" s="158"/>
      <c r="O2" s="158"/>
      <c r="P2" s="158"/>
      <c r="Q2" s="158"/>
      <c r="R2" s="158"/>
    </row>
    <row r="3" spans="2:18">
      <c r="B3" s="194"/>
      <c r="C3" s="495" t="s">
        <v>425</v>
      </c>
      <c r="D3" s="496"/>
      <c r="E3" s="496"/>
      <c r="F3" s="496"/>
      <c r="G3" s="496"/>
      <c r="H3" s="496"/>
      <c r="I3" s="496"/>
      <c r="J3" s="496"/>
      <c r="K3" s="496"/>
      <c r="L3" s="496"/>
      <c r="M3" s="496"/>
      <c r="N3" s="496"/>
      <c r="O3" s="496"/>
      <c r="P3" s="496"/>
      <c r="Q3" s="496"/>
      <c r="R3" s="496"/>
    </row>
    <row r="4" spans="2:18" ht="33.75">
      <c r="B4" s="159"/>
      <c r="C4" s="364" t="s">
        <v>62</v>
      </c>
      <c r="D4" s="364" t="s">
        <v>236</v>
      </c>
      <c r="E4" s="364" t="s">
        <v>63</v>
      </c>
      <c r="F4" s="364" t="s">
        <v>64</v>
      </c>
      <c r="G4" s="364" t="s">
        <v>65</v>
      </c>
      <c r="H4" s="364" t="s">
        <v>237</v>
      </c>
      <c r="I4" s="365" t="s">
        <v>193</v>
      </c>
      <c r="J4" s="365" t="s">
        <v>115</v>
      </c>
      <c r="K4" s="365" t="s">
        <v>238</v>
      </c>
      <c r="L4" s="365" t="s">
        <v>123</v>
      </c>
      <c r="M4" s="365" t="s">
        <v>32</v>
      </c>
      <c r="N4" s="365" t="s">
        <v>239</v>
      </c>
      <c r="O4" s="365" t="s">
        <v>240</v>
      </c>
      <c r="P4" s="365" t="s">
        <v>241</v>
      </c>
      <c r="Q4" s="365" t="s">
        <v>113</v>
      </c>
      <c r="R4" s="365" t="s">
        <v>114</v>
      </c>
    </row>
    <row r="5" spans="2:18">
      <c r="B5" s="159"/>
      <c r="C5" s="160" t="s">
        <v>414</v>
      </c>
      <c r="D5" s="160" t="s">
        <v>414</v>
      </c>
      <c r="E5" s="160" t="s">
        <v>414</v>
      </c>
      <c r="F5" s="160" t="s">
        <v>414</v>
      </c>
      <c r="G5" s="160" t="s">
        <v>414</v>
      </c>
      <c r="H5" s="160" t="s">
        <v>414</v>
      </c>
      <c r="I5" s="160" t="s">
        <v>414</v>
      </c>
      <c r="J5" s="160" t="s">
        <v>414</v>
      </c>
      <c r="K5" s="160" t="s">
        <v>414</v>
      </c>
      <c r="L5" s="160" t="s">
        <v>414</v>
      </c>
      <c r="M5" s="160" t="s">
        <v>414</v>
      </c>
      <c r="N5" s="160" t="s">
        <v>414</v>
      </c>
      <c r="O5" s="160" t="s">
        <v>414</v>
      </c>
      <c r="P5" s="160" t="s">
        <v>414</v>
      </c>
      <c r="Q5" s="160" t="s">
        <v>414</v>
      </c>
      <c r="R5" s="160" t="s">
        <v>414</v>
      </c>
    </row>
    <row r="6" spans="2:18">
      <c r="B6" s="161"/>
      <c r="C6" s="162"/>
      <c r="D6" s="162"/>
      <c r="E6" s="162"/>
      <c r="F6" s="162"/>
      <c r="G6" s="162"/>
      <c r="H6" s="162"/>
      <c r="I6" s="162"/>
      <c r="J6" s="162"/>
      <c r="K6" s="162"/>
      <c r="L6" s="162"/>
      <c r="M6" s="162"/>
      <c r="N6" s="162"/>
      <c r="O6" s="162"/>
      <c r="P6" s="162"/>
      <c r="Q6" s="162"/>
      <c r="R6" s="162"/>
    </row>
    <row r="7" spans="2:18">
      <c r="B7" s="368" t="s">
        <v>214</v>
      </c>
      <c r="C7" s="164">
        <v>43.594999999999999</v>
      </c>
      <c r="D7" s="164">
        <v>81.516000000000005</v>
      </c>
      <c r="E7" s="163">
        <v>125.111</v>
      </c>
      <c r="F7" s="163">
        <v>3.0979999999999999</v>
      </c>
      <c r="G7" s="163">
        <v>0</v>
      </c>
      <c r="H7" s="163">
        <v>122.01300000000001</v>
      </c>
      <c r="I7" s="163">
        <v>125.111</v>
      </c>
      <c r="J7" s="163">
        <v>0</v>
      </c>
      <c r="K7" s="163">
        <v>0</v>
      </c>
      <c r="L7" s="163">
        <v>0</v>
      </c>
      <c r="M7" s="163">
        <v>-4.4999999999999998E-2</v>
      </c>
      <c r="N7" s="163">
        <v>-4.4999999999999998E-2</v>
      </c>
      <c r="O7" s="163">
        <v>3.3319999999999999</v>
      </c>
      <c r="P7" s="163">
        <v>3.2869999999999999</v>
      </c>
      <c r="Q7" s="163">
        <v>-0.98599999999999999</v>
      </c>
      <c r="R7" s="163">
        <v>2.3010000000000002</v>
      </c>
    </row>
    <row r="8" spans="2:18">
      <c r="B8" s="369" t="s">
        <v>215</v>
      </c>
      <c r="C8" s="164">
        <v>124.551</v>
      </c>
      <c r="D8" s="164">
        <v>261.755</v>
      </c>
      <c r="E8" s="163">
        <v>386.30599999999998</v>
      </c>
      <c r="F8" s="163">
        <v>100.63800000000001</v>
      </c>
      <c r="G8" s="163">
        <v>107.291</v>
      </c>
      <c r="H8" s="163">
        <v>178.37700000000001</v>
      </c>
      <c r="I8" s="163">
        <v>386.30599999999998</v>
      </c>
      <c r="J8" s="163">
        <v>47.835999999999999</v>
      </c>
      <c r="K8" s="163">
        <v>-9.7490000000000006</v>
      </c>
      <c r="L8" s="163">
        <v>38.087000000000003</v>
      </c>
      <c r="M8" s="163">
        <v>30.163</v>
      </c>
      <c r="N8" s="163">
        <v>15.385</v>
      </c>
      <c r="O8" s="163">
        <v>7.6289999999999996</v>
      </c>
      <c r="P8" s="163">
        <v>23.013999999999999</v>
      </c>
      <c r="Q8" s="163">
        <v>-11.228999999999999</v>
      </c>
      <c r="R8" s="163">
        <v>11.785</v>
      </c>
    </row>
    <row r="9" spans="2:18">
      <c r="B9" s="369" t="s">
        <v>216</v>
      </c>
      <c r="C9" s="164">
        <v>106.718</v>
      </c>
      <c r="D9" s="164">
        <v>306.017</v>
      </c>
      <c r="E9" s="163">
        <v>412.73500000000001</v>
      </c>
      <c r="F9" s="163">
        <v>65.897000000000006</v>
      </c>
      <c r="G9" s="163">
        <v>57.143000000000001</v>
      </c>
      <c r="H9" s="163">
        <v>289.69499999999999</v>
      </c>
      <c r="I9" s="163">
        <v>412.73500000000001</v>
      </c>
      <c r="J9" s="163">
        <v>14.32</v>
      </c>
      <c r="K9" s="163">
        <v>-1.236</v>
      </c>
      <c r="L9" s="163">
        <v>13.084</v>
      </c>
      <c r="M9" s="163">
        <v>10.596</v>
      </c>
      <c r="N9" s="163">
        <v>10.255000000000001</v>
      </c>
      <c r="O9" s="163">
        <v>5.1509999999999998</v>
      </c>
      <c r="P9" s="163">
        <v>15.406000000000001</v>
      </c>
      <c r="Q9" s="163">
        <v>-10.217000000000001</v>
      </c>
      <c r="R9" s="163">
        <v>5.1890000000000001</v>
      </c>
    </row>
    <row r="10" spans="2:18">
      <c r="B10" s="369" t="s">
        <v>217</v>
      </c>
      <c r="C10" s="164">
        <v>266.12799999999999</v>
      </c>
      <c r="D10" s="164">
        <v>1465.173</v>
      </c>
      <c r="E10" s="163">
        <v>1731.3009999999999</v>
      </c>
      <c r="F10" s="163">
        <v>520.84699999999998</v>
      </c>
      <c r="G10" s="163">
        <v>411.61599999999999</v>
      </c>
      <c r="H10" s="163">
        <v>798.83799999999997</v>
      </c>
      <c r="I10" s="163">
        <v>1731.3009999999999</v>
      </c>
      <c r="J10" s="163">
        <v>226.422</v>
      </c>
      <c r="K10" s="163">
        <v>-156.82</v>
      </c>
      <c r="L10" s="163">
        <v>69.602000000000004</v>
      </c>
      <c r="M10" s="163">
        <v>7.1180000000000003</v>
      </c>
      <c r="N10" s="163">
        <v>-17.606999999999999</v>
      </c>
      <c r="O10" s="163">
        <v>9.6010000000000009</v>
      </c>
      <c r="P10" s="163">
        <v>-8.0060000000000002</v>
      </c>
      <c r="Q10" s="163">
        <v>6.133</v>
      </c>
      <c r="R10" s="163">
        <v>-1.873</v>
      </c>
    </row>
    <row r="11" spans="2:18">
      <c r="B11" s="369" t="s">
        <v>218</v>
      </c>
      <c r="C11" s="164">
        <v>23.414000000000001</v>
      </c>
      <c r="D11" s="164">
        <v>1.492</v>
      </c>
      <c r="E11" s="163">
        <v>24.905999999999999</v>
      </c>
      <c r="F11" s="163">
        <v>21.742999999999999</v>
      </c>
      <c r="G11" s="163">
        <v>0</v>
      </c>
      <c r="H11" s="163">
        <v>3.1629999999999998</v>
      </c>
      <c r="I11" s="163">
        <v>24.905999999999999</v>
      </c>
      <c r="J11" s="163">
        <v>0.65200000000000002</v>
      </c>
      <c r="K11" s="163">
        <v>-3.1E-2</v>
      </c>
      <c r="L11" s="163">
        <v>0.621</v>
      </c>
      <c r="M11" s="163">
        <v>-0.124</v>
      </c>
      <c r="N11" s="163">
        <v>-0.17299999999999999</v>
      </c>
      <c r="O11" s="163">
        <v>-0.13900000000000001</v>
      </c>
      <c r="P11" s="163">
        <v>-0.312</v>
      </c>
      <c r="Q11" s="163">
        <v>0</v>
      </c>
      <c r="R11" s="163">
        <v>-0.312</v>
      </c>
    </row>
    <row r="12" spans="2:18">
      <c r="B12" s="369" t="s">
        <v>412</v>
      </c>
      <c r="C12" s="164">
        <v>114.526</v>
      </c>
      <c r="D12" s="164">
        <v>232.071</v>
      </c>
      <c r="E12" s="163">
        <v>346.59699999999998</v>
      </c>
      <c r="F12" s="163">
        <v>65.448999999999998</v>
      </c>
      <c r="G12" s="163">
        <v>46.372999999999998</v>
      </c>
      <c r="H12" s="163">
        <v>234.77500000000001</v>
      </c>
      <c r="I12" s="163">
        <v>346.59699999999998</v>
      </c>
      <c r="J12" s="163">
        <v>21.216000000000001</v>
      </c>
      <c r="K12" s="163">
        <v>-3.8340000000000001</v>
      </c>
      <c r="L12" s="163">
        <v>17.382000000000001</v>
      </c>
      <c r="M12" s="163">
        <v>14.744</v>
      </c>
      <c r="N12" s="163">
        <v>6.5570000000000004</v>
      </c>
      <c r="O12" s="163">
        <v>-2.68</v>
      </c>
      <c r="P12" s="163">
        <v>3.8769999999999998</v>
      </c>
      <c r="Q12" s="163">
        <v>-5.6109999999999998</v>
      </c>
      <c r="R12" s="163">
        <v>-1.734</v>
      </c>
    </row>
    <row r="13" spans="2:18">
      <c r="B13" s="369" t="s">
        <v>219</v>
      </c>
      <c r="C13" s="164">
        <v>342.81900000000002</v>
      </c>
      <c r="D13" s="164">
        <v>910.43600000000004</v>
      </c>
      <c r="E13" s="163">
        <v>1253.2550000000001</v>
      </c>
      <c r="F13" s="163">
        <v>166.13399999999999</v>
      </c>
      <c r="G13" s="163">
        <v>156.15199999999999</v>
      </c>
      <c r="H13" s="163">
        <v>930.96900000000005</v>
      </c>
      <c r="I13" s="163">
        <v>1253.2550000000001</v>
      </c>
      <c r="J13" s="163">
        <v>62.109000000000002</v>
      </c>
      <c r="K13" s="163">
        <v>-10.984999999999999</v>
      </c>
      <c r="L13" s="163">
        <v>51.124000000000002</v>
      </c>
      <c r="M13" s="163">
        <v>40.71</v>
      </c>
      <c r="N13" s="163">
        <v>25.591000000000001</v>
      </c>
      <c r="O13" s="163">
        <v>22.288</v>
      </c>
      <c r="P13" s="163">
        <v>46.927</v>
      </c>
      <c r="Q13" s="163">
        <v>-24.187999999999999</v>
      </c>
      <c r="R13" s="163">
        <v>22.739000000000001</v>
      </c>
    </row>
    <row r="14" spans="2:18">
      <c r="B14" s="369" t="s">
        <v>220</v>
      </c>
      <c r="C14" s="164">
        <v>241.69399999999999</v>
      </c>
      <c r="D14" s="164">
        <v>4091.9830000000002</v>
      </c>
      <c r="E14" s="163">
        <v>4333.6769999999997</v>
      </c>
      <c r="F14" s="163">
        <v>137.79</v>
      </c>
      <c r="G14" s="163">
        <v>375.87700000000001</v>
      </c>
      <c r="H14" s="163">
        <v>3820.01</v>
      </c>
      <c r="I14" s="163">
        <v>4333.6769999999997</v>
      </c>
      <c r="J14" s="163">
        <v>0.112</v>
      </c>
      <c r="K14" s="163">
        <v>-8.9999999999999993E-3</v>
      </c>
      <c r="L14" s="163">
        <v>0.10299999999999999</v>
      </c>
      <c r="M14" s="163">
        <v>-8.8089999999999993</v>
      </c>
      <c r="N14" s="163">
        <v>-8.8580000000000005</v>
      </c>
      <c r="O14" s="163">
        <v>-121.78</v>
      </c>
      <c r="P14" s="163">
        <v>-130.637</v>
      </c>
      <c r="Q14" s="163">
        <v>34.186999999999998</v>
      </c>
      <c r="R14" s="163">
        <v>-96.45</v>
      </c>
    </row>
    <row r="15" spans="2:18">
      <c r="B15" s="369" t="s">
        <v>221</v>
      </c>
      <c r="C15" s="164">
        <v>111.267</v>
      </c>
      <c r="D15" s="164">
        <v>150.827</v>
      </c>
      <c r="E15" s="163">
        <v>262.09399999999999</v>
      </c>
      <c r="F15" s="163">
        <v>106.381</v>
      </c>
      <c r="G15" s="163">
        <v>0.432</v>
      </c>
      <c r="H15" s="163">
        <v>155.28100000000001</v>
      </c>
      <c r="I15" s="163">
        <v>262.09399999999999</v>
      </c>
      <c r="J15" s="163">
        <v>47.69</v>
      </c>
      <c r="K15" s="163">
        <v>-29.548999999999999</v>
      </c>
      <c r="L15" s="163">
        <v>18.140999999999998</v>
      </c>
      <c r="M15" s="163">
        <v>16.385000000000002</v>
      </c>
      <c r="N15" s="163">
        <v>13.257</v>
      </c>
      <c r="O15" s="163">
        <v>-0.18</v>
      </c>
      <c r="P15" s="163">
        <v>13.077999999999999</v>
      </c>
      <c r="Q15" s="163">
        <v>-4.4779999999999998</v>
      </c>
      <c r="R15" s="163">
        <v>8.6</v>
      </c>
    </row>
    <row r="16" spans="2:18">
      <c r="B16" s="369" t="s">
        <v>222</v>
      </c>
      <c r="C16" s="164">
        <v>181.761</v>
      </c>
      <c r="D16" s="164">
        <v>74.974000000000004</v>
      </c>
      <c r="E16" s="163">
        <v>256.73500000000001</v>
      </c>
      <c r="F16" s="163">
        <v>146.505</v>
      </c>
      <c r="G16" s="163">
        <v>2.2069999999999999</v>
      </c>
      <c r="H16" s="163">
        <v>108.023</v>
      </c>
      <c r="I16" s="163">
        <v>256.73500000000001</v>
      </c>
      <c r="J16" s="163">
        <v>118.087</v>
      </c>
      <c r="K16" s="163">
        <v>-78.582999999999998</v>
      </c>
      <c r="L16" s="163">
        <v>39.503999999999998</v>
      </c>
      <c r="M16" s="163">
        <v>36.523000000000003</v>
      </c>
      <c r="N16" s="163">
        <v>34.959000000000003</v>
      </c>
      <c r="O16" s="163">
        <v>-1.2629999999999999</v>
      </c>
      <c r="P16" s="163">
        <v>33.695999999999998</v>
      </c>
      <c r="Q16" s="163">
        <v>-11.513999999999999</v>
      </c>
      <c r="R16" s="163">
        <v>22.181999999999999</v>
      </c>
    </row>
    <row r="17" spans="2:18">
      <c r="B17" s="369" t="s">
        <v>252</v>
      </c>
      <c r="C17" s="164">
        <v>39.289000000000001</v>
      </c>
      <c r="D17" s="164">
        <v>267.92700000000002</v>
      </c>
      <c r="E17" s="163">
        <v>307.21600000000001</v>
      </c>
      <c r="F17" s="163">
        <v>21.762</v>
      </c>
      <c r="G17" s="163">
        <v>146.83799999999999</v>
      </c>
      <c r="H17" s="163">
        <v>138.61600000000001</v>
      </c>
      <c r="I17" s="163">
        <v>307.21600000000001</v>
      </c>
      <c r="J17" s="163">
        <v>17.72</v>
      </c>
      <c r="K17" s="163">
        <v>-3.8849999999999998</v>
      </c>
      <c r="L17" s="163">
        <v>13.835000000000001</v>
      </c>
      <c r="M17" s="163">
        <v>12.906000000000001</v>
      </c>
      <c r="N17" s="163">
        <v>12.9</v>
      </c>
      <c r="O17" s="163">
        <v>-4.4580000000000002</v>
      </c>
      <c r="P17" s="163">
        <v>8.4420000000000002</v>
      </c>
      <c r="Q17" s="163">
        <v>-2.8690000000000002</v>
      </c>
      <c r="R17" s="163">
        <v>5.5730000000000004</v>
      </c>
    </row>
    <row r="18" spans="2:18">
      <c r="B18" s="369" t="s">
        <v>223</v>
      </c>
      <c r="C18" s="164">
        <v>120.19</v>
      </c>
      <c r="D18" s="164">
        <v>115.58</v>
      </c>
      <c r="E18" s="163">
        <v>235.77</v>
      </c>
      <c r="F18" s="163">
        <v>13.617000000000001</v>
      </c>
      <c r="G18" s="163">
        <v>20.010999999999999</v>
      </c>
      <c r="H18" s="163">
        <v>202.142</v>
      </c>
      <c r="I18" s="163">
        <v>235.77</v>
      </c>
      <c r="J18" s="163">
        <v>13.619</v>
      </c>
      <c r="K18" s="163">
        <v>-0.184</v>
      </c>
      <c r="L18" s="163">
        <v>13.435</v>
      </c>
      <c r="M18" s="163">
        <v>11.71</v>
      </c>
      <c r="N18" s="163">
        <v>8.9960000000000004</v>
      </c>
      <c r="O18" s="163">
        <v>24.83</v>
      </c>
      <c r="P18" s="163">
        <v>33.826000000000001</v>
      </c>
      <c r="Q18" s="163">
        <v>-11.522</v>
      </c>
      <c r="R18" s="163">
        <v>22.303999999999998</v>
      </c>
    </row>
    <row r="19" spans="2:18">
      <c r="B19" s="369" t="s">
        <v>224</v>
      </c>
      <c r="C19" s="164">
        <v>6.6280000000000001</v>
      </c>
      <c r="D19" s="164">
        <v>0.35799999999999998</v>
      </c>
      <c r="E19" s="163">
        <v>6.9859999999999998</v>
      </c>
      <c r="F19" s="163">
        <v>57.697000000000003</v>
      </c>
      <c r="G19" s="163">
        <v>2.7559999999999998</v>
      </c>
      <c r="H19" s="163">
        <v>-53.466999999999999</v>
      </c>
      <c r="I19" s="163">
        <v>6.9859999999999998</v>
      </c>
      <c r="J19" s="163">
        <v>0.245</v>
      </c>
      <c r="K19" s="163">
        <v>0</v>
      </c>
      <c r="L19" s="163">
        <v>0.245</v>
      </c>
      <c r="M19" s="163">
        <v>0.13700000000000001</v>
      </c>
      <c r="N19" s="163">
        <v>-0.193</v>
      </c>
      <c r="O19" s="163">
        <v>-2.0099999999999998</v>
      </c>
      <c r="P19" s="163">
        <v>-2.2029999999999998</v>
      </c>
      <c r="Q19" s="163">
        <v>7.6999999999999999E-2</v>
      </c>
      <c r="R19" s="163">
        <v>-2.1259999999999999</v>
      </c>
    </row>
    <row r="20" spans="2:18">
      <c r="B20" s="369" t="s">
        <v>225</v>
      </c>
      <c r="C20" s="164">
        <v>4.6769999999999996</v>
      </c>
      <c r="D20" s="164">
        <v>3.532</v>
      </c>
      <c r="E20" s="163">
        <v>8.2089999999999996</v>
      </c>
      <c r="F20" s="163">
        <v>58.393000000000001</v>
      </c>
      <c r="G20" s="163">
        <v>4.8689999999999998</v>
      </c>
      <c r="H20" s="163">
        <v>-55.052999999999997</v>
      </c>
      <c r="I20" s="163">
        <v>8.2089999999999996</v>
      </c>
      <c r="J20" s="163">
        <v>0.24</v>
      </c>
      <c r="K20" s="163">
        <v>0</v>
      </c>
      <c r="L20" s="163">
        <v>0.24</v>
      </c>
      <c r="M20" s="163">
        <v>9.5000000000000001E-2</v>
      </c>
      <c r="N20" s="163">
        <v>-0.28499999999999998</v>
      </c>
      <c r="O20" s="163">
        <v>-1.9850000000000001</v>
      </c>
      <c r="P20" s="163">
        <v>-2.2709999999999999</v>
      </c>
      <c r="Q20" s="163">
        <v>8.7999999999999995E-2</v>
      </c>
      <c r="R20" s="163">
        <v>-2.1829999999999998</v>
      </c>
    </row>
    <row r="21" spans="2:18">
      <c r="B21" s="369" t="s">
        <v>206</v>
      </c>
      <c r="C21" s="164">
        <v>565.05999999999995</v>
      </c>
      <c r="D21" s="164">
        <v>1260.819</v>
      </c>
      <c r="E21" s="163">
        <v>1825.8789999999999</v>
      </c>
      <c r="F21" s="163">
        <v>481.45</v>
      </c>
      <c r="G21" s="163">
        <v>686.69500000000005</v>
      </c>
      <c r="H21" s="163">
        <v>657.73400000000004</v>
      </c>
      <c r="I21" s="163">
        <v>1825.8789999999999</v>
      </c>
      <c r="J21" s="163">
        <v>314.73700000000002</v>
      </c>
      <c r="K21" s="163">
        <v>-220.67599999999999</v>
      </c>
      <c r="L21" s="163">
        <v>94.061000000000007</v>
      </c>
      <c r="M21" s="163">
        <v>51.929000000000002</v>
      </c>
      <c r="N21" s="163">
        <v>27.178000000000001</v>
      </c>
      <c r="O21" s="163">
        <v>-4.4859999999999998</v>
      </c>
      <c r="P21" s="163">
        <v>22.690999999999999</v>
      </c>
      <c r="Q21" s="163">
        <v>-4.109</v>
      </c>
      <c r="R21" s="163">
        <v>18.582000000000001</v>
      </c>
    </row>
    <row r="22" spans="2:18">
      <c r="B22" s="369" t="s">
        <v>226</v>
      </c>
      <c r="C22" s="164">
        <v>620.88499999999999</v>
      </c>
      <c r="D22" s="164">
        <v>1556.5719999999999</v>
      </c>
      <c r="E22" s="163">
        <v>2177.4569999999999</v>
      </c>
      <c r="F22" s="163">
        <v>776.62199999999996</v>
      </c>
      <c r="G22" s="163">
        <v>663.19</v>
      </c>
      <c r="H22" s="163">
        <v>737.64499999999998</v>
      </c>
      <c r="I22" s="163">
        <v>2177.4569999999999</v>
      </c>
      <c r="J22" s="163">
        <v>354.21100000000001</v>
      </c>
      <c r="K22" s="163">
        <v>-243.881</v>
      </c>
      <c r="L22" s="163">
        <v>110.33</v>
      </c>
      <c r="M22" s="163">
        <v>58.463999999999999</v>
      </c>
      <c r="N22" s="163">
        <v>24.937000000000001</v>
      </c>
      <c r="O22" s="163">
        <v>-17.210999999999999</v>
      </c>
      <c r="P22" s="163">
        <v>7.9089999999999998</v>
      </c>
      <c r="Q22" s="163">
        <v>-2.7440000000000002</v>
      </c>
      <c r="R22" s="163">
        <v>5.165</v>
      </c>
    </row>
    <row r="23" spans="2:18">
      <c r="B23" s="369" t="s">
        <v>266</v>
      </c>
      <c r="C23" s="164">
        <v>513.61400000000003</v>
      </c>
      <c r="D23" s="164">
        <v>1858.0519999999999</v>
      </c>
      <c r="E23" s="163">
        <v>2371.6660000000002</v>
      </c>
      <c r="F23" s="163">
        <v>770.529</v>
      </c>
      <c r="G23" s="163">
        <v>583.48099999999999</v>
      </c>
      <c r="H23" s="163">
        <v>1017.6559999999999</v>
      </c>
      <c r="I23" s="163">
        <v>2371.6660000000002</v>
      </c>
      <c r="J23" s="163">
        <v>347.08</v>
      </c>
      <c r="K23" s="163">
        <v>-247.35300000000001</v>
      </c>
      <c r="L23" s="163">
        <v>99.727000000000004</v>
      </c>
      <c r="M23" s="163">
        <v>35.396999999999998</v>
      </c>
      <c r="N23" s="163">
        <v>0.51600000000000001</v>
      </c>
      <c r="O23" s="163">
        <v>-15.762</v>
      </c>
      <c r="P23" s="163">
        <v>-15.246</v>
      </c>
      <c r="Q23" s="163">
        <v>4.9240000000000004</v>
      </c>
      <c r="R23" s="163">
        <v>-10.321999999999999</v>
      </c>
    </row>
    <row r="24" spans="2:18">
      <c r="B24" s="369" t="s">
        <v>254</v>
      </c>
      <c r="C24" s="164">
        <v>12.97</v>
      </c>
      <c r="D24" s="164">
        <v>12.262</v>
      </c>
      <c r="E24" s="163">
        <v>25.231999999999999</v>
      </c>
      <c r="F24" s="163">
        <v>12.779</v>
      </c>
      <c r="G24" s="163">
        <v>0.187</v>
      </c>
      <c r="H24" s="163">
        <v>12.266</v>
      </c>
      <c r="I24" s="163">
        <v>25.231999999999999</v>
      </c>
      <c r="J24" s="163">
        <v>3.6309999999999998</v>
      </c>
      <c r="K24" s="163">
        <v>-1.861</v>
      </c>
      <c r="L24" s="163">
        <v>1.77</v>
      </c>
      <c r="M24" s="163">
        <v>-1.714</v>
      </c>
      <c r="N24" s="163">
        <v>-2.5649999999999999</v>
      </c>
      <c r="O24" s="163">
        <v>-0.77500000000000002</v>
      </c>
      <c r="P24" s="163">
        <v>-3.34</v>
      </c>
      <c r="Q24" s="163">
        <v>0.48399999999999999</v>
      </c>
      <c r="R24" s="163">
        <v>-2.8559999999999999</v>
      </c>
    </row>
    <row r="25" spans="2:18">
      <c r="B25" s="369" t="s">
        <v>413</v>
      </c>
      <c r="C25" s="164">
        <v>1320.5319999999999</v>
      </c>
      <c r="D25" s="164">
        <v>5108.1189999999997</v>
      </c>
      <c r="E25" s="163">
        <v>6428.6509999999998</v>
      </c>
      <c r="F25" s="163">
        <v>1128.1690000000001</v>
      </c>
      <c r="G25" s="163">
        <v>3745.741</v>
      </c>
      <c r="H25" s="163">
        <v>1554.741</v>
      </c>
      <c r="I25" s="163">
        <v>6428.6509999999998</v>
      </c>
      <c r="J25" s="163">
        <v>818.37099999999998</v>
      </c>
      <c r="K25" s="163">
        <v>-587.28700000000003</v>
      </c>
      <c r="L25" s="163">
        <v>231.084</v>
      </c>
      <c r="M25" s="163">
        <v>134.36799999999999</v>
      </c>
      <c r="N25" s="163">
        <v>65.542000000000002</v>
      </c>
      <c r="O25" s="163">
        <v>-19.111000000000001</v>
      </c>
      <c r="P25" s="163">
        <v>46.430999999999997</v>
      </c>
      <c r="Q25" s="163">
        <v>-16.116</v>
      </c>
      <c r="R25" s="163">
        <v>30.315000000000001</v>
      </c>
    </row>
    <row r="26" spans="2:18">
      <c r="B26" s="369" t="s">
        <v>227</v>
      </c>
      <c r="C26" s="164">
        <v>3404.875</v>
      </c>
      <c r="D26" s="164">
        <v>10949.898999999999</v>
      </c>
      <c r="E26" s="163">
        <v>14354.773999999999</v>
      </c>
      <c r="F26" s="163">
        <v>3371.181</v>
      </c>
      <c r="G26" s="163">
        <v>6186.3190000000004</v>
      </c>
      <c r="H26" s="163">
        <v>4797.2740000000003</v>
      </c>
      <c r="I26" s="163">
        <v>14354.773999999999</v>
      </c>
      <c r="J26" s="163">
        <v>1958.2439999999999</v>
      </c>
      <c r="K26" s="163">
        <v>-1336.288</v>
      </c>
      <c r="L26" s="163">
        <v>621.95600000000002</v>
      </c>
      <c r="M26" s="163">
        <v>347.38299999999998</v>
      </c>
      <c r="N26" s="163">
        <v>176.34100000000001</v>
      </c>
      <c r="O26" s="163">
        <v>-185.666</v>
      </c>
      <c r="P26" s="163">
        <v>-9.1419999999999995</v>
      </c>
      <c r="Q26" s="163">
        <v>-13.590999999999999</v>
      </c>
      <c r="R26" s="163">
        <v>-22.733000000000001</v>
      </c>
    </row>
    <row r="27" spans="2:18">
      <c r="B27" s="369" t="s">
        <v>228</v>
      </c>
      <c r="C27" s="164">
        <v>244.28700000000001</v>
      </c>
      <c r="D27" s="164">
        <v>2036.4349999999999</v>
      </c>
      <c r="E27" s="163">
        <v>2280.7220000000002</v>
      </c>
      <c r="F27" s="163">
        <v>650.69299999999998</v>
      </c>
      <c r="G27" s="163">
        <v>587.80999999999995</v>
      </c>
      <c r="H27" s="163">
        <v>1042.2190000000001</v>
      </c>
      <c r="I27" s="163">
        <v>2280.7220000000002</v>
      </c>
      <c r="J27" s="163">
        <v>302.23700000000002</v>
      </c>
      <c r="K27" s="163">
        <v>-102.35</v>
      </c>
      <c r="L27" s="163">
        <v>199.887</v>
      </c>
      <c r="M27" s="163">
        <v>184.119</v>
      </c>
      <c r="N27" s="163">
        <v>166.56299999999999</v>
      </c>
      <c r="O27" s="163">
        <v>-16.43</v>
      </c>
      <c r="P27" s="163">
        <v>150.13999999999999</v>
      </c>
      <c r="Q27" s="163">
        <v>-47.643000000000001</v>
      </c>
      <c r="R27" s="163">
        <v>102.497</v>
      </c>
    </row>
    <row r="28" spans="2:18">
      <c r="B28" s="369" t="s">
        <v>229</v>
      </c>
      <c r="C28" s="164">
        <v>346.77100000000002</v>
      </c>
      <c r="D28" s="164">
        <v>1515.127</v>
      </c>
      <c r="E28" s="163">
        <v>1861.8979999999999</v>
      </c>
      <c r="F28" s="163">
        <v>555.87699999999995</v>
      </c>
      <c r="G28" s="163">
        <v>628.41200000000003</v>
      </c>
      <c r="H28" s="163">
        <v>677.60900000000004</v>
      </c>
      <c r="I28" s="163">
        <v>1861.8979999999999</v>
      </c>
      <c r="J28" s="163">
        <v>399.98200000000003</v>
      </c>
      <c r="K28" s="163">
        <v>-233.566</v>
      </c>
      <c r="L28" s="163">
        <v>166.416</v>
      </c>
      <c r="M28" s="163">
        <v>128.65799999999999</v>
      </c>
      <c r="N28" s="163">
        <v>93.861000000000004</v>
      </c>
      <c r="O28" s="163">
        <v>-16.571000000000002</v>
      </c>
      <c r="P28" s="163">
        <v>77.290000000000006</v>
      </c>
      <c r="Q28" s="163">
        <v>-23.094000000000001</v>
      </c>
      <c r="R28" s="163">
        <v>54.195999999999998</v>
      </c>
    </row>
    <row r="29" spans="2:18">
      <c r="B29" s="369" t="s">
        <v>230</v>
      </c>
      <c r="C29" s="164">
        <v>36.463999999999999</v>
      </c>
      <c r="D29" s="164">
        <v>1354.4949999999999</v>
      </c>
      <c r="E29" s="163">
        <v>1390.9590000000001</v>
      </c>
      <c r="F29" s="163">
        <v>41.901000000000003</v>
      </c>
      <c r="G29" s="163">
        <v>10.491</v>
      </c>
      <c r="H29" s="163">
        <v>1338.567</v>
      </c>
      <c r="I29" s="163">
        <v>1390.9590000000001</v>
      </c>
      <c r="J29" s="163">
        <v>0</v>
      </c>
      <c r="K29" s="163">
        <v>0</v>
      </c>
      <c r="L29" s="163">
        <v>0</v>
      </c>
      <c r="M29" s="163">
        <v>-3.4000000000000002E-2</v>
      </c>
      <c r="N29" s="163">
        <v>-3.4000000000000002E-2</v>
      </c>
      <c r="O29" s="163">
        <v>-1.782</v>
      </c>
      <c r="P29" s="163">
        <v>-1.8160000000000001</v>
      </c>
      <c r="Q29" s="163">
        <v>0</v>
      </c>
      <c r="R29" s="163">
        <v>-1.8160000000000001</v>
      </c>
    </row>
    <row r="30" spans="2:18">
      <c r="B30" s="369" t="s">
        <v>231</v>
      </c>
      <c r="C30" s="164">
        <v>384.13099999999997</v>
      </c>
      <c r="D30" s="164">
        <v>915.846</v>
      </c>
      <c r="E30" s="163">
        <v>1299.9770000000001</v>
      </c>
      <c r="F30" s="163">
        <v>157.363</v>
      </c>
      <c r="G30" s="163">
        <v>215.34200000000001</v>
      </c>
      <c r="H30" s="163">
        <v>927.27200000000005</v>
      </c>
      <c r="I30" s="163">
        <v>1299.9770000000001</v>
      </c>
      <c r="J30" s="163">
        <v>106.542</v>
      </c>
      <c r="K30" s="163">
        <v>-31.742000000000001</v>
      </c>
      <c r="L30" s="163">
        <v>74.8</v>
      </c>
      <c r="M30" s="163">
        <v>60.362000000000002</v>
      </c>
      <c r="N30" s="163">
        <v>48.515999999999998</v>
      </c>
      <c r="O30" s="163">
        <v>4.7329999999999997</v>
      </c>
      <c r="P30" s="163">
        <v>59.13</v>
      </c>
      <c r="Q30" s="163">
        <v>-3.8380000000000001</v>
      </c>
      <c r="R30" s="163">
        <v>55.292000000000002</v>
      </c>
    </row>
    <row r="31" spans="2:18">
      <c r="B31" s="369" t="s">
        <v>232</v>
      </c>
      <c r="C31" s="164">
        <v>14.712999999999999</v>
      </c>
      <c r="D31" s="164">
        <v>137.08099999999999</v>
      </c>
      <c r="E31" s="163">
        <v>151.79400000000001</v>
      </c>
      <c r="F31" s="163">
        <v>15.487</v>
      </c>
      <c r="G31" s="163">
        <v>27.029</v>
      </c>
      <c r="H31" s="163">
        <v>109.27800000000001</v>
      </c>
      <c r="I31" s="163">
        <v>151.79400000000001</v>
      </c>
      <c r="J31" s="163">
        <v>11.395</v>
      </c>
      <c r="K31" s="163">
        <v>-1.0980000000000001</v>
      </c>
      <c r="L31" s="163">
        <v>10.297000000000001</v>
      </c>
      <c r="M31" s="163">
        <v>9.3940000000000001</v>
      </c>
      <c r="N31" s="163">
        <v>8.359</v>
      </c>
      <c r="O31" s="163">
        <v>-6.0000000000000001E-3</v>
      </c>
      <c r="P31" s="163">
        <v>8.3539999999999992</v>
      </c>
      <c r="Q31" s="163">
        <v>-2.464</v>
      </c>
      <c r="R31" s="163">
        <v>5.89</v>
      </c>
    </row>
    <row r="32" spans="2:18">
      <c r="B32" s="369" t="s">
        <v>233</v>
      </c>
      <c r="C32" s="164">
        <v>67.796999999999997</v>
      </c>
      <c r="D32" s="164">
        <v>174.035</v>
      </c>
      <c r="E32" s="163">
        <v>241.83199999999999</v>
      </c>
      <c r="F32" s="163">
        <v>55.018000000000001</v>
      </c>
      <c r="G32" s="163">
        <v>32.363999999999997</v>
      </c>
      <c r="H32" s="163">
        <v>154.44999999999999</v>
      </c>
      <c r="I32" s="163">
        <v>241.83199999999999</v>
      </c>
      <c r="J32" s="163">
        <v>16.870999999999999</v>
      </c>
      <c r="K32" s="163">
        <v>-5.7430000000000003</v>
      </c>
      <c r="L32" s="163">
        <v>11.128</v>
      </c>
      <c r="M32" s="163">
        <v>9.0830000000000002</v>
      </c>
      <c r="N32" s="163">
        <v>6.1870000000000003</v>
      </c>
      <c r="O32" s="163">
        <v>-1.87</v>
      </c>
      <c r="P32" s="163">
        <v>4.3170000000000002</v>
      </c>
      <c r="Q32" s="163">
        <v>-1.5740000000000001</v>
      </c>
      <c r="R32" s="163">
        <v>2.7429999999999999</v>
      </c>
    </row>
    <row r="33" spans="2:18">
      <c r="B33" s="369" t="s">
        <v>234</v>
      </c>
      <c r="C33" s="164">
        <v>185.131</v>
      </c>
      <c r="D33" s="164">
        <v>1268.989</v>
      </c>
      <c r="E33" s="163">
        <v>1454.12</v>
      </c>
      <c r="F33" s="163">
        <v>289.31200000000001</v>
      </c>
      <c r="G33" s="163">
        <v>450.32299999999998</v>
      </c>
      <c r="H33" s="163">
        <v>714.48500000000001</v>
      </c>
      <c r="I33" s="163">
        <v>1454.12</v>
      </c>
      <c r="J33" s="163">
        <v>236.74</v>
      </c>
      <c r="K33" s="163">
        <v>-160.90799999999999</v>
      </c>
      <c r="L33" s="163">
        <v>75.831999999999994</v>
      </c>
      <c r="M33" s="163">
        <v>55.139000000000003</v>
      </c>
      <c r="N33" s="163">
        <v>38.787999999999997</v>
      </c>
      <c r="O33" s="163">
        <v>-6.4029999999999996</v>
      </c>
      <c r="P33" s="163">
        <v>32.384999999999998</v>
      </c>
      <c r="Q33" s="163">
        <v>-11.507999999999999</v>
      </c>
      <c r="R33" s="163">
        <v>20.876999999999999</v>
      </c>
    </row>
    <row r="34" spans="2:18">
      <c r="B34" s="369" t="s">
        <v>235</v>
      </c>
      <c r="C34" s="164">
        <v>553.447</v>
      </c>
      <c r="D34" s="164">
        <v>2443.5210000000002</v>
      </c>
      <c r="E34" s="163">
        <v>2996.9679999999998</v>
      </c>
      <c r="F34" s="163">
        <v>432.36099999999999</v>
      </c>
      <c r="G34" s="163">
        <v>729.65599999999995</v>
      </c>
      <c r="H34" s="163">
        <v>1834.951</v>
      </c>
      <c r="I34" s="163">
        <v>2996.9679999999998</v>
      </c>
      <c r="J34" s="163">
        <v>329.76900000000001</v>
      </c>
      <c r="K34" s="163">
        <v>-160.31399999999999</v>
      </c>
      <c r="L34" s="163">
        <v>169.45500000000001</v>
      </c>
      <c r="M34" s="163">
        <v>131.51900000000001</v>
      </c>
      <c r="N34" s="163">
        <v>99.384</v>
      </c>
      <c r="O34" s="163">
        <v>-5.4210000000000003</v>
      </c>
      <c r="P34" s="163">
        <v>93.962999999999994</v>
      </c>
      <c r="Q34" s="163">
        <v>-18.721</v>
      </c>
      <c r="R34" s="163">
        <v>75.242000000000004</v>
      </c>
    </row>
    <row r="39" spans="2:18">
      <c r="B39" s="194"/>
      <c r="C39" s="495" t="s">
        <v>402</v>
      </c>
      <c r="D39" s="496"/>
      <c r="E39" s="496"/>
      <c r="F39" s="496"/>
      <c r="G39" s="496"/>
      <c r="H39" s="496"/>
      <c r="I39" s="496"/>
      <c r="J39" s="496"/>
      <c r="K39" s="496"/>
      <c r="L39" s="496"/>
      <c r="M39" s="496"/>
      <c r="N39" s="496"/>
      <c r="O39" s="496"/>
      <c r="P39" s="496"/>
      <c r="Q39" s="496"/>
      <c r="R39" s="497"/>
    </row>
    <row r="40" spans="2:18" ht="33.75">
      <c r="B40" s="159"/>
      <c r="C40" s="364" t="s">
        <v>62</v>
      </c>
      <c r="D40" s="364" t="s">
        <v>236</v>
      </c>
      <c r="E40" s="364" t="s">
        <v>63</v>
      </c>
      <c r="F40" s="364" t="s">
        <v>64</v>
      </c>
      <c r="G40" s="364" t="s">
        <v>65</v>
      </c>
      <c r="H40" s="364" t="s">
        <v>237</v>
      </c>
      <c r="I40" s="365" t="s">
        <v>193</v>
      </c>
      <c r="J40" s="365" t="s">
        <v>115</v>
      </c>
      <c r="K40" s="365" t="s">
        <v>238</v>
      </c>
      <c r="L40" s="365" t="s">
        <v>123</v>
      </c>
      <c r="M40" s="365" t="s">
        <v>32</v>
      </c>
      <c r="N40" s="365" t="s">
        <v>239</v>
      </c>
      <c r="O40" s="365" t="s">
        <v>240</v>
      </c>
      <c r="P40" s="365" t="s">
        <v>241</v>
      </c>
      <c r="Q40" s="365" t="s">
        <v>113</v>
      </c>
      <c r="R40" s="365" t="s">
        <v>114</v>
      </c>
    </row>
    <row r="41" spans="2:18">
      <c r="B41" s="159"/>
      <c r="C41" s="160" t="s">
        <v>414</v>
      </c>
      <c r="D41" s="160" t="s">
        <v>414</v>
      </c>
      <c r="E41" s="160" t="s">
        <v>414</v>
      </c>
      <c r="F41" s="160" t="s">
        <v>414</v>
      </c>
      <c r="G41" s="160" t="s">
        <v>414</v>
      </c>
      <c r="H41" s="160" t="s">
        <v>414</v>
      </c>
      <c r="I41" s="160" t="s">
        <v>414</v>
      </c>
      <c r="J41" s="160" t="s">
        <v>414</v>
      </c>
      <c r="K41" s="160" t="s">
        <v>414</v>
      </c>
      <c r="L41" s="160" t="s">
        <v>414</v>
      </c>
      <c r="M41" s="160" t="s">
        <v>414</v>
      </c>
      <c r="N41" s="160" t="s">
        <v>414</v>
      </c>
      <c r="O41" s="160" t="s">
        <v>414</v>
      </c>
      <c r="P41" s="160" t="s">
        <v>414</v>
      </c>
      <c r="Q41" s="160" t="s">
        <v>414</v>
      </c>
      <c r="R41" s="160" t="s">
        <v>414</v>
      </c>
    </row>
    <row r="42" spans="2:18">
      <c r="B42" s="161"/>
      <c r="C42" s="162"/>
      <c r="D42" s="162"/>
      <c r="E42" s="162"/>
      <c r="F42" s="162"/>
      <c r="G42" s="162"/>
      <c r="H42" s="162"/>
      <c r="I42" s="162"/>
      <c r="J42" s="162"/>
      <c r="K42" s="162"/>
      <c r="L42" s="162"/>
      <c r="M42" s="162"/>
      <c r="N42" s="162"/>
      <c r="O42" s="162"/>
      <c r="P42" s="162"/>
      <c r="Q42" s="162"/>
      <c r="R42" s="162"/>
    </row>
    <row r="43" spans="2:18">
      <c r="B43" s="370" t="s">
        <v>214</v>
      </c>
      <c r="C43" s="436">
        <v>43.219000000000001</v>
      </c>
      <c r="D43" s="436">
        <v>87.644000000000005</v>
      </c>
      <c r="E43" s="437">
        <v>130.863</v>
      </c>
      <c r="F43" s="437">
        <v>2.1520000000000001</v>
      </c>
      <c r="G43" s="437">
        <v>0</v>
      </c>
      <c r="H43" s="437">
        <v>128.71100000000001</v>
      </c>
      <c r="I43" s="437">
        <v>130.863</v>
      </c>
      <c r="J43" s="437">
        <v>0</v>
      </c>
      <c r="K43" s="437">
        <v>0</v>
      </c>
      <c r="L43" s="437">
        <v>0</v>
      </c>
      <c r="M43" s="437">
        <v>-0.46300000000000002</v>
      </c>
      <c r="N43" s="437">
        <v>-0.46300000000000002</v>
      </c>
      <c r="O43" s="437">
        <v>8.9629999999999992</v>
      </c>
      <c r="P43" s="437">
        <v>39.713999999999999</v>
      </c>
      <c r="Q43" s="437">
        <v>-2.4529999999999998</v>
      </c>
      <c r="R43" s="437">
        <v>37.261000000000003</v>
      </c>
    </row>
    <row r="44" spans="2:18">
      <c r="B44" s="371" t="s">
        <v>215</v>
      </c>
      <c r="C44" s="436">
        <v>113.90900000000001</v>
      </c>
      <c r="D44" s="436">
        <v>270.423</v>
      </c>
      <c r="E44" s="437">
        <v>384.33199999999999</v>
      </c>
      <c r="F44" s="437">
        <v>112.41200000000001</v>
      </c>
      <c r="G44" s="437">
        <v>105.047</v>
      </c>
      <c r="H44" s="437">
        <v>166.87299999999999</v>
      </c>
      <c r="I44" s="437">
        <v>384.33199999999999</v>
      </c>
      <c r="J44" s="437">
        <v>213.60599999999999</v>
      </c>
      <c r="K44" s="437">
        <v>-68.968999999999994</v>
      </c>
      <c r="L44" s="437">
        <v>144.637</v>
      </c>
      <c r="M44" s="437">
        <v>100.244</v>
      </c>
      <c r="N44" s="437">
        <v>59.86</v>
      </c>
      <c r="O44" s="437">
        <v>22.628</v>
      </c>
      <c r="P44" s="437">
        <v>82.581999999999994</v>
      </c>
      <c r="Q44" s="437">
        <v>-24.641999999999999</v>
      </c>
      <c r="R44" s="437">
        <v>57.94</v>
      </c>
    </row>
    <row r="45" spans="2:18">
      <c r="B45" s="371" t="s">
        <v>216</v>
      </c>
      <c r="C45" s="436">
        <v>101.114</v>
      </c>
      <c r="D45" s="436">
        <v>315.84199999999998</v>
      </c>
      <c r="E45" s="437">
        <v>416.95600000000002</v>
      </c>
      <c r="F45" s="437">
        <v>75.003</v>
      </c>
      <c r="G45" s="437">
        <v>56.982999999999997</v>
      </c>
      <c r="H45" s="437">
        <v>284.97000000000003</v>
      </c>
      <c r="I45" s="437">
        <v>416.95600000000002</v>
      </c>
      <c r="J45" s="437">
        <v>71.807000000000002</v>
      </c>
      <c r="K45" s="437">
        <v>-5.9569999999999999</v>
      </c>
      <c r="L45" s="437">
        <v>65.849999999999994</v>
      </c>
      <c r="M45" s="437">
        <v>58.055</v>
      </c>
      <c r="N45" s="437">
        <v>42.905999999999999</v>
      </c>
      <c r="O45" s="437">
        <v>59.476999999999997</v>
      </c>
      <c r="P45" s="437">
        <v>103.8</v>
      </c>
      <c r="Q45" s="437">
        <v>-21.77</v>
      </c>
      <c r="R45" s="437">
        <v>82.03</v>
      </c>
    </row>
    <row r="46" spans="2:18">
      <c r="B46" s="371" t="s">
        <v>217</v>
      </c>
      <c r="C46" s="436">
        <v>284.12599999999998</v>
      </c>
      <c r="D46" s="436">
        <v>1456.9179999999999</v>
      </c>
      <c r="E46" s="437">
        <v>1741.0440000000001</v>
      </c>
      <c r="F46" s="437">
        <v>509.22300000000001</v>
      </c>
      <c r="G46" s="437">
        <v>429.76600000000002</v>
      </c>
      <c r="H46" s="437">
        <v>802.05499999999995</v>
      </c>
      <c r="I46" s="437">
        <v>1741.0440000000001</v>
      </c>
      <c r="J46" s="437">
        <v>1346.8879999999999</v>
      </c>
      <c r="K46" s="437">
        <v>-773.69299999999998</v>
      </c>
      <c r="L46" s="437">
        <v>573.19500000000005</v>
      </c>
      <c r="M46" s="437">
        <v>307.06599999999997</v>
      </c>
      <c r="N46" s="437">
        <v>211.03100000000001</v>
      </c>
      <c r="O46" s="437">
        <v>54.47</v>
      </c>
      <c r="P46" s="437">
        <v>265.56</v>
      </c>
      <c r="Q46" s="437">
        <v>-76.548000000000002</v>
      </c>
      <c r="R46" s="437">
        <v>189.012</v>
      </c>
    </row>
    <row r="47" spans="2:18">
      <c r="B47" s="371" t="s">
        <v>218</v>
      </c>
      <c r="C47" s="436">
        <v>23.431999999999999</v>
      </c>
      <c r="D47" s="436">
        <v>1.5509999999999999</v>
      </c>
      <c r="E47" s="437">
        <v>24.983000000000001</v>
      </c>
      <c r="F47" s="437">
        <v>21.486000000000001</v>
      </c>
      <c r="G47" s="437">
        <v>0</v>
      </c>
      <c r="H47" s="437">
        <v>3.4969999999999999</v>
      </c>
      <c r="I47" s="437">
        <v>24.983000000000001</v>
      </c>
      <c r="J47" s="437">
        <v>7.4969999999999999</v>
      </c>
      <c r="K47" s="437">
        <v>-0.95</v>
      </c>
      <c r="L47" s="437">
        <v>6.5469999999999997</v>
      </c>
      <c r="M47" s="437">
        <v>3.5990000000000002</v>
      </c>
      <c r="N47" s="437">
        <v>3.3210000000000002</v>
      </c>
      <c r="O47" s="437">
        <v>-9.1999999999999998E-2</v>
      </c>
      <c r="P47" s="437">
        <v>3.2290000000000001</v>
      </c>
      <c r="Q47" s="437">
        <v>-1.2949999999999999</v>
      </c>
      <c r="R47" s="437">
        <v>1.9339999999999999</v>
      </c>
    </row>
    <row r="48" spans="2:18">
      <c r="B48" s="371" t="s">
        <v>380</v>
      </c>
      <c r="C48" s="436">
        <v>105.726</v>
      </c>
      <c r="D48" s="436">
        <v>256.88099999999997</v>
      </c>
      <c r="E48" s="437">
        <v>362.60700000000003</v>
      </c>
      <c r="F48" s="437">
        <v>52.677999999999997</v>
      </c>
      <c r="G48" s="437">
        <v>52.731999999999999</v>
      </c>
      <c r="H48" s="437">
        <v>257.197</v>
      </c>
      <c r="I48" s="437">
        <v>362.60700000000003</v>
      </c>
      <c r="J48" s="437">
        <v>146.958</v>
      </c>
      <c r="K48" s="437">
        <v>-54.326000000000001</v>
      </c>
      <c r="L48" s="437">
        <v>92.632000000000005</v>
      </c>
      <c r="M48" s="437">
        <v>81.805999999999997</v>
      </c>
      <c r="N48" s="437">
        <v>50.774999999999999</v>
      </c>
      <c r="O48" s="437">
        <v>12.036</v>
      </c>
      <c r="P48" s="437">
        <v>63.131999999999998</v>
      </c>
      <c r="Q48" s="437">
        <v>-1.0069999999999999</v>
      </c>
      <c r="R48" s="437">
        <v>62.125</v>
      </c>
    </row>
    <row r="49" spans="2:18">
      <c r="B49" s="371" t="s">
        <v>219</v>
      </c>
      <c r="C49" s="436">
        <v>326.19099999999997</v>
      </c>
      <c r="D49" s="436">
        <v>927.94799999999998</v>
      </c>
      <c r="E49" s="437">
        <v>1254.1389999999999</v>
      </c>
      <c r="F49" s="437">
        <v>185.096</v>
      </c>
      <c r="G49" s="437">
        <v>151.167</v>
      </c>
      <c r="H49" s="437">
        <v>917.87599999999998</v>
      </c>
      <c r="I49" s="437">
        <v>1254.1389999999999</v>
      </c>
      <c r="J49" s="437">
        <v>285.27699999999999</v>
      </c>
      <c r="K49" s="437">
        <v>-74.927000000000007</v>
      </c>
      <c r="L49" s="437">
        <v>210.35</v>
      </c>
      <c r="M49" s="437">
        <v>157.774</v>
      </c>
      <c r="N49" s="437">
        <v>102.242</v>
      </c>
      <c r="O49" s="437">
        <v>112.78400000000001</v>
      </c>
      <c r="P49" s="437">
        <v>299.02199999999999</v>
      </c>
      <c r="Q49" s="437">
        <v>-54.043999999999997</v>
      </c>
      <c r="R49" s="437">
        <v>244.97800000000001</v>
      </c>
    </row>
    <row r="50" spans="2:18">
      <c r="B50" s="371" t="s">
        <v>220</v>
      </c>
      <c r="C50" s="436">
        <v>371.17399999999998</v>
      </c>
      <c r="D50" s="436">
        <v>5186.6729999999998</v>
      </c>
      <c r="E50" s="437">
        <v>5557.8469999999998</v>
      </c>
      <c r="F50" s="437">
        <v>145.721</v>
      </c>
      <c r="G50" s="437">
        <v>376.14</v>
      </c>
      <c r="H50" s="437">
        <v>5035.9859999999999</v>
      </c>
      <c r="I50" s="437">
        <v>5557.8469999999998</v>
      </c>
      <c r="J50" s="437">
        <v>0.97699999999999998</v>
      </c>
      <c r="K50" s="437">
        <v>-8.5000000000000006E-2</v>
      </c>
      <c r="L50" s="437">
        <v>0.89200000000000002</v>
      </c>
      <c r="M50" s="437">
        <v>-57.32</v>
      </c>
      <c r="N50" s="437">
        <v>-58.076000000000001</v>
      </c>
      <c r="O50" s="437">
        <v>-85.784000000000006</v>
      </c>
      <c r="P50" s="437">
        <v>88.858000000000004</v>
      </c>
      <c r="Q50" s="437">
        <v>15.025</v>
      </c>
      <c r="R50" s="437">
        <v>103.883</v>
      </c>
    </row>
    <row r="51" spans="2:18">
      <c r="B51" s="371" t="s">
        <v>221</v>
      </c>
      <c r="C51" s="436">
        <v>119.71899999999999</v>
      </c>
      <c r="D51" s="436">
        <v>193.43799999999999</v>
      </c>
      <c r="E51" s="437">
        <v>313.15699999999998</v>
      </c>
      <c r="F51" s="437">
        <v>108.806</v>
      </c>
      <c r="G51" s="437">
        <v>0.73699999999999999</v>
      </c>
      <c r="H51" s="437">
        <v>203.614</v>
      </c>
      <c r="I51" s="437">
        <v>313.15699999999998</v>
      </c>
      <c r="J51" s="437">
        <v>309.52499999999998</v>
      </c>
      <c r="K51" s="437">
        <v>-183.39400000000001</v>
      </c>
      <c r="L51" s="437">
        <v>126.131</v>
      </c>
      <c r="M51" s="437">
        <v>114.17</v>
      </c>
      <c r="N51" s="437">
        <v>99.94</v>
      </c>
      <c r="O51" s="437">
        <v>13.388999999999999</v>
      </c>
      <c r="P51" s="437">
        <v>113.32899999999999</v>
      </c>
      <c r="Q51" s="437">
        <v>-36.130000000000003</v>
      </c>
      <c r="R51" s="437">
        <v>77.198999999999998</v>
      </c>
    </row>
    <row r="52" spans="2:18">
      <c r="B52" s="371" t="s">
        <v>222</v>
      </c>
      <c r="C52" s="436">
        <v>213.20099999999999</v>
      </c>
      <c r="D52" s="436">
        <v>98.106999999999999</v>
      </c>
      <c r="E52" s="437">
        <v>311.30799999999999</v>
      </c>
      <c r="F52" s="437">
        <v>193.29499999999999</v>
      </c>
      <c r="G52" s="437">
        <v>3.28</v>
      </c>
      <c r="H52" s="437">
        <v>114.733</v>
      </c>
      <c r="I52" s="437">
        <v>311.30799999999999</v>
      </c>
      <c r="J52" s="437">
        <v>494.303</v>
      </c>
      <c r="K52" s="437">
        <v>-394.77600000000001</v>
      </c>
      <c r="L52" s="437">
        <v>99.527000000000001</v>
      </c>
      <c r="M52" s="437">
        <v>85.745999999999995</v>
      </c>
      <c r="N52" s="437">
        <v>79.064999999999998</v>
      </c>
      <c r="O52" s="437">
        <v>-0.1</v>
      </c>
      <c r="P52" s="437">
        <v>78.965000000000003</v>
      </c>
      <c r="Q52" s="437">
        <v>-25.670999999999999</v>
      </c>
      <c r="R52" s="437">
        <v>53.293999999999997</v>
      </c>
    </row>
    <row r="53" spans="2:18">
      <c r="B53" s="371" t="s">
        <v>381</v>
      </c>
      <c r="C53" s="436">
        <v>42.23</v>
      </c>
      <c r="D53" s="436">
        <v>345.70800000000003</v>
      </c>
      <c r="E53" s="437">
        <v>387.93799999999999</v>
      </c>
      <c r="F53" s="437">
        <v>29.751000000000001</v>
      </c>
      <c r="G53" s="437">
        <v>185.505</v>
      </c>
      <c r="H53" s="437">
        <v>172.68199999999999</v>
      </c>
      <c r="I53" s="437">
        <v>387.93799999999999</v>
      </c>
      <c r="J53" s="437">
        <v>106.792</v>
      </c>
      <c r="K53" s="437">
        <v>-42.895000000000003</v>
      </c>
      <c r="L53" s="437">
        <v>63.896999999999998</v>
      </c>
      <c r="M53" s="437">
        <v>59.631999999999998</v>
      </c>
      <c r="N53" s="437">
        <v>59.606999999999999</v>
      </c>
      <c r="O53" s="437">
        <v>-13.583</v>
      </c>
      <c r="P53" s="437">
        <v>46.024000000000001</v>
      </c>
      <c r="Q53" s="437">
        <v>-15.173</v>
      </c>
      <c r="R53" s="437">
        <v>30.850999999999999</v>
      </c>
    </row>
    <row r="54" spans="2:18">
      <c r="B54" s="371" t="s">
        <v>223</v>
      </c>
      <c r="C54" s="436">
        <v>113.996</v>
      </c>
      <c r="D54" s="436">
        <v>151.70699999999999</v>
      </c>
      <c r="E54" s="437">
        <v>265.70299999999997</v>
      </c>
      <c r="F54" s="437">
        <v>13.358000000000001</v>
      </c>
      <c r="G54" s="437">
        <v>16.239999999999998</v>
      </c>
      <c r="H54" s="437">
        <v>236.10499999999999</v>
      </c>
      <c r="I54" s="437">
        <v>265.70299999999997</v>
      </c>
      <c r="J54" s="437">
        <v>70.295000000000002</v>
      </c>
      <c r="K54" s="437">
        <v>-0.96699999999999997</v>
      </c>
      <c r="L54" s="437">
        <v>69.328000000000003</v>
      </c>
      <c r="M54" s="437">
        <v>61.375999999999998</v>
      </c>
      <c r="N54" s="437">
        <v>49.597999999999999</v>
      </c>
      <c r="O54" s="437">
        <v>19.722000000000001</v>
      </c>
      <c r="P54" s="437">
        <v>69.319999999999993</v>
      </c>
      <c r="Q54" s="437">
        <v>-39.773000000000003</v>
      </c>
      <c r="R54" s="437">
        <v>29.547000000000001</v>
      </c>
    </row>
    <row r="55" spans="2:18">
      <c r="B55" s="371" t="s">
        <v>224</v>
      </c>
      <c r="C55" s="436">
        <v>6.8559999999999999</v>
      </c>
      <c r="D55" s="436">
        <v>0.70099999999999996</v>
      </c>
      <c r="E55" s="437">
        <v>7.5570000000000004</v>
      </c>
      <c r="F55" s="437">
        <v>50.954000000000001</v>
      </c>
      <c r="G55" s="437">
        <v>8.0299999999999994</v>
      </c>
      <c r="H55" s="437">
        <v>-51.427</v>
      </c>
      <c r="I55" s="437">
        <v>7.5570000000000004</v>
      </c>
      <c r="J55" s="437">
        <v>1.1419999999999999</v>
      </c>
      <c r="K55" s="437">
        <v>0</v>
      </c>
      <c r="L55" s="437">
        <v>1.1419999999999999</v>
      </c>
      <c r="M55" s="437">
        <v>0.78900000000000003</v>
      </c>
      <c r="N55" s="437">
        <v>-0.53</v>
      </c>
      <c r="O55" s="437">
        <v>-10.468999999999999</v>
      </c>
      <c r="P55" s="437">
        <v>-10.999000000000001</v>
      </c>
      <c r="Q55" s="437">
        <v>0.29599999999999999</v>
      </c>
      <c r="R55" s="437">
        <v>-10.702999999999999</v>
      </c>
    </row>
    <row r="56" spans="2:18">
      <c r="B56" s="371" t="s">
        <v>225</v>
      </c>
      <c r="C56" s="436">
        <v>4.9139999999999997</v>
      </c>
      <c r="D56" s="436">
        <v>3.9239999999999999</v>
      </c>
      <c r="E56" s="437">
        <v>8.8379999999999992</v>
      </c>
      <c r="F56" s="437">
        <v>52.59</v>
      </c>
      <c r="G56" s="437">
        <v>9.2070000000000007</v>
      </c>
      <c r="H56" s="437">
        <v>-52.959000000000003</v>
      </c>
      <c r="I56" s="437">
        <v>8.8379999999999992</v>
      </c>
      <c r="J56" s="437">
        <v>1.1120000000000001</v>
      </c>
      <c r="K56" s="437">
        <v>0</v>
      </c>
      <c r="L56" s="437">
        <v>1.1120000000000001</v>
      </c>
      <c r="M56" s="437">
        <v>0.60099999999999998</v>
      </c>
      <c r="N56" s="437">
        <v>-0.92300000000000004</v>
      </c>
      <c r="O56" s="437">
        <v>-10.288</v>
      </c>
      <c r="P56" s="437">
        <v>-11.212</v>
      </c>
      <c r="Q56" s="437">
        <v>0.33300000000000002</v>
      </c>
      <c r="R56" s="437">
        <v>-10.879</v>
      </c>
    </row>
    <row r="57" spans="2:18">
      <c r="B57" s="371" t="s">
        <v>206</v>
      </c>
      <c r="C57" s="436">
        <v>629.65499999999997</v>
      </c>
      <c r="D57" s="436">
        <v>1624.665</v>
      </c>
      <c r="E57" s="437">
        <v>2254.3200000000002</v>
      </c>
      <c r="F57" s="437">
        <v>525.92100000000005</v>
      </c>
      <c r="G57" s="437">
        <v>902</v>
      </c>
      <c r="H57" s="437">
        <v>826.399</v>
      </c>
      <c r="I57" s="437">
        <v>2254.3200000000002</v>
      </c>
      <c r="J57" s="437">
        <v>1373.202</v>
      </c>
      <c r="K57" s="437">
        <v>-991.97900000000004</v>
      </c>
      <c r="L57" s="437">
        <v>381.22300000000001</v>
      </c>
      <c r="M57" s="437">
        <v>224.26599999999999</v>
      </c>
      <c r="N57" s="437">
        <v>140.69499999999999</v>
      </c>
      <c r="O57" s="437">
        <v>-18.245999999999999</v>
      </c>
      <c r="P57" s="437">
        <v>122.937</v>
      </c>
      <c r="Q57" s="437">
        <v>-19.875</v>
      </c>
      <c r="R57" s="437">
        <v>103.062</v>
      </c>
    </row>
    <row r="58" spans="2:18">
      <c r="B58" s="371" t="s">
        <v>226</v>
      </c>
      <c r="C58" s="436">
        <v>722.39400000000001</v>
      </c>
      <c r="D58" s="436">
        <v>1962.6079999999999</v>
      </c>
      <c r="E58" s="437">
        <v>2685.002</v>
      </c>
      <c r="F58" s="437">
        <v>910.50699999999995</v>
      </c>
      <c r="G58" s="437">
        <v>830.06899999999996</v>
      </c>
      <c r="H58" s="437">
        <v>944.42600000000004</v>
      </c>
      <c r="I58" s="437">
        <v>2685.002</v>
      </c>
      <c r="J58" s="437">
        <v>1514.836</v>
      </c>
      <c r="K58" s="437">
        <v>-1029.22</v>
      </c>
      <c r="L58" s="437">
        <v>485.61599999999999</v>
      </c>
      <c r="M58" s="437">
        <v>299.779</v>
      </c>
      <c r="N58" s="437">
        <v>163.82900000000001</v>
      </c>
      <c r="O58" s="437">
        <v>-55.984000000000002</v>
      </c>
      <c r="P58" s="437">
        <v>109.105</v>
      </c>
      <c r="Q58" s="437">
        <v>-37.009</v>
      </c>
      <c r="R58" s="437">
        <v>72.096000000000004</v>
      </c>
    </row>
    <row r="59" spans="2:18">
      <c r="B59" s="371" t="s">
        <v>253</v>
      </c>
      <c r="C59" s="436">
        <v>665.18700000000001</v>
      </c>
      <c r="D59" s="436">
        <v>2355.2460000000001</v>
      </c>
      <c r="E59" s="437">
        <v>3020.433</v>
      </c>
      <c r="F59" s="437">
        <v>795.56200000000001</v>
      </c>
      <c r="G59" s="437">
        <v>903.99699999999996</v>
      </c>
      <c r="H59" s="437">
        <v>1320.874</v>
      </c>
      <c r="I59" s="437">
        <v>3020.433</v>
      </c>
      <c r="J59" s="437">
        <v>1544.8989999999999</v>
      </c>
      <c r="K59" s="437">
        <v>-1100.077</v>
      </c>
      <c r="L59" s="437">
        <v>444.822</v>
      </c>
      <c r="M59" s="437">
        <v>220.03</v>
      </c>
      <c r="N59" s="437">
        <v>22.568000000000001</v>
      </c>
      <c r="O59" s="437">
        <v>-59.707999999999998</v>
      </c>
      <c r="P59" s="437">
        <v>-36.744</v>
      </c>
      <c r="Q59" s="437">
        <v>11.462</v>
      </c>
      <c r="R59" s="437">
        <v>-25.282</v>
      </c>
    </row>
    <row r="60" spans="2:18">
      <c r="B60" s="371" t="s">
        <v>254</v>
      </c>
      <c r="C60" s="436">
        <v>17.885999999999999</v>
      </c>
      <c r="D60" s="436">
        <v>15.089</v>
      </c>
      <c r="E60" s="437">
        <v>32.975000000000001</v>
      </c>
      <c r="F60" s="437">
        <v>13.676</v>
      </c>
      <c r="G60" s="437">
        <v>0.307</v>
      </c>
      <c r="H60" s="437">
        <v>18.992000000000001</v>
      </c>
      <c r="I60" s="437">
        <v>32.975000000000001</v>
      </c>
      <c r="J60" s="437">
        <v>19.359000000000002</v>
      </c>
      <c r="K60" s="437">
        <v>-6.4340000000000002</v>
      </c>
      <c r="L60" s="437">
        <v>12.925000000000001</v>
      </c>
      <c r="M60" s="437">
        <v>-1.373</v>
      </c>
      <c r="N60" s="437">
        <v>-4.6769999999999996</v>
      </c>
      <c r="O60" s="437">
        <v>-0.311</v>
      </c>
      <c r="P60" s="437">
        <v>-4.9880000000000004</v>
      </c>
      <c r="Q60" s="437">
        <v>0.53900000000000003</v>
      </c>
      <c r="R60" s="437">
        <v>-4.4489999999999998</v>
      </c>
    </row>
    <row r="61" spans="2:18">
      <c r="B61" s="371" t="s">
        <v>379</v>
      </c>
      <c r="C61" s="436">
        <v>1701.3</v>
      </c>
      <c r="D61" s="436">
        <v>6062.31</v>
      </c>
      <c r="E61" s="437">
        <v>7763.61</v>
      </c>
      <c r="F61" s="437">
        <v>1474.482</v>
      </c>
      <c r="G61" s="437">
        <v>4310.4949999999999</v>
      </c>
      <c r="H61" s="437">
        <v>1978.633</v>
      </c>
      <c r="I61" s="437">
        <v>7763.61</v>
      </c>
      <c r="J61" s="437">
        <v>3720.7820000000002</v>
      </c>
      <c r="K61" s="437">
        <v>-2699.1080000000002</v>
      </c>
      <c r="L61" s="437">
        <v>1021.674</v>
      </c>
      <c r="M61" s="437">
        <v>638.49599999999998</v>
      </c>
      <c r="N61" s="437">
        <v>378.59100000000001</v>
      </c>
      <c r="O61" s="437">
        <v>-100.83499999999999</v>
      </c>
      <c r="P61" s="437">
        <v>277.75599999999997</v>
      </c>
      <c r="Q61" s="437">
        <v>460.33499999999998</v>
      </c>
      <c r="R61" s="437">
        <v>738.09100000000001</v>
      </c>
    </row>
    <row r="62" spans="2:18">
      <c r="B62" s="371" t="s">
        <v>227</v>
      </c>
      <c r="C62" s="436">
        <v>4211.38</v>
      </c>
      <c r="D62" s="436">
        <v>13471.236000000001</v>
      </c>
      <c r="E62" s="437">
        <v>17682.616000000002</v>
      </c>
      <c r="F62" s="437">
        <v>3919.1219999999998</v>
      </c>
      <c r="G62" s="437">
        <v>7528.8</v>
      </c>
      <c r="H62" s="437">
        <v>6234.6940000000004</v>
      </c>
      <c r="I62" s="437">
        <v>17682.616000000002</v>
      </c>
      <c r="J62" s="437">
        <v>8611.1460000000006</v>
      </c>
      <c r="K62" s="437">
        <v>-5906.7349999999997</v>
      </c>
      <c r="L62" s="437">
        <v>2704.4110000000001</v>
      </c>
      <c r="M62" s="437">
        <v>1645.5160000000001</v>
      </c>
      <c r="N62" s="437">
        <v>928.952</v>
      </c>
      <c r="O62" s="437">
        <v>-356.94</v>
      </c>
      <c r="P62" s="437">
        <v>574.154</v>
      </c>
      <c r="Q62" s="437">
        <v>314.35899999999998</v>
      </c>
      <c r="R62" s="437">
        <v>888.51300000000003</v>
      </c>
    </row>
    <row r="63" spans="2:18">
      <c r="B63" s="371" t="s">
        <v>228</v>
      </c>
      <c r="C63" s="436">
        <v>251.41300000000001</v>
      </c>
      <c r="D63" s="436">
        <v>2524.0740000000001</v>
      </c>
      <c r="E63" s="437">
        <v>2775.4870000000001</v>
      </c>
      <c r="F63" s="437">
        <v>387.80399999999997</v>
      </c>
      <c r="G63" s="437">
        <v>943.88199999999995</v>
      </c>
      <c r="H63" s="437">
        <v>1443.8009999999999</v>
      </c>
      <c r="I63" s="437">
        <v>2775.4870000000001</v>
      </c>
      <c r="J63" s="437">
        <v>1246.989</v>
      </c>
      <c r="K63" s="437">
        <v>-465.76799999999997</v>
      </c>
      <c r="L63" s="437">
        <v>781.221</v>
      </c>
      <c r="M63" s="437">
        <v>710.32</v>
      </c>
      <c r="N63" s="437">
        <v>637.221</v>
      </c>
      <c r="O63" s="437">
        <v>-81.784999999999997</v>
      </c>
      <c r="P63" s="437">
        <v>555.67200000000003</v>
      </c>
      <c r="Q63" s="437">
        <v>-180.20699999999999</v>
      </c>
      <c r="R63" s="437">
        <v>375.46499999999997</v>
      </c>
    </row>
    <row r="64" spans="2:18">
      <c r="B64" s="371" t="s">
        <v>229</v>
      </c>
      <c r="C64" s="436">
        <v>363.83800000000002</v>
      </c>
      <c r="D64" s="436">
        <v>1842.8610000000001</v>
      </c>
      <c r="E64" s="437">
        <v>2206.6990000000001</v>
      </c>
      <c r="F64" s="437">
        <v>545.68899999999996</v>
      </c>
      <c r="G64" s="437">
        <v>704.52700000000004</v>
      </c>
      <c r="H64" s="437">
        <v>956.48299999999995</v>
      </c>
      <c r="I64" s="437">
        <v>2206.6990000000001</v>
      </c>
      <c r="J64" s="437">
        <v>1665.318</v>
      </c>
      <c r="K64" s="437">
        <v>-962.17399999999998</v>
      </c>
      <c r="L64" s="437">
        <v>703.14400000000001</v>
      </c>
      <c r="M64" s="437">
        <v>556.51300000000003</v>
      </c>
      <c r="N64" s="437">
        <v>431.00400000000002</v>
      </c>
      <c r="O64" s="437">
        <v>-58.396999999999998</v>
      </c>
      <c r="P64" s="437">
        <v>372.68</v>
      </c>
      <c r="Q64" s="437">
        <v>-122.066</v>
      </c>
      <c r="R64" s="437">
        <v>250.614</v>
      </c>
    </row>
    <row r="65" spans="2:18">
      <c r="B65" s="371" t="s">
        <v>230</v>
      </c>
      <c r="C65" s="436">
        <v>37.588999999999999</v>
      </c>
      <c r="D65" s="436">
        <v>1403.1890000000001</v>
      </c>
      <c r="E65" s="437">
        <v>1440.778</v>
      </c>
      <c r="F65" s="437">
        <v>41.359000000000002</v>
      </c>
      <c r="G65" s="437">
        <v>10.868</v>
      </c>
      <c r="H65" s="437">
        <v>1388.5509999999999</v>
      </c>
      <c r="I65" s="437">
        <v>1440.778</v>
      </c>
      <c r="J65" s="437">
        <v>1.0999999999999999E-2</v>
      </c>
      <c r="K65" s="437">
        <v>0</v>
      </c>
      <c r="L65" s="437">
        <v>1.0999999999999999E-2</v>
      </c>
      <c r="M65" s="437">
        <v>-1.155</v>
      </c>
      <c r="N65" s="437">
        <v>-1.155</v>
      </c>
      <c r="O65" s="437">
        <v>-1.4730000000000001</v>
      </c>
      <c r="P65" s="437">
        <v>127.289</v>
      </c>
      <c r="Q65" s="437">
        <v>-8.0000000000000002E-3</v>
      </c>
      <c r="R65" s="437">
        <v>127.28100000000001</v>
      </c>
    </row>
    <row r="66" spans="2:18">
      <c r="B66" s="371" t="s">
        <v>231</v>
      </c>
      <c r="C66" s="436">
        <v>361.697</v>
      </c>
      <c r="D66" s="436">
        <v>974.78399999999999</v>
      </c>
      <c r="E66" s="437">
        <v>1336.481</v>
      </c>
      <c r="F66" s="437">
        <v>172.15</v>
      </c>
      <c r="G66" s="437">
        <v>259.36700000000002</v>
      </c>
      <c r="H66" s="437">
        <v>904.96400000000006</v>
      </c>
      <c r="I66" s="437">
        <v>1336.481</v>
      </c>
      <c r="J66" s="437">
        <v>478.15499999999997</v>
      </c>
      <c r="K66" s="437">
        <v>-178.102</v>
      </c>
      <c r="L66" s="437">
        <v>300.053</v>
      </c>
      <c r="M66" s="437">
        <v>243.35900000000001</v>
      </c>
      <c r="N66" s="437">
        <v>191.69</v>
      </c>
      <c r="O66" s="437">
        <v>-4.8860000000000001</v>
      </c>
      <c r="P66" s="437">
        <v>200.977</v>
      </c>
      <c r="Q66" s="437">
        <v>-56.34</v>
      </c>
      <c r="R66" s="437">
        <v>144.637</v>
      </c>
    </row>
    <row r="67" spans="2:18">
      <c r="B67" s="165" t="s">
        <v>232</v>
      </c>
      <c r="C67" s="436">
        <v>6.3460000000000001</v>
      </c>
      <c r="D67" s="436">
        <v>153.37</v>
      </c>
      <c r="E67" s="437">
        <v>159.71600000000001</v>
      </c>
      <c r="F67" s="437">
        <v>6.3490000000000002</v>
      </c>
      <c r="G67" s="437">
        <v>38.765999999999998</v>
      </c>
      <c r="H67" s="437">
        <v>114.601</v>
      </c>
      <c r="I67" s="437">
        <v>159.71600000000001</v>
      </c>
      <c r="J67" s="437">
        <v>45.03</v>
      </c>
      <c r="K67" s="437">
        <v>-5.0810000000000004</v>
      </c>
      <c r="L67" s="437">
        <v>39.948999999999998</v>
      </c>
      <c r="M67" s="437">
        <v>34.113</v>
      </c>
      <c r="N67" s="437">
        <v>29.867999999999999</v>
      </c>
      <c r="O67" s="437">
        <v>-0.72299999999999998</v>
      </c>
      <c r="P67" s="437">
        <v>29.145</v>
      </c>
      <c r="Q67" s="437">
        <v>-8.6850000000000005</v>
      </c>
      <c r="R67" s="437">
        <v>20.46</v>
      </c>
    </row>
    <row r="68" spans="2:18">
      <c r="B68" s="165" t="s">
        <v>233</v>
      </c>
      <c r="C68" s="436">
        <v>75.117999999999995</v>
      </c>
      <c r="D68" s="436">
        <v>180.36500000000001</v>
      </c>
      <c r="E68" s="437">
        <v>255.483</v>
      </c>
      <c r="F68" s="437">
        <v>64.558999999999997</v>
      </c>
      <c r="G68" s="437">
        <v>33.668999999999997</v>
      </c>
      <c r="H68" s="437">
        <v>157.255</v>
      </c>
      <c r="I68" s="437">
        <v>255.483</v>
      </c>
      <c r="J68" s="437">
        <v>82.155000000000001</v>
      </c>
      <c r="K68" s="437">
        <v>-27.861000000000001</v>
      </c>
      <c r="L68" s="437">
        <v>54.293999999999997</v>
      </c>
      <c r="M68" s="437">
        <v>44.073999999999998</v>
      </c>
      <c r="N68" s="437">
        <v>32.902000000000001</v>
      </c>
      <c r="O68" s="437">
        <v>-0.317</v>
      </c>
      <c r="P68" s="437">
        <v>32.594999999999999</v>
      </c>
      <c r="Q68" s="437">
        <v>-9.2750000000000004</v>
      </c>
      <c r="R68" s="437">
        <v>23.32</v>
      </c>
    </row>
    <row r="69" spans="2:18">
      <c r="B69" s="165" t="s">
        <v>234</v>
      </c>
      <c r="C69" s="436">
        <v>153.38200000000001</v>
      </c>
      <c r="D69" s="436">
        <v>1305.567</v>
      </c>
      <c r="E69" s="437">
        <v>1458.9490000000001</v>
      </c>
      <c r="F69" s="437">
        <v>272.26799999999997</v>
      </c>
      <c r="G69" s="437">
        <v>467.92399999999998</v>
      </c>
      <c r="H69" s="437">
        <v>718.75699999999995</v>
      </c>
      <c r="I69" s="437">
        <v>1458.9490000000001</v>
      </c>
      <c r="J69" s="437">
        <v>950.35</v>
      </c>
      <c r="K69" s="437">
        <v>-619.18100000000004</v>
      </c>
      <c r="L69" s="437">
        <v>331.16899999999998</v>
      </c>
      <c r="M69" s="437">
        <v>257.47300000000001</v>
      </c>
      <c r="N69" s="437">
        <v>196.43600000000001</v>
      </c>
      <c r="O69" s="437">
        <v>-22.937999999999999</v>
      </c>
      <c r="P69" s="437">
        <v>184.15299999999999</v>
      </c>
      <c r="Q69" s="437">
        <v>-55.649000000000001</v>
      </c>
      <c r="R69" s="437">
        <v>128.50399999999999</v>
      </c>
    </row>
    <row r="70" spans="2:18">
      <c r="B70" s="165" t="s">
        <v>235</v>
      </c>
      <c r="C70" s="436">
        <v>551.84400000000005</v>
      </c>
      <c r="D70" s="436">
        <v>2562.0830000000001</v>
      </c>
      <c r="E70" s="437">
        <v>3113.9270000000001</v>
      </c>
      <c r="F70" s="437">
        <v>482.47699999999998</v>
      </c>
      <c r="G70" s="437">
        <v>805.16800000000001</v>
      </c>
      <c r="H70" s="437">
        <v>1826.2819999999999</v>
      </c>
      <c r="I70" s="437">
        <v>3113.9270000000001</v>
      </c>
      <c r="J70" s="437">
        <v>1382.941</v>
      </c>
      <c r="K70" s="437">
        <v>-676.173</v>
      </c>
      <c r="L70" s="437">
        <v>706.76800000000003</v>
      </c>
      <c r="M70" s="437">
        <v>561.49400000000003</v>
      </c>
      <c r="N70" s="437">
        <v>433.36799999999999</v>
      </c>
      <c r="O70" s="437">
        <v>-30.553000000000001</v>
      </c>
      <c r="P70" s="437">
        <v>413.48</v>
      </c>
      <c r="Q70" s="437">
        <v>-125.187</v>
      </c>
      <c r="R70" s="437">
        <v>288.29300000000001</v>
      </c>
    </row>
  </sheetData>
  <mergeCells count="3">
    <mergeCell ref="B1:R1"/>
    <mergeCell ref="C3:R3"/>
    <mergeCell ref="C39:R39"/>
  </mergeCells>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S204"/>
  <sheetViews>
    <sheetView zoomScale="96" zoomScaleNormal="96" workbookViewId="0"/>
  </sheetViews>
  <sheetFormatPr baseColWidth="10" defaultRowHeight="12.75"/>
  <cols>
    <col min="1" max="1" width="12.140625" customWidth="1"/>
    <col min="2" max="2" width="69.85546875" customWidth="1"/>
    <col min="3" max="3" width="18.42578125" customWidth="1"/>
    <col min="4" max="4" width="16.42578125" customWidth="1"/>
    <col min="5" max="5" width="17.7109375" customWidth="1"/>
    <col min="6" max="6" width="13.7109375" customWidth="1"/>
    <col min="7" max="7" width="19.7109375" customWidth="1"/>
    <col min="8" max="8" width="18.85546875" customWidth="1"/>
    <col min="9" max="9" width="15.28515625" customWidth="1"/>
    <col min="10" max="10" width="17.7109375" customWidth="1"/>
    <col min="11" max="11" width="20.5703125" customWidth="1"/>
    <col min="12" max="12" width="20.28515625" customWidth="1"/>
    <col min="13" max="13" width="19.140625" customWidth="1"/>
    <col min="14" max="14" width="14.5703125" customWidth="1"/>
    <col min="15" max="15" width="18" customWidth="1"/>
    <col min="16" max="16" width="18.5703125" customWidth="1"/>
    <col min="17" max="175" width="11.42578125" style="290"/>
  </cols>
  <sheetData>
    <row r="1" spans="1:175" s="290" customFormat="1"/>
    <row r="2" spans="1:175">
      <c r="A2" s="505" t="s">
        <v>91</v>
      </c>
      <c r="B2" s="506"/>
      <c r="C2" s="510" t="s">
        <v>367</v>
      </c>
      <c r="D2" s="511"/>
      <c r="E2" s="510" t="s">
        <v>10</v>
      </c>
      <c r="F2" s="511"/>
      <c r="G2" s="510" t="s">
        <v>53</v>
      </c>
      <c r="H2" s="511"/>
      <c r="I2" s="510" t="s">
        <v>14</v>
      </c>
      <c r="J2" s="511"/>
      <c r="K2" s="510" t="s">
        <v>54</v>
      </c>
      <c r="L2" s="511"/>
      <c r="M2" s="510" t="s">
        <v>368</v>
      </c>
      <c r="N2" s="511"/>
      <c r="O2" s="510" t="s">
        <v>19</v>
      </c>
      <c r="P2" s="511"/>
    </row>
    <row r="3" spans="1:175">
      <c r="A3" s="512" t="s">
        <v>340</v>
      </c>
      <c r="B3" s="513"/>
      <c r="C3" s="308" t="s">
        <v>425</v>
      </c>
      <c r="D3" s="309" t="s">
        <v>402</v>
      </c>
      <c r="E3" s="308" t="str">
        <f>C3</f>
        <v>03/31/2020</v>
      </c>
      <c r="F3" s="309" t="s">
        <v>375</v>
      </c>
      <c r="G3" s="308" t="str">
        <f>C3</f>
        <v>03/31/2020</v>
      </c>
      <c r="H3" s="309" t="s">
        <v>375</v>
      </c>
      <c r="I3" s="308" t="str">
        <f>C3</f>
        <v>03/31/2020</v>
      </c>
      <c r="J3" s="309" t="s">
        <v>375</v>
      </c>
      <c r="K3" s="308" t="str">
        <f>E3</f>
        <v>03/31/2020</v>
      </c>
      <c r="L3" s="309" t="s">
        <v>375</v>
      </c>
      <c r="M3" s="308" t="str">
        <f>I3</f>
        <v>03/31/2020</v>
      </c>
      <c r="N3" s="309" t="s">
        <v>375</v>
      </c>
      <c r="O3" s="308" t="str">
        <f>K3</f>
        <v>03/31/2020</v>
      </c>
      <c r="P3" s="309" t="s">
        <v>375</v>
      </c>
    </row>
    <row r="4" spans="1:175">
      <c r="A4" s="514"/>
      <c r="B4" s="515"/>
      <c r="C4" s="310" t="s">
        <v>414</v>
      </c>
      <c r="D4" s="311" t="s">
        <v>414</v>
      </c>
      <c r="E4" s="310" t="s">
        <v>414</v>
      </c>
      <c r="F4" s="311" t="s">
        <v>414</v>
      </c>
      <c r="G4" s="310" t="s">
        <v>414</v>
      </c>
      <c r="H4" s="311" t="s">
        <v>414</v>
      </c>
      <c r="I4" s="310" t="s">
        <v>414</v>
      </c>
      <c r="J4" s="311" t="s">
        <v>414</v>
      </c>
      <c r="K4" s="310" t="s">
        <v>414</v>
      </c>
      <c r="L4" s="311" t="s">
        <v>414</v>
      </c>
      <c r="M4" s="310" t="s">
        <v>414</v>
      </c>
      <c r="N4" s="311" t="s">
        <v>414</v>
      </c>
      <c r="O4" s="310" t="s">
        <v>414</v>
      </c>
      <c r="P4" s="311" t="s">
        <v>414</v>
      </c>
    </row>
    <row r="5" spans="1:175" s="375" customFormat="1">
      <c r="A5" s="303" t="s">
        <v>341</v>
      </c>
      <c r="B5" s="389"/>
      <c r="C5" s="316">
        <v>741.452</v>
      </c>
      <c r="D5" s="317">
        <v>709.46199999999999</v>
      </c>
      <c r="E5" s="316">
        <v>631.16</v>
      </c>
      <c r="F5" s="317">
        <v>626.43899999999996</v>
      </c>
      <c r="G5" s="316">
        <v>3501.9450000000002</v>
      </c>
      <c r="H5" s="317">
        <v>4304.0360000000001</v>
      </c>
      <c r="I5" s="316">
        <v>590.35299999999995</v>
      </c>
      <c r="J5" s="317">
        <v>560.01700000000005</v>
      </c>
      <c r="K5" s="316">
        <v>553.44799999999998</v>
      </c>
      <c r="L5" s="317">
        <v>551.84299999999996</v>
      </c>
      <c r="M5" s="316">
        <v>-307.06299999999999</v>
      </c>
      <c r="N5" s="317">
        <v>-170.54300000000001</v>
      </c>
      <c r="O5" s="316">
        <v>5711.2950000000001</v>
      </c>
      <c r="P5" s="318">
        <v>6581.2539999999999</v>
      </c>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c r="BF5" s="374"/>
      <c r="BG5" s="374"/>
      <c r="BH5" s="374"/>
      <c r="BI5" s="374"/>
      <c r="BJ5" s="374"/>
      <c r="BK5" s="374"/>
      <c r="BL5" s="374"/>
      <c r="BM5" s="374"/>
      <c r="BN5" s="374"/>
      <c r="BO5" s="374"/>
      <c r="BP5" s="374"/>
      <c r="BQ5" s="374"/>
      <c r="BR5" s="374"/>
      <c r="BS5" s="374"/>
      <c r="BT5" s="374"/>
      <c r="BU5" s="374"/>
      <c r="BV5" s="374"/>
      <c r="BW5" s="374"/>
      <c r="BX5" s="374"/>
      <c r="BY5" s="374"/>
      <c r="BZ5" s="374"/>
      <c r="CA5" s="374"/>
      <c r="CB5" s="374"/>
      <c r="CC5" s="374"/>
      <c r="CD5" s="374"/>
      <c r="CE5" s="374"/>
      <c r="CF5" s="374"/>
      <c r="CG5" s="374"/>
      <c r="CH5" s="374"/>
      <c r="CI5" s="374"/>
      <c r="CJ5" s="374"/>
      <c r="CK5" s="374"/>
      <c r="CL5" s="374"/>
      <c r="CM5" s="374"/>
      <c r="CN5" s="374"/>
      <c r="CO5" s="374"/>
      <c r="CP5" s="374"/>
      <c r="CQ5" s="374"/>
      <c r="CR5" s="374"/>
      <c r="CS5" s="374"/>
      <c r="CT5" s="374"/>
      <c r="CU5" s="374"/>
      <c r="CV5" s="374"/>
      <c r="CW5" s="374"/>
      <c r="CX5" s="374"/>
      <c r="CY5" s="374"/>
      <c r="CZ5" s="374"/>
      <c r="DA5" s="374"/>
      <c r="DB5" s="374"/>
      <c r="DC5" s="374"/>
      <c r="DD5" s="374"/>
      <c r="DE5" s="374"/>
      <c r="DF5" s="374"/>
      <c r="DG5" s="374"/>
      <c r="DH5" s="374"/>
      <c r="DI5" s="374"/>
      <c r="DJ5" s="374"/>
      <c r="DK5" s="374"/>
      <c r="DL5" s="374"/>
      <c r="DM5" s="374"/>
      <c r="DN5" s="374"/>
      <c r="DO5" s="374"/>
      <c r="DP5" s="374"/>
      <c r="DQ5" s="374"/>
      <c r="DR5" s="374"/>
      <c r="DS5" s="374"/>
      <c r="DT5" s="374"/>
      <c r="DU5" s="374"/>
      <c r="DV5" s="374"/>
      <c r="DW5" s="374"/>
      <c r="DX5" s="374"/>
      <c r="DY5" s="374"/>
      <c r="DZ5" s="374"/>
      <c r="EA5" s="374"/>
      <c r="EB5" s="374"/>
      <c r="EC5" s="374"/>
      <c r="ED5" s="374"/>
      <c r="EE5" s="374"/>
      <c r="EF5" s="374"/>
      <c r="EG5" s="374"/>
      <c r="EH5" s="374"/>
      <c r="EI5" s="374"/>
      <c r="EJ5" s="374"/>
      <c r="EK5" s="374"/>
      <c r="EL5" s="374"/>
      <c r="EM5" s="374"/>
      <c r="EN5" s="374"/>
      <c r="EO5" s="374"/>
      <c r="EP5" s="374"/>
      <c r="EQ5" s="374"/>
      <c r="ER5" s="374"/>
      <c r="ES5" s="374"/>
      <c r="ET5" s="374"/>
      <c r="EU5" s="374"/>
      <c r="EV5" s="374"/>
      <c r="EW5" s="374"/>
      <c r="EX5" s="374"/>
      <c r="EY5" s="374"/>
      <c r="EZ5" s="374"/>
      <c r="FA5" s="374"/>
      <c r="FB5" s="374"/>
      <c r="FC5" s="374"/>
      <c r="FD5" s="374"/>
      <c r="FE5" s="374"/>
      <c r="FF5" s="374"/>
      <c r="FG5" s="374"/>
      <c r="FH5" s="374"/>
      <c r="FI5" s="374"/>
      <c r="FJ5" s="374"/>
      <c r="FK5" s="374"/>
      <c r="FL5" s="374"/>
      <c r="FM5" s="374"/>
      <c r="FN5" s="374"/>
      <c r="FO5" s="374"/>
      <c r="FP5" s="374"/>
      <c r="FQ5" s="374"/>
      <c r="FR5" s="374"/>
      <c r="FS5" s="374"/>
    </row>
    <row r="6" spans="1:175">
      <c r="A6" s="302"/>
      <c r="B6" s="292" t="s">
        <v>276</v>
      </c>
      <c r="C6" s="312">
        <v>531.077</v>
      </c>
      <c r="D6" s="314">
        <v>634.221</v>
      </c>
      <c r="E6" s="312">
        <v>161.53700000000001</v>
      </c>
      <c r="F6" s="314">
        <v>130.85599999999999</v>
      </c>
      <c r="G6" s="312">
        <v>419.15899999999999</v>
      </c>
      <c r="H6" s="314">
        <v>699.524</v>
      </c>
      <c r="I6" s="312">
        <v>245.20400000000001</v>
      </c>
      <c r="J6" s="314">
        <v>186.762</v>
      </c>
      <c r="K6" s="312">
        <v>274.34699999999998</v>
      </c>
      <c r="L6" s="314">
        <v>287.63400000000001</v>
      </c>
      <c r="M6" s="312">
        <v>0</v>
      </c>
      <c r="N6" s="314">
        <v>0</v>
      </c>
      <c r="O6" s="316">
        <v>1631.3240000000001</v>
      </c>
      <c r="P6" s="318">
        <v>1938.9970000000001</v>
      </c>
    </row>
    <row r="7" spans="1:175">
      <c r="A7" s="302"/>
      <c r="B7" s="292" t="s">
        <v>277</v>
      </c>
      <c r="C7" s="312">
        <v>3.49</v>
      </c>
      <c r="D7" s="314">
        <v>1.637</v>
      </c>
      <c r="E7" s="312">
        <v>0</v>
      </c>
      <c r="F7" s="314">
        <v>0</v>
      </c>
      <c r="G7" s="312">
        <v>247.262</v>
      </c>
      <c r="H7" s="314">
        <v>115.002</v>
      </c>
      <c r="I7" s="312">
        <v>2.6269999999999998</v>
      </c>
      <c r="J7" s="314">
        <v>3.512</v>
      </c>
      <c r="K7" s="312">
        <v>0</v>
      </c>
      <c r="L7" s="314">
        <v>0.23200000000000001</v>
      </c>
      <c r="M7" s="312">
        <v>0</v>
      </c>
      <c r="N7" s="314">
        <v>0</v>
      </c>
      <c r="O7" s="316">
        <v>253.37899999999999</v>
      </c>
      <c r="P7" s="318">
        <v>120.383</v>
      </c>
    </row>
    <row r="8" spans="1:175">
      <c r="A8" s="302"/>
      <c r="B8" s="292" t="s">
        <v>278</v>
      </c>
      <c r="C8" s="312">
        <v>4.2480000000000002</v>
      </c>
      <c r="D8" s="314">
        <v>3.8109999999999999</v>
      </c>
      <c r="E8" s="312">
        <v>56.915999999999997</v>
      </c>
      <c r="F8" s="314">
        <v>47.707999999999998</v>
      </c>
      <c r="G8" s="312">
        <v>316.40899999999999</v>
      </c>
      <c r="H8" s="314">
        <v>376.85700000000003</v>
      </c>
      <c r="I8" s="312">
        <v>18.927</v>
      </c>
      <c r="J8" s="314">
        <v>12.941000000000001</v>
      </c>
      <c r="K8" s="312">
        <v>50.926000000000002</v>
      </c>
      <c r="L8" s="314">
        <v>44.844999999999999</v>
      </c>
      <c r="M8" s="312">
        <v>0</v>
      </c>
      <c r="N8" s="314">
        <v>0</v>
      </c>
      <c r="O8" s="316">
        <v>447.42599999999999</v>
      </c>
      <c r="P8" s="318">
        <v>486.16199999999998</v>
      </c>
    </row>
    <row r="9" spans="1:175">
      <c r="A9" s="302"/>
      <c r="B9" s="292" t="s">
        <v>279</v>
      </c>
      <c r="C9" s="312">
        <v>0.8</v>
      </c>
      <c r="D9" s="314">
        <v>0.83899999999999997</v>
      </c>
      <c r="E9" s="312">
        <v>348.90100000000001</v>
      </c>
      <c r="F9" s="314">
        <v>386.31700000000001</v>
      </c>
      <c r="G9" s="312">
        <v>2128.9929999999999</v>
      </c>
      <c r="H9" s="314">
        <v>2691.5859999999998</v>
      </c>
      <c r="I9" s="312">
        <v>234.78</v>
      </c>
      <c r="J9" s="314">
        <v>260.13200000000001</v>
      </c>
      <c r="K9" s="312">
        <v>174.90700000000001</v>
      </c>
      <c r="L9" s="314">
        <v>164.63</v>
      </c>
      <c r="M9" s="312">
        <v>1.5609999999999999</v>
      </c>
      <c r="N9" s="314">
        <v>0.95299999999999996</v>
      </c>
      <c r="O9" s="316">
        <v>2889.942</v>
      </c>
      <c r="P9" s="318">
        <v>3504.4569999999999</v>
      </c>
    </row>
    <row r="10" spans="1:175">
      <c r="A10" s="302"/>
      <c r="B10" s="292" t="s">
        <v>280</v>
      </c>
      <c r="C10" s="312">
        <v>192.649</v>
      </c>
      <c r="D10" s="314">
        <v>59.808</v>
      </c>
      <c r="E10" s="312">
        <v>12.494999999999999</v>
      </c>
      <c r="F10" s="314">
        <v>12.368</v>
      </c>
      <c r="G10" s="312">
        <v>112.905</v>
      </c>
      <c r="H10" s="314">
        <v>109.39400000000001</v>
      </c>
      <c r="I10" s="312">
        <v>2.7949999999999999</v>
      </c>
      <c r="J10" s="314">
        <v>2.0720000000000001</v>
      </c>
      <c r="K10" s="312">
        <v>1.0569999999999999</v>
      </c>
      <c r="L10" s="314">
        <v>4.2229999999999999</v>
      </c>
      <c r="M10" s="312">
        <v>-308.62400000000002</v>
      </c>
      <c r="N10" s="314">
        <v>-171.49600000000001</v>
      </c>
      <c r="O10" s="316">
        <v>13.276999999999999</v>
      </c>
      <c r="P10" s="318">
        <v>16.369</v>
      </c>
    </row>
    <row r="11" spans="1:175">
      <c r="A11" s="302"/>
      <c r="B11" s="292" t="s">
        <v>281</v>
      </c>
      <c r="C11" s="312">
        <v>0</v>
      </c>
      <c r="D11" s="314">
        <v>0</v>
      </c>
      <c r="E11" s="312">
        <v>42.68</v>
      </c>
      <c r="F11" s="314">
        <v>31.074999999999999</v>
      </c>
      <c r="G11" s="312">
        <v>216.75700000000001</v>
      </c>
      <c r="H11" s="314">
        <v>236.48500000000001</v>
      </c>
      <c r="I11" s="312">
        <v>76.83</v>
      </c>
      <c r="J11" s="314">
        <v>83.152000000000001</v>
      </c>
      <c r="K11" s="312">
        <v>47.774000000000001</v>
      </c>
      <c r="L11" s="314">
        <v>45.527000000000001</v>
      </c>
      <c r="M11" s="312">
        <v>0</v>
      </c>
      <c r="N11" s="314">
        <v>0</v>
      </c>
      <c r="O11" s="316">
        <v>384.041</v>
      </c>
      <c r="P11" s="318">
        <v>396.23899999999998</v>
      </c>
    </row>
    <row r="12" spans="1:175">
      <c r="A12" s="302"/>
      <c r="B12" s="292" t="s">
        <v>282</v>
      </c>
      <c r="C12" s="312">
        <v>9.1880000000000006</v>
      </c>
      <c r="D12" s="314">
        <v>9.1460000000000008</v>
      </c>
      <c r="E12" s="312">
        <v>8.6310000000000002</v>
      </c>
      <c r="F12" s="314">
        <v>18.114999999999998</v>
      </c>
      <c r="G12" s="312">
        <v>60.46</v>
      </c>
      <c r="H12" s="314">
        <v>75.188000000000002</v>
      </c>
      <c r="I12" s="312">
        <v>3.3000000000000002E-2</v>
      </c>
      <c r="J12" s="314">
        <v>0.12</v>
      </c>
      <c r="K12" s="312">
        <v>4.4370000000000003</v>
      </c>
      <c r="L12" s="314">
        <v>4.7519999999999998</v>
      </c>
      <c r="M12" s="312">
        <v>0</v>
      </c>
      <c r="N12" s="314">
        <v>0</v>
      </c>
      <c r="O12" s="316">
        <v>82.748999999999995</v>
      </c>
      <c r="P12" s="318">
        <v>107.321</v>
      </c>
    </row>
    <row r="13" spans="1:175">
      <c r="A13" s="293"/>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row>
    <row r="14" spans="1:175">
      <c r="A14" s="302"/>
      <c r="B14" s="292" t="s">
        <v>283</v>
      </c>
      <c r="C14" s="312">
        <v>0</v>
      </c>
      <c r="D14" s="314">
        <v>0</v>
      </c>
      <c r="E14" s="312">
        <v>0</v>
      </c>
      <c r="F14" s="314">
        <v>0</v>
      </c>
      <c r="G14" s="312">
        <v>0</v>
      </c>
      <c r="H14" s="314">
        <v>0</v>
      </c>
      <c r="I14" s="312">
        <v>9.157</v>
      </c>
      <c r="J14" s="314">
        <v>11.326000000000001</v>
      </c>
      <c r="K14" s="312">
        <v>0</v>
      </c>
      <c r="L14" s="314">
        <v>0</v>
      </c>
      <c r="M14" s="312">
        <v>0</v>
      </c>
      <c r="N14" s="314">
        <v>0</v>
      </c>
      <c r="O14" s="316">
        <v>9.157</v>
      </c>
      <c r="P14" s="318">
        <v>11.326000000000001</v>
      </c>
    </row>
    <row r="15" spans="1:175">
      <c r="A15" s="293"/>
      <c r="B15" s="293"/>
      <c r="C15" s="293"/>
      <c r="D15" s="293"/>
      <c r="E15" s="293"/>
      <c r="F15" s="293"/>
      <c r="G15" s="293"/>
      <c r="H15" s="293"/>
      <c r="I15" s="293"/>
      <c r="J15" s="293"/>
      <c r="K15" s="293"/>
      <c r="L15" s="293"/>
      <c r="M15" s="293"/>
      <c r="N15" s="293"/>
      <c r="O15" s="293"/>
      <c r="P15" s="293"/>
    </row>
    <row r="16" spans="1:175" s="375" customFormat="1">
      <c r="A16" s="303" t="s">
        <v>342</v>
      </c>
      <c r="B16" s="389"/>
      <c r="C16" s="316">
        <v>10110.044</v>
      </c>
      <c r="D16" s="317">
        <v>10105.798000000001</v>
      </c>
      <c r="E16" s="316">
        <v>2587.2950000000001</v>
      </c>
      <c r="F16" s="317">
        <v>2622.7170000000001</v>
      </c>
      <c r="G16" s="316">
        <v>10961.186</v>
      </c>
      <c r="H16" s="317">
        <v>13482.703</v>
      </c>
      <c r="I16" s="316">
        <v>3554.89</v>
      </c>
      <c r="J16" s="317">
        <v>4371.2439999999997</v>
      </c>
      <c r="K16" s="316">
        <v>2443.1129999999998</v>
      </c>
      <c r="L16" s="317">
        <v>2561.433</v>
      </c>
      <c r="M16" s="316">
        <v>-10020.295</v>
      </c>
      <c r="N16" s="317">
        <v>-9948.7649999999994</v>
      </c>
      <c r="O16" s="316">
        <v>19636.233</v>
      </c>
      <c r="P16" s="318">
        <v>23195.13</v>
      </c>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c r="BY16" s="374"/>
      <c r="BZ16" s="374"/>
      <c r="CA16" s="374"/>
      <c r="CB16" s="374"/>
      <c r="CC16" s="374"/>
      <c r="CD16" s="374"/>
      <c r="CE16" s="374"/>
      <c r="CF16" s="374"/>
      <c r="CG16" s="374"/>
      <c r="CH16" s="374"/>
      <c r="CI16" s="374"/>
      <c r="CJ16" s="374"/>
      <c r="CK16" s="374"/>
      <c r="CL16" s="374"/>
      <c r="CM16" s="374"/>
      <c r="CN16" s="374"/>
      <c r="CO16" s="374"/>
      <c r="CP16" s="374"/>
      <c r="CQ16" s="374"/>
      <c r="CR16" s="374"/>
      <c r="CS16" s="374"/>
      <c r="CT16" s="374"/>
      <c r="CU16" s="374"/>
      <c r="CV16" s="374"/>
      <c r="CW16" s="374"/>
      <c r="CX16" s="374"/>
      <c r="CY16" s="374"/>
      <c r="CZ16" s="374"/>
      <c r="DA16" s="374"/>
      <c r="DB16" s="374"/>
      <c r="DC16" s="374"/>
      <c r="DD16" s="374"/>
      <c r="DE16" s="374"/>
      <c r="DF16" s="374"/>
      <c r="DG16" s="374"/>
      <c r="DH16" s="374"/>
      <c r="DI16" s="374"/>
      <c r="DJ16" s="374"/>
      <c r="DK16" s="374"/>
      <c r="DL16" s="374"/>
      <c r="DM16" s="374"/>
      <c r="DN16" s="374"/>
      <c r="DO16" s="374"/>
      <c r="DP16" s="374"/>
      <c r="DQ16" s="374"/>
      <c r="DR16" s="374"/>
      <c r="DS16" s="374"/>
      <c r="DT16" s="374"/>
      <c r="DU16" s="374"/>
      <c r="DV16" s="374"/>
      <c r="DW16" s="374"/>
      <c r="DX16" s="374"/>
      <c r="DY16" s="374"/>
      <c r="DZ16" s="374"/>
      <c r="EA16" s="374"/>
      <c r="EB16" s="374"/>
      <c r="EC16" s="374"/>
      <c r="ED16" s="374"/>
      <c r="EE16" s="374"/>
      <c r="EF16" s="374"/>
      <c r="EG16" s="374"/>
      <c r="EH16" s="374"/>
      <c r="EI16" s="374"/>
      <c r="EJ16" s="374"/>
      <c r="EK16" s="374"/>
      <c r="EL16" s="374"/>
      <c r="EM16" s="374"/>
      <c r="EN16" s="374"/>
      <c r="EO16" s="374"/>
      <c r="EP16" s="374"/>
      <c r="EQ16" s="374"/>
      <c r="ER16" s="374"/>
      <c r="ES16" s="374"/>
      <c r="ET16" s="374"/>
      <c r="EU16" s="374"/>
      <c r="EV16" s="374"/>
      <c r="EW16" s="374"/>
      <c r="EX16" s="374"/>
      <c r="EY16" s="374"/>
      <c r="EZ16" s="374"/>
      <c r="FA16" s="374"/>
      <c r="FB16" s="374"/>
      <c r="FC16" s="374"/>
      <c r="FD16" s="374"/>
      <c r="FE16" s="374"/>
      <c r="FF16" s="374"/>
      <c r="FG16" s="374"/>
      <c r="FH16" s="374"/>
      <c r="FI16" s="374"/>
      <c r="FJ16" s="374"/>
      <c r="FK16" s="374"/>
      <c r="FL16" s="374"/>
      <c r="FM16" s="374"/>
      <c r="FN16" s="374"/>
      <c r="FO16" s="374"/>
      <c r="FP16" s="374"/>
      <c r="FQ16" s="374"/>
      <c r="FR16" s="374"/>
      <c r="FS16" s="374"/>
    </row>
    <row r="17" spans="1:175">
      <c r="A17" s="302"/>
      <c r="B17" s="292" t="s">
        <v>284</v>
      </c>
      <c r="C17" s="312">
        <v>0</v>
      </c>
      <c r="D17" s="314">
        <v>0</v>
      </c>
      <c r="E17" s="312">
        <v>2.9849999999999999</v>
      </c>
      <c r="F17" s="314">
        <v>3.2090000000000001</v>
      </c>
      <c r="G17" s="312">
        <v>2402.5149999999999</v>
      </c>
      <c r="H17" s="314">
        <v>3046.431</v>
      </c>
      <c r="I17" s="312">
        <v>0.13600000000000001</v>
      </c>
      <c r="J17" s="314">
        <v>0.17100000000000001</v>
      </c>
      <c r="K17" s="312">
        <v>0</v>
      </c>
      <c r="L17" s="314">
        <v>0</v>
      </c>
      <c r="M17" s="312">
        <v>0</v>
      </c>
      <c r="N17" s="314">
        <v>0</v>
      </c>
      <c r="O17" s="316">
        <v>2405.636</v>
      </c>
      <c r="P17" s="318">
        <v>3049.8110000000001</v>
      </c>
    </row>
    <row r="18" spans="1:175">
      <c r="A18" s="302"/>
      <c r="B18" s="292" t="s">
        <v>285</v>
      </c>
      <c r="C18" s="312">
        <v>2.98</v>
      </c>
      <c r="D18" s="314">
        <v>3.125</v>
      </c>
      <c r="E18" s="312">
        <v>3.1309999999999998</v>
      </c>
      <c r="F18" s="314">
        <v>3.3540000000000001</v>
      </c>
      <c r="G18" s="312">
        <v>2590.5830000000001</v>
      </c>
      <c r="H18" s="314">
        <v>2690.6390000000001</v>
      </c>
      <c r="I18" s="312">
        <v>17.173999999999999</v>
      </c>
      <c r="J18" s="314">
        <v>21.844000000000001</v>
      </c>
      <c r="K18" s="312">
        <v>18.483000000000001</v>
      </c>
      <c r="L18" s="314">
        <v>16.760000000000002</v>
      </c>
      <c r="M18" s="312">
        <v>2.1999999999999999E-2</v>
      </c>
      <c r="N18" s="314">
        <v>0.16800000000000001</v>
      </c>
      <c r="O18" s="316">
        <v>2632.373</v>
      </c>
      <c r="P18" s="318">
        <v>2735.89</v>
      </c>
    </row>
    <row r="19" spans="1:175">
      <c r="A19" s="302"/>
      <c r="B19" s="292" t="s">
        <v>286</v>
      </c>
      <c r="C19" s="312">
        <v>0.10199999999999999</v>
      </c>
      <c r="D19" s="314">
        <v>0.126</v>
      </c>
      <c r="E19" s="312">
        <v>298.46300000000002</v>
      </c>
      <c r="F19" s="314">
        <v>308.73</v>
      </c>
      <c r="G19" s="312">
        <v>166.893</v>
      </c>
      <c r="H19" s="314">
        <v>236.55500000000001</v>
      </c>
      <c r="I19" s="312">
        <v>35.756999999999998</v>
      </c>
      <c r="J19" s="314">
        <v>42.545999999999999</v>
      </c>
      <c r="K19" s="312">
        <v>0</v>
      </c>
      <c r="L19" s="314">
        <v>0</v>
      </c>
      <c r="M19" s="312">
        <v>0</v>
      </c>
      <c r="N19" s="314">
        <v>0</v>
      </c>
      <c r="O19" s="316">
        <v>501.21499999999997</v>
      </c>
      <c r="P19" s="318">
        <v>587.95699999999999</v>
      </c>
    </row>
    <row r="20" spans="1:175">
      <c r="A20" s="302"/>
      <c r="B20" s="292" t="s">
        <v>287</v>
      </c>
      <c r="C20" s="312">
        <v>375</v>
      </c>
      <c r="D20" s="314">
        <v>375</v>
      </c>
      <c r="E20" s="312">
        <v>4.8000000000000001E-2</v>
      </c>
      <c r="F20" s="314">
        <v>6.8000000000000005E-2</v>
      </c>
      <c r="G20" s="312">
        <v>15.683999999999999</v>
      </c>
      <c r="H20" s="314">
        <v>17.039000000000001</v>
      </c>
      <c r="I20" s="312">
        <v>0</v>
      </c>
      <c r="J20" s="314">
        <v>0</v>
      </c>
      <c r="K20" s="312">
        <v>0</v>
      </c>
      <c r="L20" s="314">
        <v>0</v>
      </c>
      <c r="M20" s="312">
        <v>-390.19799999999998</v>
      </c>
      <c r="N20" s="314">
        <v>-391.26</v>
      </c>
      <c r="O20" s="316">
        <v>0.53400000000000003</v>
      </c>
      <c r="P20" s="318">
        <v>0.84699999999999998</v>
      </c>
    </row>
    <row r="21" spans="1:175">
      <c r="A21" s="302"/>
      <c r="B21" s="292" t="s">
        <v>288</v>
      </c>
      <c r="C21" s="312">
        <v>9726.0589999999993</v>
      </c>
      <c r="D21" s="314">
        <v>9726.0589999999993</v>
      </c>
      <c r="E21" s="312">
        <v>355.89699999999999</v>
      </c>
      <c r="F21" s="314">
        <v>357.96300000000002</v>
      </c>
      <c r="G21" s="312">
        <v>0</v>
      </c>
      <c r="H21" s="314">
        <v>0</v>
      </c>
      <c r="I21" s="312">
        <v>0.106</v>
      </c>
      <c r="J21" s="314">
        <v>0.14099999999999999</v>
      </c>
      <c r="K21" s="312">
        <v>0</v>
      </c>
      <c r="L21" s="314">
        <v>0</v>
      </c>
      <c r="M21" s="312">
        <v>-10079.884</v>
      </c>
      <c r="N21" s="314">
        <v>-10082.184999999999</v>
      </c>
      <c r="O21" s="316">
        <v>2.1779999999999999</v>
      </c>
      <c r="P21" s="318">
        <v>1.978</v>
      </c>
    </row>
    <row r="22" spans="1:175">
      <c r="A22" s="302"/>
      <c r="B22" s="292" t="s">
        <v>289</v>
      </c>
      <c r="C22" s="312">
        <v>0</v>
      </c>
      <c r="D22" s="314">
        <v>0</v>
      </c>
      <c r="E22" s="312">
        <v>31.687000000000001</v>
      </c>
      <c r="F22" s="314">
        <v>30.518999999999998</v>
      </c>
      <c r="G22" s="312">
        <v>4071.9560000000001</v>
      </c>
      <c r="H22" s="314">
        <v>5306.2730000000001</v>
      </c>
      <c r="I22" s="312">
        <v>99.337999999999994</v>
      </c>
      <c r="J22" s="314">
        <v>125.795</v>
      </c>
      <c r="K22" s="312">
        <v>62.787999999999997</v>
      </c>
      <c r="L22" s="314">
        <v>65.292000000000002</v>
      </c>
      <c r="M22" s="312">
        <v>0</v>
      </c>
      <c r="N22" s="314">
        <v>0</v>
      </c>
      <c r="O22" s="316">
        <v>4265.7690000000002</v>
      </c>
      <c r="P22" s="318">
        <v>5527.8789999999999</v>
      </c>
    </row>
    <row r="23" spans="1:175">
      <c r="A23" s="302"/>
      <c r="B23" s="292" t="s">
        <v>290</v>
      </c>
      <c r="C23" s="312">
        <v>0</v>
      </c>
      <c r="D23" s="314">
        <v>0</v>
      </c>
      <c r="E23" s="312">
        <v>4.657</v>
      </c>
      <c r="F23" s="314">
        <v>4.665</v>
      </c>
      <c r="G23" s="312">
        <v>494.47300000000001</v>
      </c>
      <c r="H23" s="314">
        <v>638.03099999999995</v>
      </c>
      <c r="I23" s="312">
        <v>4.7169999999999996</v>
      </c>
      <c r="J23" s="314">
        <v>5.835</v>
      </c>
      <c r="K23" s="312">
        <v>0</v>
      </c>
      <c r="L23" s="314">
        <v>0</v>
      </c>
      <c r="M23" s="312">
        <v>449.76499999999999</v>
      </c>
      <c r="N23" s="314">
        <v>524.51199999999994</v>
      </c>
      <c r="O23" s="316">
        <v>953.61199999999997</v>
      </c>
      <c r="P23" s="318">
        <v>1173.0429999999999</v>
      </c>
    </row>
    <row r="24" spans="1:175">
      <c r="A24" s="302"/>
      <c r="B24" s="292" t="s">
        <v>291</v>
      </c>
      <c r="C24" s="312">
        <v>0</v>
      </c>
      <c r="D24" s="314">
        <v>0</v>
      </c>
      <c r="E24" s="312">
        <v>1867.2650000000001</v>
      </c>
      <c r="F24" s="314">
        <v>1888.3009999999999</v>
      </c>
      <c r="G24" s="312">
        <v>305.93</v>
      </c>
      <c r="H24" s="314">
        <v>401.19</v>
      </c>
      <c r="I24" s="312">
        <v>3376.748</v>
      </c>
      <c r="J24" s="314">
        <v>4162.924</v>
      </c>
      <c r="K24" s="312">
        <v>2200.998</v>
      </c>
      <c r="L24" s="314">
        <v>2311.0230000000001</v>
      </c>
      <c r="M24" s="312">
        <v>0</v>
      </c>
      <c r="N24" s="314">
        <v>0</v>
      </c>
      <c r="O24" s="316">
        <v>7750.9409999999998</v>
      </c>
      <c r="P24" s="318">
        <v>8763.4380000000001</v>
      </c>
    </row>
    <row r="25" spans="1:175">
      <c r="A25" s="302"/>
      <c r="B25" s="292" t="s">
        <v>292</v>
      </c>
      <c r="C25" s="312">
        <v>0</v>
      </c>
      <c r="D25" s="314">
        <v>0</v>
      </c>
      <c r="E25" s="312">
        <v>0</v>
      </c>
      <c r="F25" s="314">
        <v>0</v>
      </c>
      <c r="G25" s="312">
        <v>7.9470000000000001</v>
      </c>
      <c r="H25" s="314">
        <v>10.254</v>
      </c>
      <c r="I25" s="312">
        <v>0</v>
      </c>
      <c r="J25" s="314">
        <v>0</v>
      </c>
      <c r="K25" s="312">
        <v>0</v>
      </c>
      <c r="L25" s="314">
        <v>0</v>
      </c>
      <c r="M25" s="312">
        <v>0</v>
      </c>
      <c r="N25" s="314">
        <v>0</v>
      </c>
      <c r="O25" s="316">
        <v>7.9470000000000001</v>
      </c>
      <c r="P25" s="318">
        <v>10.254</v>
      </c>
    </row>
    <row r="26" spans="1:175">
      <c r="A26" s="302"/>
      <c r="B26" s="292" t="s">
        <v>429</v>
      </c>
      <c r="C26" s="312">
        <v>1.2E-2</v>
      </c>
      <c r="D26" s="314">
        <v>1.9E-2</v>
      </c>
      <c r="E26" s="312">
        <v>1.4999999999999999E-2</v>
      </c>
      <c r="F26" s="314">
        <v>1.7999999999999999E-2</v>
      </c>
      <c r="G26" s="312">
        <v>53.947000000000003</v>
      </c>
      <c r="H26" s="314">
        <v>75.418999999999997</v>
      </c>
      <c r="I26" s="312">
        <v>20.849</v>
      </c>
      <c r="J26" s="314">
        <v>11.988</v>
      </c>
      <c r="K26" s="312">
        <v>160.41399999999999</v>
      </c>
      <c r="L26" s="314">
        <v>168.35499999999999</v>
      </c>
      <c r="M26" s="312">
        <v>0</v>
      </c>
      <c r="N26" s="314">
        <v>0</v>
      </c>
      <c r="O26" s="316">
        <v>235.23699999999999</v>
      </c>
      <c r="P26" s="318">
        <v>255.79900000000001</v>
      </c>
    </row>
    <row r="27" spans="1:175">
      <c r="A27" s="302"/>
      <c r="B27" s="292" t="s">
        <v>293</v>
      </c>
      <c r="C27" s="312">
        <v>5.891</v>
      </c>
      <c r="D27" s="314">
        <v>1.4690000000000001</v>
      </c>
      <c r="E27" s="312">
        <v>23.146999999999998</v>
      </c>
      <c r="F27" s="314">
        <v>25.89</v>
      </c>
      <c r="G27" s="312">
        <v>851.25800000000004</v>
      </c>
      <c r="H27" s="314">
        <v>1060.8720000000001</v>
      </c>
      <c r="I27" s="312">
        <v>6.5000000000000002E-2</v>
      </c>
      <c r="J27" s="314">
        <v>0</v>
      </c>
      <c r="K27" s="312">
        <v>0.43</v>
      </c>
      <c r="L27" s="314">
        <v>3.0000000000000001E-3</v>
      </c>
      <c r="M27" s="312">
        <v>0</v>
      </c>
      <c r="N27" s="314">
        <v>0</v>
      </c>
      <c r="O27" s="316">
        <v>880.79100000000005</v>
      </c>
      <c r="P27" s="318">
        <v>1088.2339999999999</v>
      </c>
    </row>
    <row r="28" spans="1:175">
      <c r="A28" s="293"/>
      <c r="B28" s="293"/>
      <c r="C28" s="293"/>
      <c r="D28" s="293"/>
      <c r="E28" s="293"/>
      <c r="F28" s="293"/>
      <c r="G28" s="293"/>
      <c r="H28" s="293"/>
      <c r="I28" s="293"/>
      <c r="J28" s="293"/>
      <c r="K28" s="293"/>
      <c r="L28" s="293"/>
      <c r="M28" s="293"/>
      <c r="N28" s="293"/>
      <c r="O28" s="293"/>
      <c r="P28" s="293"/>
    </row>
    <row r="29" spans="1:175" s="375" customFormat="1">
      <c r="A29" s="303" t="s">
        <v>343</v>
      </c>
      <c r="B29" s="389"/>
      <c r="C29" s="316">
        <v>10851.495999999999</v>
      </c>
      <c r="D29" s="324">
        <v>10815.26</v>
      </c>
      <c r="E29" s="316">
        <v>3218.4549999999999</v>
      </c>
      <c r="F29" s="324">
        <v>3249.1559999999999</v>
      </c>
      <c r="G29" s="316">
        <v>14463.130999999999</v>
      </c>
      <c r="H29" s="324">
        <v>17786.739000000001</v>
      </c>
      <c r="I29" s="316">
        <v>4145.2430000000004</v>
      </c>
      <c r="J29" s="324">
        <v>4931.2610000000004</v>
      </c>
      <c r="K29" s="316">
        <v>2996.5610000000001</v>
      </c>
      <c r="L29" s="324">
        <v>3113.2759999999998</v>
      </c>
      <c r="M29" s="316">
        <v>-10327.358</v>
      </c>
      <c r="N29" s="324">
        <v>-10119.308000000001</v>
      </c>
      <c r="O29" s="316">
        <v>25347.527999999998</v>
      </c>
      <c r="P29" s="324">
        <v>29776.383999999998</v>
      </c>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4"/>
      <c r="BA29" s="374"/>
      <c r="BB29" s="374"/>
      <c r="BC29" s="374"/>
      <c r="BD29" s="374"/>
      <c r="BE29" s="374"/>
      <c r="BF29" s="374"/>
      <c r="BG29" s="374"/>
      <c r="BH29" s="374"/>
      <c r="BI29" s="374"/>
      <c r="BJ29" s="374"/>
      <c r="BK29" s="374"/>
      <c r="BL29" s="374"/>
      <c r="BM29" s="374"/>
      <c r="BN29" s="374"/>
      <c r="BO29" s="374"/>
      <c r="BP29" s="374"/>
      <c r="BQ29" s="374"/>
      <c r="BR29" s="374"/>
      <c r="BS29" s="374"/>
      <c r="BT29" s="374"/>
      <c r="BU29" s="374"/>
      <c r="BV29" s="374"/>
      <c r="BW29" s="374"/>
      <c r="BX29" s="374"/>
      <c r="BY29" s="374"/>
      <c r="BZ29" s="374"/>
      <c r="CA29" s="374"/>
      <c r="CB29" s="374"/>
      <c r="CC29" s="374"/>
      <c r="CD29" s="374"/>
      <c r="CE29" s="374"/>
      <c r="CF29" s="374"/>
      <c r="CG29" s="374"/>
      <c r="CH29" s="374"/>
      <c r="CI29" s="374"/>
      <c r="CJ29" s="374"/>
      <c r="CK29" s="374"/>
      <c r="CL29" s="374"/>
      <c r="CM29" s="374"/>
      <c r="CN29" s="374"/>
      <c r="CO29" s="374"/>
      <c r="CP29" s="374"/>
      <c r="CQ29" s="374"/>
      <c r="CR29" s="374"/>
      <c r="CS29" s="374"/>
      <c r="CT29" s="374"/>
      <c r="CU29" s="374"/>
      <c r="CV29" s="374"/>
      <c r="CW29" s="374"/>
      <c r="CX29" s="374"/>
      <c r="CY29" s="374"/>
      <c r="CZ29" s="374"/>
      <c r="DA29" s="374"/>
      <c r="DB29" s="374"/>
      <c r="DC29" s="374"/>
      <c r="DD29" s="374"/>
      <c r="DE29" s="374"/>
      <c r="DF29" s="374"/>
      <c r="DG29" s="374"/>
      <c r="DH29" s="374"/>
      <c r="DI29" s="374"/>
      <c r="DJ29" s="374"/>
      <c r="DK29" s="374"/>
      <c r="DL29" s="374"/>
      <c r="DM29" s="374"/>
      <c r="DN29" s="374"/>
      <c r="DO29" s="374"/>
      <c r="DP29" s="374"/>
      <c r="DQ29" s="374"/>
      <c r="DR29" s="374"/>
      <c r="DS29" s="374"/>
      <c r="DT29" s="374"/>
      <c r="DU29" s="374"/>
      <c r="DV29" s="374"/>
      <c r="DW29" s="374"/>
      <c r="DX29" s="374"/>
      <c r="DY29" s="374"/>
      <c r="DZ29" s="374"/>
      <c r="EA29" s="374"/>
      <c r="EB29" s="374"/>
      <c r="EC29" s="374"/>
      <c r="ED29" s="374"/>
      <c r="EE29" s="374"/>
      <c r="EF29" s="374"/>
      <c r="EG29" s="374"/>
      <c r="EH29" s="374"/>
      <c r="EI29" s="374"/>
      <c r="EJ29" s="374"/>
      <c r="EK29" s="374"/>
      <c r="EL29" s="374"/>
      <c r="EM29" s="374"/>
      <c r="EN29" s="374"/>
      <c r="EO29" s="374"/>
      <c r="EP29" s="374"/>
      <c r="EQ29" s="374"/>
      <c r="ER29" s="374"/>
      <c r="ES29" s="374"/>
      <c r="ET29" s="374"/>
      <c r="EU29" s="374"/>
      <c r="EV29" s="374"/>
      <c r="EW29" s="374"/>
      <c r="EX29" s="374"/>
      <c r="EY29" s="374"/>
      <c r="EZ29" s="374"/>
      <c r="FA29" s="374"/>
      <c r="FB29" s="374"/>
      <c r="FC29" s="374"/>
      <c r="FD29" s="374"/>
      <c r="FE29" s="374"/>
      <c r="FF29" s="374"/>
      <c r="FG29" s="374"/>
      <c r="FH29" s="374"/>
      <c r="FI29" s="374"/>
      <c r="FJ29" s="374"/>
      <c r="FK29" s="374"/>
      <c r="FL29" s="374"/>
      <c r="FM29" s="374"/>
      <c r="FN29" s="374"/>
      <c r="FO29" s="374"/>
      <c r="FP29" s="374"/>
      <c r="FQ29" s="374"/>
      <c r="FR29" s="374"/>
      <c r="FS29" s="374"/>
    </row>
    <row r="30" spans="1:175">
      <c r="A30" s="293"/>
      <c r="B30" s="293"/>
      <c r="C30" s="293"/>
      <c r="D30" s="293"/>
      <c r="E30" s="293"/>
      <c r="F30" s="293"/>
      <c r="G30" s="293"/>
      <c r="H30" s="293"/>
      <c r="I30" s="293"/>
      <c r="J30" s="293"/>
      <c r="K30" s="293"/>
      <c r="L30" s="293"/>
      <c r="M30" s="293"/>
      <c r="N30" s="293"/>
      <c r="O30" s="293"/>
      <c r="P30" s="293"/>
    </row>
    <row r="31" spans="1:175">
      <c r="A31" s="293"/>
      <c r="B31" s="293"/>
      <c r="C31" s="293"/>
      <c r="D31" s="334"/>
      <c r="E31" s="293"/>
      <c r="F31" s="293"/>
      <c r="G31" s="293"/>
      <c r="H31" s="293"/>
      <c r="I31" s="293"/>
      <c r="J31" s="293"/>
      <c r="K31" s="293"/>
      <c r="L31" s="293"/>
      <c r="M31" s="293"/>
      <c r="N31" s="293"/>
      <c r="O31" s="293"/>
      <c r="P31" s="293"/>
    </row>
    <row r="32" spans="1:175">
      <c r="A32" s="293"/>
      <c r="B32" s="293"/>
      <c r="C32" s="293"/>
      <c r="D32" s="334"/>
      <c r="E32" s="293"/>
      <c r="F32" s="293"/>
      <c r="G32" s="293"/>
      <c r="H32" s="293"/>
      <c r="I32" s="293"/>
      <c r="J32" s="293"/>
      <c r="K32" s="293"/>
      <c r="L32" s="293"/>
      <c r="M32" s="293"/>
      <c r="N32" s="293"/>
      <c r="O32" s="293"/>
      <c r="P32" s="293"/>
    </row>
    <row r="33" spans="1:175">
      <c r="A33" s="293"/>
      <c r="B33" s="293"/>
      <c r="C33" s="293"/>
      <c r="D33" s="334"/>
      <c r="E33" s="293"/>
      <c r="F33" s="293"/>
      <c r="G33" s="293"/>
      <c r="H33" s="293"/>
      <c r="I33" s="293"/>
      <c r="J33" s="293"/>
      <c r="K33" s="293"/>
      <c r="L33" s="293"/>
      <c r="M33" s="293"/>
      <c r="N33" s="293"/>
      <c r="O33" s="293"/>
      <c r="P33" s="293"/>
    </row>
    <row r="34" spans="1:175">
      <c r="A34" s="505" t="s">
        <v>91</v>
      </c>
      <c r="B34" s="506"/>
      <c r="C34" s="510" t="s">
        <v>367</v>
      </c>
      <c r="D34" s="511"/>
      <c r="E34" s="510" t="s">
        <v>10</v>
      </c>
      <c r="F34" s="511"/>
      <c r="G34" s="510" t="s">
        <v>53</v>
      </c>
      <c r="H34" s="511"/>
      <c r="I34" s="510" t="s">
        <v>14</v>
      </c>
      <c r="J34" s="511"/>
      <c r="K34" s="510" t="s">
        <v>54</v>
      </c>
      <c r="L34" s="511"/>
      <c r="M34" s="510" t="s">
        <v>368</v>
      </c>
      <c r="N34" s="511"/>
      <c r="O34" s="510" t="s">
        <v>19</v>
      </c>
      <c r="P34" s="511"/>
    </row>
    <row r="35" spans="1:175">
      <c r="A35" s="498" t="s">
        <v>344</v>
      </c>
      <c r="B35" s="502"/>
      <c r="C35" s="308" t="str">
        <f>C3</f>
        <v>03/31/2020</v>
      </c>
      <c r="D35" s="309" t="str">
        <f>D3</f>
        <v>12/31/2019</v>
      </c>
      <c r="E35" s="308" t="str">
        <f>C3</f>
        <v>03/31/2020</v>
      </c>
      <c r="F35" s="309" t="str">
        <f>D35</f>
        <v>12/31/2019</v>
      </c>
      <c r="G35" s="308" t="str">
        <f>C3</f>
        <v>03/31/2020</v>
      </c>
      <c r="H35" s="309" t="str">
        <f>D35</f>
        <v>12/31/2019</v>
      </c>
      <c r="I35" s="308" t="str">
        <f>C35</f>
        <v>03/31/2020</v>
      </c>
      <c r="J35" s="309" t="str">
        <f>D35</f>
        <v>12/31/2019</v>
      </c>
      <c r="K35" s="308" t="str">
        <f t="shared" ref="K35:P35" si="0">I35</f>
        <v>03/31/2020</v>
      </c>
      <c r="L35" s="309" t="str">
        <f>J35</f>
        <v>12/31/2019</v>
      </c>
      <c r="M35" s="308" t="str">
        <f t="shared" si="0"/>
        <v>03/31/2020</v>
      </c>
      <c r="N35" s="309" t="str">
        <f t="shared" si="0"/>
        <v>12/31/2019</v>
      </c>
      <c r="O35" s="308" t="str">
        <f t="shared" si="0"/>
        <v>03/31/2020</v>
      </c>
      <c r="P35" s="309" t="str">
        <f t="shared" si="0"/>
        <v>12/31/2019</v>
      </c>
    </row>
    <row r="36" spans="1:175">
      <c r="A36" s="503"/>
      <c r="B36" s="504"/>
      <c r="C36" s="310" t="s">
        <v>414</v>
      </c>
      <c r="D36" s="311" t="s">
        <v>414</v>
      </c>
      <c r="E36" s="310" t="s">
        <v>414</v>
      </c>
      <c r="F36" s="311" t="s">
        <v>414</v>
      </c>
      <c r="G36" s="310" t="s">
        <v>414</v>
      </c>
      <c r="H36" s="311" t="s">
        <v>414</v>
      </c>
      <c r="I36" s="310" t="s">
        <v>414</v>
      </c>
      <c r="J36" s="311" t="s">
        <v>414</v>
      </c>
      <c r="K36" s="310" t="s">
        <v>414</v>
      </c>
      <c r="L36" s="311" t="s">
        <v>414</v>
      </c>
      <c r="M36" s="310" t="s">
        <v>414</v>
      </c>
      <c r="N36" s="311" t="s">
        <v>414</v>
      </c>
      <c r="O36" s="310" t="s">
        <v>414</v>
      </c>
      <c r="P36" s="311" t="s">
        <v>414</v>
      </c>
    </row>
    <row r="37" spans="1:175" s="375" customFormat="1">
      <c r="A37" s="303" t="s">
        <v>344</v>
      </c>
      <c r="B37" s="389"/>
      <c r="C37" s="312">
        <v>748.08600000000001</v>
      </c>
      <c r="D37" s="325">
        <v>508.79899999999998</v>
      </c>
      <c r="E37" s="312">
        <v>762.72400000000005</v>
      </c>
      <c r="F37" s="325">
        <v>746.90099999999995</v>
      </c>
      <c r="G37" s="312">
        <v>3370.8829999999998</v>
      </c>
      <c r="H37" s="325">
        <v>3918.8890000000001</v>
      </c>
      <c r="I37" s="312">
        <v>1204.223</v>
      </c>
      <c r="J37" s="325">
        <v>876.23099999999999</v>
      </c>
      <c r="K37" s="312">
        <v>432.363</v>
      </c>
      <c r="L37" s="325">
        <v>482.47699999999998</v>
      </c>
      <c r="M37" s="312">
        <v>-304.084</v>
      </c>
      <c r="N37" s="325">
        <v>202.63499999999999</v>
      </c>
      <c r="O37" s="316">
        <v>6214.1949999999997</v>
      </c>
      <c r="P37" s="318">
        <v>6735.9319999999998</v>
      </c>
      <c r="Q37" s="374"/>
      <c r="R37" s="374"/>
      <c r="S37" s="374"/>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4"/>
      <c r="BC37" s="374"/>
      <c r="BD37" s="374"/>
      <c r="BE37" s="374"/>
      <c r="BF37" s="374"/>
      <c r="BG37" s="374"/>
      <c r="BH37" s="374"/>
      <c r="BI37" s="374"/>
      <c r="BJ37" s="374"/>
      <c r="BK37" s="374"/>
      <c r="BL37" s="374"/>
      <c r="BM37" s="374"/>
      <c r="BN37" s="374"/>
      <c r="BO37" s="374"/>
      <c r="BP37" s="374"/>
      <c r="BQ37" s="374"/>
      <c r="BR37" s="374"/>
      <c r="BS37" s="374"/>
      <c r="BT37" s="374"/>
      <c r="BU37" s="374"/>
      <c r="BV37" s="374"/>
      <c r="BW37" s="374"/>
      <c r="BX37" s="374"/>
      <c r="BY37" s="374"/>
      <c r="BZ37" s="374"/>
      <c r="CA37" s="374"/>
      <c r="CB37" s="374"/>
      <c r="CC37" s="374"/>
      <c r="CD37" s="374"/>
      <c r="CE37" s="374"/>
      <c r="CF37" s="374"/>
      <c r="CG37" s="374"/>
      <c r="CH37" s="374"/>
      <c r="CI37" s="374"/>
      <c r="CJ37" s="374"/>
      <c r="CK37" s="374"/>
      <c r="CL37" s="374"/>
      <c r="CM37" s="374"/>
      <c r="CN37" s="374"/>
      <c r="CO37" s="374"/>
      <c r="CP37" s="374"/>
      <c r="CQ37" s="374"/>
      <c r="CR37" s="374"/>
      <c r="CS37" s="374"/>
      <c r="CT37" s="374"/>
      <c r="CU37" s="374"/>
      <c r="CV37" s="374"/>
      <c r="CW37" s="374"/>
      <c r="CX37" s="374"/>
      <c r="CY37" s="374"/>
      <c r="CZ37" s="374"/>
      <c r="DA37" s="374"/>
      <c r="DB37" s="374"/>
      <c r="DC37" s="374"/>
      <c r="DD37" s="374"/>
      <c r="DE37" s="374"/>
      <c r="DF37" s="374"/>
      <c r="DG37" s="374"/>
      <c r="DH37" s="374"/>
      <c r="DI37" s="374"/>
      <c r="DJ37" s="374"/>
      <c r="DK37" s="374"/>
      <c r="DL37" s="374"/>
      <c r="DM37" s="374"/>
      <c r="DN37" s="374"/>
      <c r="DO37" s="374"/>
      <c r="DP37" s="374"/>
      <c r="DQ37" s="374"/>
      <c r="DR37" s="374"/>
      <c r="DS37" s="374"/>
      <c r="DT37" s="374"/>
      <c r="DU37" s="374"/>
      <c r="DV37" s="374"/>
      <c r="DW37" s="374"/>
      <c r="DX37" s="374"/>
      <c r="DY37" s="374"/>
      <c r="DZ37" s="374"/>
      <c r="EA37" s="374"/>
      <c r="EB37" s="374"/>
      <c r="EC37" s="374"/>
      <c r="ED37" s="374"/>
      <c r="EE37" s="374"/>
      <c r="EF37" s="374"/>
      <c r="EG37" s="374"/>
      <c r="EH37" s="374"/>
      <c r="EI37" s="374"/>
      <c r="EJ37" s="374"/>
      <c r="EK37" s="374"/>
      <c r="EL37" s="374"/>
      <c r="EM37" s="374"/>
      <c r="EN37" s="374"/>
      <c r="EO37" s="374"/>
      <c r="EP37" s="374"/>
      <c r="EQ37" s="374"/>
      <c r="ER37" s="374"/>
      <c r="ES37" s="374"/>
      <c r="ET37" s="374"/>
      <c r="EU37" s="374"/>
      <c r="EV37" s="374"/>
      <c r="EW37" s="374"/>
      <c r="EX37" s="374"/>
      <c r="EY37" s="374"/>
      <c r="EZ37" s="374"/>
      <c r="FA37" s="374"/>
      <c r="FB37" s="374"/>
      <c r="FC37" s="374"/>
      <c r="FD37" s="374"/>
      <c r="FE37" s="374"/>
      <c r="FF37" s="374"/>
      <c r="FG37" s="374"/>
      <c r="FH37" s="374"/>
      <c r="FI37" s="374"/>
      <c r="FJ37" s="374"/>
      <c r="FK37" s="374"/>
      <c r="FL37" s="374"/>
      <c r="FM37" s="374"/>
      <c r="FN37" s="374"/>
      <c r="FO37" s="374"/>
      <c r="FP37" s="374"/>
      <c r="FQ37" s="374"/>
      <c r="FR37" s="374"/>
      <c r="FS37" s="374"/>
    </row>
    <row r="38" spans="1:175">
      <c r="A38" s="302"/>
      <c r="B38" s="292" t="s">
        <v>436</v>
      </c>
      <c r="C38" s="312">
        <v>370.56299999999999</v>
      </c>
      <c r="D38" s="314">
        <v>362.52</v>
      </c>
      <c r="E38" s="312">
        <v>14.198</v>
      </c>
      <c r="F38" s="314">
        <v>7.282</v>
      </c>
      <c r="G38" s="312">
        <v>1124.6610000000001</v>
      </c>
      <c r="H38" s="314">
        <v>813.06100000000004</v>
      </c>
      <c r="I38" s="312">
        <v>302.20100000000002</v>
      </c>
      <c r="J38" s="314">
        <v>169.54300000000001</v>
      </c>
      <c r="K38" s="312">
        <v>55.04</v>
      </c>
      <c r="L38" s="314">
        <v>56.000999999999998</v>
      </c>
      <c r="M38" s="312">
        <v>0</v>
      </c>
      <c r="N38" s="314">
        <v>0</v>
      </c>
      <c r="O38" s="316">
        <v>1866.663</v>
      </c>
      <c r="P38" s="318">
        <v>1408.4069999999999</v>
      </c>
    </row>
    <row r="39" spans="1:175">
      <c r="A39" s="302"/>
      <c r="B39" s="292" t="s">
        <v>430</v>
      </c>
      <c r="C39" s="312">
        <v>8.9999999999999993E-3</v>
      </c>
      <c r="D39" s="314">
        <v>1.0999999999999999E-2</v>
      </c>
      <c r="E39" s="312">
        <v>8.0000000000000002E-3</v>
      </c>
      <c r="F39" s="314">
        <v>7.0000000000000001E-3</v>
      </c>
      <c r="G39" s="312">
        <v>20.968</v>
      </c>
      <c r="H39" s="314">
        <v>26.422000000000001</v>
      </c>
      <c r="I39" s="312">
        <v>6.056</v>
      </c>
      <c r="J39" s="314">
        <v>6.0019999999999998</v>
      </c>
      <c r="K39" s="312">
        <v>48.085999999999999</v>
      </c>
      <c r="L39" s="314">
        <v>49.201999999999998</v>
      </c>
      <c r="M39" s="312">
        <v>0</v>
      </c>
      <c r="N39" s="314">
        <v>0</v>
      </c>
      <c r="O39" s="316">
        <v>75.126999999999995</v>
      </c>
      <c r="P39" s="318">
        <v>81.644000000000005</v>
      </c>
    </row>
    <row r="40" spans="1:175">
      <c r="A40" s="302"/>
      <c r="B40" s="292" t="s">
        <v>295</v>
      </c>
      <c r="C40" s="312">
        <v>160.33000000000001</v>
      </c>
      <c r="D40" s="314">
        <v>62.072000000000003</v>
      </c>
      <c r="E40" s="312">
        <v>396.01400000000001</v>
      </c>
      <c r="F40" s="314">
        <v>438.22699999999998</v>
      </c>
      <c r="G40" s="312">
        <v>1854.925</v>
      </c>
      <c r="H40" s="314">
        <v>2569.0320000000002</v>
      </c>
      <c r="I40" s="312">
        <v>562.029</v>
      </c>
      <c r="J40" s="314">
        <v>460.44200000000001</v>
      </c>
      <c r="K40" s="312">
        <v>194.56200000000001</v>
      </c>
      <c r="L40" s="314">
        <v>235.24</v>
      </c>
      <c r="M40" s="312">
        <v>0.876</v>
      </c>
      <c r="N40" s="314">
        <v>155.03200000000001</v>
      </c>
      <c r="O40" s="316">
        <v>3168.7359999999999</v>
      </c>
      <c r="P40" s="318">
        <v>3920.0450000000001</v>
      </c>
    </row>
    <row r="41" spans="1:175">
      <c r="A41" s="302"/>
      <c r="B41" s="292" t="s">
        <v>296</v>
      </c>
      <c r="C41" s="312">
        <v>216.797</v>
      </c>
      <c r="D41" s="314">
        <v>83.445999999999998</v>
      </c>
      <c r="E41" s="312">
        <v>138.99100000000001</v>
      </c>
      <c r="F41" s="314">
        <v>119.40300000000001</v>
      </c>
      <c r="G41" s="312">
        <v>129.215</v>
      </c>
      <c r="H41" s="314">
        <v>134.90600000000001</v>
      </c>
      <c r="I41" s="312">
        <v>189.30699999999999</v>
      </c>
      <c r="J41" s="314">
        <v>62.468000000000004</v>
      </c>
      <c r="K41" s="312">
        <v>43.009</v>
      </c>
      <c r="L41" s="314">
        <v>46.685000000000002</v>
      </c>
      <c r="M41" s="312">
        <v>-304.95999999999998</v>
      </c>
      <c r="N41" s="314">
        <v>47.603000000000002</v>
      </c>
      <c r="O41" s="316">
        <v>412.35899999999998</v>
      </c>
      <c r="P41" s="318">
        <v>494.51100000000002</v>
      </c>
    </row>
    <row r="42" spans="1:175">
      <c r="A42" s="302"/>
      <c r="B42" s="292" t="s">
        <v>297</v>
      </c>
      <c r="C42" s="312">
        <v>0</v>
      </c>
      <c r="D42" s="314">
        <v>0.56100000000000005</v>
      </c>
      <c r="E42" s="312">
        <v>44.686999999999998</v>
      </c>
      <c r="F42" s="314">
        <v>44.825000000000003</v>
      </c>
      <c r="G42" s="312">
        <v>100.886</v>
      </c>
      <c r="H42" s="314">
        <v>144.977</v>
      </c>
      <c r="I42" s="312">
        <v>26.093</v>
      </c>
      <c r="J42" s="314">
        <v>38.296999999999997</v>
      </c>
      <c r="K42" s="312">
        <v>57.984999999999999</v>
      </c>
      <c r="L42" s="314">
        <v>57.392000000000003</v>
      </c>
      <c r="M42" s="312">
        <v>0</v>
      </c>
      <c r="N42" s="314">
        <v>0</v>
      </c>
      <c r="O42" s="316">
        <v>229.65100000000001</v>
      </c>
      <c r="P42" s="318">
        <v>286.05200000000002</v>
      </c>
    </row>
    <row r="43" spans="1:175" ht="14.25" customHeight="1">
      <c r="A43" s="302"/>
      <c r="B43" s="292" t="s">
        <v>298</v>
      </c>
      <c r="C43" s="312">
        <v>0</v>
      </c>
      <c r="D43" s="314">
        <v>0</v>
      </c>
      <c r="E43" s="312">
        <v>95.391000000000005</v>
      </c>
      <c r="F43" s="314">
        <v>92.08</v>
      </c>
      <c r="G43" s="312">
        <v>5.5739999999999998</v>
      </c>
      <c r="H43" s="314">
        <v>6.7409999999999997</v>
      </c>
      <c r="I43" s="312">
        <v>100.11199999999999</v>
      </c>
      <c r="J43" s="314">
        <v>108.167</v>
      </c>
      <c r="K43" s="312">
        <v>9.6259999999999994</v>
      </c>
      <c r="L43" s="314">
        <v>13.739000000000001</v>
      </c>
      <c r="M43" s="312">
        <v>0</v>
      </c>
      <c r="N43" s="314">
        <v>0</v>
      </c>
      <c r="O43" s="316">
        <v>210.703</v>
      </c>
      <c r="P43" s="318">
        <v>220.727</v>
      </c>
    </row>
    <row r="44" spans="1:175">
      <c r="A44" s="302"/>
      <c r="B44" s="292" t="s">
        <v>299</v>
      </c>
      <c r="C44" s="312">
        <v>0</v>
      </c>
      <c r="D44" s="314">
        <v>0</v>
      </c>
      <c r="E44" s="312">
        <v>0</v>
      </c>
      <c r="F44" s="314">
        <v>0</v>
      </c>
      <c r="G44" s="312">
        <v>0</v>
      </c>
      <c r="H44" s="314">
        <v>0</v>
      </c>
      <c r="I44" s="312">
        <v>0</v>
      </c>
      <c r="J44" s="314">
        <v>0</v>
      </c>
      <c r="K44" s="312">
        <v>0</v>
      </c>
      <c r="L44" s="314">
        <v>0</v>
      </c>
      <c r="M44" s="312">
        <v>0</v>
      </c>
      <c r="N44" s="314">
        <v>0</v>
      </c>
      <c r="O44" s="316">
        <v>0</v>
      </c>
      <c r="P44" s="318">
        <v>0</v>
      </c>
    </row>
    <row r="45" spans="1:175">
      <c r="A45" s="302"/>
      <c r="B45" s="292" t="s">
        <v>300</v>
      </c>
      <c r="C45" s="312">
        <v>0.38700000000000001</v>
      </c>
      <c r="D45" s="314">
        <v>0.189</v>
      </c>
      <c r="E45" s="312">
        <v>73.435000000000002</v>
      </c>
      <c r="F45" s="314">
        <v>45.076999999999998</v>
      </c>
      <c r="G45" s="312">
        <v>134.654</v>
      </c>
      <c r="H45" s="314">
        <v>223.75</v>
      </c>
      <c r="I45" s="312">
        <v>15.36</v>
      </c>
      <c r="J45" s="314">
        <v>27.521000000000001</v>
      </c>
      <c r="K45" s="312">
        <v>24.055</v>
      </c>
      <c r="L45" s="314">
        <v>24.218</v>
      </c>
      <c r="M45" s="312">
        <v>0</v>
      </c>
      <c r="N45" s="314">
        <v>0</v>
      </c>
      <c r="O45" s="316">
        <v>247.89099999999999</v>
      </c>
      <c r="P45" s="318">
        <v>320.755</v>
      </c>
    </row>
    <row r="46" spans="1:175">
      <c r="A46" s="293"/>
      <c r="B46" s="293"/>
      <c r="C46" s="293"/>
      <c r="D46" s="293"/>
      <c r="E46" s="293"/>
      <c r="F46" s="293"/>
      <c r="G46" s="293"/>
      <c r="H46" s="293"/>
      <c r="I46" s="293"/>
      <c r="J46" s="293"/>
      <c r="K46" s="293"/>
      <c r="L46" s="293"/>
      <c r="M46" s="293"/>
      <c r="N46" s="293"/>
      <c r="O46" s="293"/>
      <c r="P46" s="293"/>
    </row>
    <row r="47" spans="1:175">
      <c r="A47" s="302"/>
      <c r="B47" s="292" t="s">
        <v>301</v>
      </c>
      <c r="C47" s="312">
        <v>0</v>
      </c>
      <c r="D47" s="314">
        <v>0</v>
      </c>
      <c r="E47" s="312">
        <v>0</v>
      </c>
      <c r="F47" s="313">
        <v>0</v>
      </c>
      <c r="G47" s="312">
        <v>0</v>
      </c>
      <c r="H47" s="313">
        <v>0</v>
      </c>
      <c r="I47" s="312">
        <v>3.0649999999999999</v>
      </c>
      <c r="J47" s="313">
        <v>3.7909999999999999</v>
      </c>
      <c r="K47" s="312">
        <v>0</v>
      </c>
      <c r="L47" s="313">
        <v>0</v>
      </c>
      <c r="M47" s="312">
        <v>0</v>
      </c>
      <c r="N47" s="314">
        <v>0</v>
      </c>
      <c r="O47" s="316">
        <v>3.0649999999999999</v>
      </c>
      <c r="P47" s="318">
        <v>3.7909999999999999</v>
      </c>
    </row>
    <row r="48" spans="1:175">
      <c r="A48" s="293"/>
      <c r="B48" s="293"/>
      <c r="C48" s="293"/>
      <c r="D48" s="293"/>
      <c r="E48" s="293"/>
      <c r="F48" s="293"/>
      <c r="G48" s="293"/>
      <c r="H48" s="293"/>
      <c r="I48" s="293"/>
      <c r="J48" s="293"/>
      <c r="K48" s="293"/>
      <c r="L48" s="293"/>
      <c r="M48" s="293"/>
      <c r="N48" s="293"/>
      <c r="O48" s="293"/>
      <c r="P48" s="293"/>
    </row>
    <row r="49" spans="1:175" s="375" customFormat="1">
      <c r="A49" s="303" t="s">
        <v>346</v>
      </c>
      <c r="B49" s="389"/>
      <c r="C49" s="312">
        <v>597.98299999999995</v>
      </c>
      <c r="D49" s="315">
        <v>598.97699999999998</v>
      </c>
      <c r="E49" s="312">
        <v>587.21</v>
      </c>
      <c r="F49" s="325">
        <v>616.23900000000003</v>
      </c>
      <c r="G49" s="312">
        <v>6186.4560000000001</v>
      </c>
      <c r="H49" s="325">
        <v>7528.77</v>
      </c>
      <c r="I49" s="312">
        <v>1216.222</v>
      </c>
      <c r="J49" s="325">
        <v>1648.41</v>
      </c>
      <c r="K49" s="312">
        <v>729.65599999999995</v>
      </c>
      <c r="L49" s="325">
        <v>805.16800000000001</v>
      </c>
      <c r="M49" s="312">
        <v>-393.154</v>
      </c>
      <c r="N49" s="325">
        <v>-403.298</v>
      </c>
      <c r="O49" s="316">
        <v>8924.3729999999996</v>
      </c>
      <c r="P49" s="318">
        <v>10794.266</v>
      </c>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4"/>
      <c r="CC49" s="374"/>
      <c r="CD49" s="374"/>
      <c r="CE49" s="374"/>
      <c r="CF49" s="374"/>
      <c r="CG49" s="374"/>
      <c r="CH49" s="374"/>
      <c r="CI49" s="374"/>
      <c r="CJ49" s="374"/>
      <c r="CK49" s="374"/>
      <c r="CL49" s="374"/>
      <c r="CM49" s="374"/>
      <c r="CN49" s="374"/>
      <c r="CO49" s="374"/>
      <c r="CP49" s="374"/>
      <c r="CQ49" s="374"/>
      <c r="CR49" s="374"/>
      <c r="CS49" s="374"/>
      <c r="CT49" s="374"/>
      <c r="CU49" s="374"/>
      <c r="CV49" s="374"/>
      <c r="CW49" s="374"/>
      <c r="CX49" s="374"/>
      <c r="CY49" s="374"/>
      <c r="CZ49" s="374"/>
      <c r="DA49" s="374"/>
      <c r="DB49" s="374"/>
      <c r="DC49" s="374"/>
      <c r="DD49" s="374"/>
      <c r="DE49" s="374"/>
      <c r="DF49" s="374"/>
      <c r="DG49" s="374"/>
      <c r="DH49" s="374"/>
      <c r="DI49" s="374"/>
      <c r="DJ49" s="374"/>
      <c r="DK49" s="374"/>
      <c r="DL49" s="374"/>
      <c r="DM49" s="374"/>
      <c r="DN49" s="374"/>
      <c r="DO49" s="374"/>
      <c r="DP49" s="374"/>
      <c r="DQ49" s="374"/>
      <c r="DR49" s="374"/>
      <c r="DS49" s="374"/>
      <c r="DT49" s="374"/>
      <c r="DU49" s="374"/>
      <c r="DV49" s="374"/>
      <c r="DW49" s="374"/>
      <c r="DX49" s="374"/>
      <c r="DY49" s="374"/>
      <c r="DZ49" s="374"/>
      <c r="EA49" s="374"/>
      <c r="EB49" s="374"/>
      <c r="EC49" s="374"/>
      <c r="ED49" s="374"/>
      <c r="EE49" s="374"/>
      <c r="EF49" s="374"/>
      <c r="EG49" s="374"/>
      <c r="EH49" s="374"/>
      <c r="EI49" s="374"/>
      <c r="EJ49" s="374"/>
      <c r="EK49" s="374"/>
      <c r="EL49" s="374"/>
      <c r="EM49" s="374"/>
      <c r="EN49" s="374"/>
      <c r="EO49" s="374"/>
      <c r="EP49" s="374"/>
      <c r="EQ49" s="374"/>
      <c r="ER49" s="374"/>
      <c r="ES49" s="374"/>
      <c r="ET49" s="374"/>
      <c r="EU49" s="374"/>
      <c r="EV49" s="374"/>
      <c r="EW49" s="374"/>
      <c r="EX49" s="374"/>
      <c r="EY49" s="374"/>
      <c r="EZ49" s="374"/>
      <c r="FA49" s="374"/>
      <c r="FB49" s="374"/>
      <c r="FC49" s="374"/>
      <c r="FD49" s="374"/>
      <c r="FE49" s="374"/>
      <c r="FF49" s="374"/>
      <c r="FG49" s="374"/>
      <c r="FH49" s="374"/>
      <c r="FI49" s="374"/>
      <c r="FJ49" s="374"/>
      <c r="FK49" s="374"/>
      <c r="FL49" s="374"/>
      <c r="FM49" s="374"/>
      <c r="FN49" s="374"/>
      <c r="FO49" s="374"/>
      <c r="FP49" s="374"/>
      <c r="FQ49" s="374"/>
      <c r="FR49" s="374"/>
      <c r="FS49" s="374"/>
    </row>
    <row r="50" spans="1:175">
      <c r="A50" s="302"/>
      <c r="B50" s="292" t="s">
        <v>294</v>
      </c>
      <c r="C50" s="312">
        <v>595.36599999999999</v>
      </c>
      <c r="D50" s="314">
        <v>595.99</v>
      </c>
      <c r="E50" s="312">
        <v>34.92</v>
      </c>
      <c r="F50" s="314">
        <v>40.649000000000001</v>
      </c>
      <c r="G50" s="312">
        <v>1643.0229999999999</v>
      </c>
      <c r="H50" s="314">
        <v>2330.3939999999998</v>
      </c>
      <c r="I50" s="312">
        <v>1002.896</v>
      </c>
      <c r="J50" s="314">
        <v>1404.4059999999999</v>
      </c>
      <c r="K50" s="312">
        <v>396.61399999999998</v>
      </c>
      <c r="L50" s="314">
        <v>410.39400000000001</v>
      </c>
      <c r="M50" s="312">
        <v>0</v>
      </c>
      <c r="N50" s="314">
        <v>0</v>
      </c>
      <c r="O50" s="316">
        <v>3672.819</v>
      </c>
      <c r="P50" s="318">
        <v>4781.8329999999996</v>
      </c>
    </row>
    <row r="51" spans="1:175">
      <c r="A51" s="302"/>
      <c r="B51" s="292" t="s">
        <v>431</v>
      </c>
      <c r="C51" s="312">
        <v>7.0000000000000001E-3</v>
      </c>
      <c r="D51" s="314">
        <v>8.0000000000000002E-3</v>
      </c>
      <c r="E51" s="312">
        <v>4.0000000000000001E-3</v>
      </c>
      <c r="F51" s="314">
        <v>7.0000000000000001E-3</v>
      </c>
      <c r="G51" s="312">
        <v>41.155000000000001</v>
      </c>
      <c r="H51" s="314">
        <v>58.8</v>
      </c>
      <c r="I51" s="312">
        <v>15.234</v>
      </c>
      <c r="J51" s="314">
        <v>6.1909999999999998</v>
      </c>
      <c r="K51" s="312">
        <v>38.704000000000001</v>
      </c>
      <c r="L51" s="314">
        <v>43.619</v>
      </c>
      <c r="M51" s="312">
        <v>0</v>
      </c>
      <c r="N51" s="314">
        <v>0</v>
      </c>
      <c r="O51" s="316">
        <v>95.103999999999999</v>
      </c>
      <c r="P51" s="318">
        <v>108.625</v>
      </c>
    </row>
    <row r="52" spans="1:175">
      <c r="A52" s="302"/>
      <c r="B52" s="292" t="s">
        <v>295</v>
      </c>
      <c r="C52" s="312">
        <v>0</v>
      </c>
      <c r="D52" s="314">
        <v>0</v>
      </c>
      <c r="E52" s="312">
        <v>148.39400000000001</v>
      </c>
      <c r="F52" s="314">
        <v>152.24</v>
      </c>
      <c r="G52" s="312">
        <v>2102.5929999999998</v>
      </c>
      <c r="H52" s="314">
        <v>2171.886</v>
      </c>
      <c r="I52" s="312">
        <v>0.91600000000000004</v>
      </c>
      <c r="J52" s="314">
        <v>0.997</v>
      </c>
      <c r="K52" s="312">
        <v>10.491</v>
      </c>
      <c r="L52" s="314">
        <v>10.868</v>
      </c>
      <c r="M52" s="312">
        <v>0</v>
      </c>
      <c r="N52" s="314">
        <v>6.0000000000000001E-3</v>
      </c>
      <c r="O52" s="316">
        <v>2262.3939999999998</v>
      </c>
      <c r="P52" s="318">
        <v>2335.9969999999998</v>
      </c>
    </row>
    <row r="53" spans="1:175">
      <c r="A53" s="302"/>
      <c r="B53" s="292" t="s">
        <v>302</v>
      </c>
      <c r="C53" s="312">
        <v>0</v>
      </c>
      <c r="D53" s="314">
        <v>0</v>
      </c>
      <c r="E53" s="312">
        <v>6.7839999999999998</v>
      </c>
      <c r="F53" s="314">
        <v>16.228000000000002</v>
      </c>
      <c r="G53" s="312">
        <v>386.37</v>
      </c>
      <c r="H53" s="314">
        <v>387.07600000000002</v>
      </c>
      <c r="I53" s="312">
        <v>0</v>
      </c>
      <c r="J53" s="314">
        <v>0</v>
      </c>
      <c r="K53" s="312">
        <v>0</v>
      </c>
      <c r="L53" s="314">
        <v>0</v>
      </c>
      <c r="M53" s="312">
        <v>-393.154</v>
      </c>
      <c r="N53" s="314">
        <v>-403.30399999999997</v>
      </c>
      <c r="O53" s="316">
        <v>0</v>
      </c>
      <c r="P53" s="318">
        <v>0</v>
      </c>
    </row>
    <row r="54" spans="1:175">
      <c r="A54" s="302"/>
      <c r="B54" s="292" t="s">
        <v>303</v>
      </c>
      <c r="C54" s="312">
        <v>0</v>
      </c>
      <c r="D54" s="314">
        <v>0</v>
      </c>
      <c r="E54" s="312">
        <v>22.222999999999999</v>
      </c>
      <c r="F54" s="314">
        <v>23.71</v>
      </c>
      <c r="G54" s="312">
        <v>691.00400000000002</v>
      </c>
      <c r="H54" s="314">
        <v>848.18299999999999</v>
      </c>
      <c r="I54" s="312">
        <v>42.889000000000003</v>
      </c>
      <c r="J54" s="314">
        <v>49.658999999999999</v>
      </c>
      <c r="K54" s="312">
        <v>20.623999999999999</v>
      </c>
      <c r="L54" s="314">
        <v>54.774999999999999</v>
      </c>
      <c r="M54" s="312">
        <v>0</v>
      </c>
      <c r="N54" s="314">
        <v>0</v>
      </c>
      <c r="O54" s="316">
        <v>776.74</v>
      </c>
      <c r="P54" s="318">
        <v>976.327</v>
      </c>
    </row>
    <row r="55" spans="1:175">
      <c r="A55" s="302"/>
      <c r="B55" s="292" t="s">
        <v>304</v>
      </c>
      <c r="C55" s="312">
        <v>0</v>
      </c>
      <c r="D55" s="314">
        <v>0</v>
      </c>
      <c r="E55" s="312">
        <v>318.17399999999998</v>
      </c>
      <c r="F55" s="314">
        <v>311.50299999999999</v>
      </c>
      <c r="G55" s="312">
        <v>24.427</v>
      </c>
      <c r="H55" s="314">
        <v>26.428000000000001</v>
      </c>
      <c r="I55" s="312">
        <v>44.95</v>
      </c>
      <c r="J55" s="314">
        <v>51.332000000000001</v>
      </c>
      <c r="K55" s="312">
        <v>233.40199999999999</v>
      </c>
      <c r="L55" s="314">
        <v>254.59100000000001</v>
      </c>
      <c r="M55" s="312">
        <v>0</v>
      </c>
      <c r="N55" s="314">
        <v>0</v>
      </c>
      <c r="O55" s="316">
        <v>620.95299999999997</v>
      </c>
      <c r="P55" s="318">
        <v>643.85400000000004</v>
      </c>
    </row>
    <row r="56" spans="1:175">
      <c r="A56" s="302"/>
      <c r="B56" s="292" t="s">
        <v>305</v>
      </c>
      <c r="C56" s="312">
        <v>2.61</v>
      </c>
      <c r="D56" s="314">
        <v>2.9790000000000001</v>
      </c>
      <c r="E56" s="312">
        <v>14.99</v>
      </c>
      <c r="F56" s="314">
        <v>14.178000000000001</v>
      </c>
      <c r="G56" s="312">
        <v>1281.723</v>
      </c>
      <c r="H56" s="314">
        <v>1683.453</v>
      </c>
      <c r="I56" s="312">
        <v>104.229</v>
      </c>
      <c r="J56" s="314">
        <v>129.50700000000001</v>
      </c>
      <c r="K56" s="312">
        <v>5.9169999999999998</v>
      </c>
      <c r="L56" s="314">
        <v>6.2450000000000001</v>
      </c>
      <c r="M56" s="312">
        <v>0</v>
      </c>
      <c r="N56" s="314">
        <v>0</v>
      </c>
      <c r="O56" s="316">
        <v>1409.4690000000001</v>
      </c>
      <c r="P56" s="318">
        <v>1836.3620000000001</v>
      </c>
    </row>
    <row r="57" spans="1:175">
      <c r="A57" s="302"/>
      <c r="B57" s="292" t="s">
        <v>306</v>
      </c>
      <c r="C57" s="312">
        <v>0</v>
      </c>
      <c r="D57" s="314">
        <v>0</v>
      </c>
      <c r="E57" s="312">
        <v>41.720999999999997</v>
      </c>
      <c r="F57" s="314">
        <v>57.723999999999997</v>
      </c>
      <c r="G57" s="312">
        <v>16.161000000000001</v>
      </c>
      <c r="H57" s="314">
        <v>22.55</v>
      </c>
      <c r="I57" s="312">
        <v>5.1079999999999997</v>
      </c>
      <c r="J57" s="314">
        <v>6.3179999999999996</v>
      </c>
      <c r="K57" s="312">
        <v>23.904</v>
      </c>
      <c r="L57" s="314">
        <v>24.675999999999998</v>
      </c>
      <c r="M57" s="312">
        <v>0</v>
      </c>
      <c r="N57" s="314">
        <v>0</v>
      </c>
      <c r="O57" s="316">
        <v>86.894000000000005</v>
      </c>
      <c r="P57" s="318">
        <v>111.268</v>
      </c>
    </row>
    <row r="58" spans="1:175">
      <c r="A58" s="293"/>
      <c r="B58" s="293"/>
      <c r="C58" s="293"/>
      <c r="D58" s="293"/>
      <c r="E58" s="293"/>
      <c r="F58" s="293"/>
      <c r="G58" s="293"/>
      <c r="H58" s="293"/>
      <c r="I58" s="293"/>
      <c r="J58" s="293"/>
      <c r="K58" s="293"/>
      <c r="L58" s="293"/>
      <c r="M58" s="293"/>
      <c r="N58" s="293"/>
      <c r="O58" s="293"/>
      <c r="P58" s="293"/>
    </row>
    <row r="59" spans="1:175" s="375" customFormat="1">
      <c r="A59" s="303" t="s">
        <v>347</v>
      </c>
      <c r="B59" s="389"/>
      <c r="C59" s="312">
        <v>9505.4269999999997</v>
      </c>
      <c r="D59" s="315">
        <v>9707.4840000000004</v>
      </c>
      <c r="E59" s="312">
        <v>1868.521</v>
      </c>
      <c r="F59" s="325">
        <v>1886.0160000000001</v>
      </c>
      <c r="G59" s="312">
        <v>4905.7920000000004</v>
      </c>
      <c r="H59" s="325">
        <v>6339.08</v>
      </c>
      <c r="I59" s="312">
        <v>1724.798</v>
      </c>
      <c r="J59" s="325">
        <v>2406.62</v>
      </c>
      <c r="K59" s="312">
        <v>1834.5419999999999</v>
      </c>
      <c r="L59" s="325">
        <v>1825.6310000000001</v>
      </c>
      <c r="M59" s="312">
        <v>-9630.1200000000008</v>
      </c>
      <c r="N59" s="325">
        <v>-9918.6450000000004</v>
      </c>
      <c r="O59" s="316">
        <v>10208.959999999999</v>
      </c>
      <c r="P59" s="318">
        <v>12246.186</v>
      </c>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4"/>
      <c r="AY59" s="374"/>
      <c r="AZ59" s="374"/>
      <c r="BA59" s="374"/>
      <c r="BB59" s="374"/>
      <c r="BC59" s="374"/>
      <c r="BD59" s="374"/>
      <c r="BE59" s="374"/>
      <c r="BF59" s="374"/>
      <c r="BG59" s="374"/>
      <c r="BH59" s="374"/>
      <c r="BI59" s="374"/>
      <c r="BJ59" s="374"/>
      <c r="BK59" s="374"/>
      <c r="BL59" s="374"/>
      <c r="BM59" s="374"/>
      <c r="BN59" s="374"/>
      <c r="BO59" s="374"/>
      <c r="BP59" s="374"/>
      <c r="BQ59" s="374"/>
      <c r="BR59" s="374"/>
      <c r="BS59" s="374"/>
      <c r="BT59" s="374"/>
      <c r="BU59" s="374"/>
      <c r="BV59" s="374"/>
      <c r="BW59" s="374"/>
      <c r="BX59" s="374"/>
      <c r="BY59" s="374"/>
      <c r="BZ59" s="374"/>
      <c r="CA59" s="374"/>
      <c r="CB59" s="374"/>
      <c r="CC59" s="374"/>
      <c r="CD59" s="374"/>
      <c r="CE59" s="374"/>
      <c r="CF59" s="374"/>
      <c r="CG59" s="374"/>
      <c r="CH59" s="374"/>
      <c r="CI59" s="374"/>
      <c r="CJ59" s="374"/>
      <c r="CK59" s="374"/>
      <c r="CL59" s="374"/>
      <c r="CM59" s="374"/>
      <c r="CN59" s="374"/>
      <c r="CO59" s="374"/>
      <c r="CP59" s="374"/>
      <c r="CQ59" s="374"/>
      <c r="CR59" s="374"/>
      <c r="CS59" s="374"/>
      <c r="CT59" s="374"/>
      <c r="CU59" s="374"/>
      <c r="CV59" s="374"/>
      <c r="CW59" s="374"/>
      <c r="CX59" s="374"/>
      <c r="CY59" s="374"/>
      <c r="CZ59" s="374"/>
      <c r="DA59" s="374"/>
      <c r="DB59" s="374"/>
      <c r="DC59" s="374"/>
      <c r="DD59" s="374"/>
      <c r="DE59" s="374"/>
      <c r="DF59" s="374"/>
      <c r="DG59" s="374"/>
      <c r="DH59" s="374"/>
      <c r="DI59" s="374"/>
      <c r="DJ59" s="374"/>
      <c r="DK59" s="374"/>
      <c r="DL59" s="374"/>
      <c r="DM59" s="374"/>
      <c r="DN59" s="374"/>
      <c r="DO59" s="374"/>
      <c r="DP59" s="374"/>
      <c r="DQ59" s="374"/>
      <c r="DR59" s="374"/>
      <c r="DS59" s="374"/>
      <c r="DT59" s="374"/>
      <c r="DU59" s="374"/>
      <c r="DV59" s="374"/>
      <c r="DW59" s="374"/>
      <c r="DX59" s="374"/>
      <c r="DY59" s="374"/>
      <c r="DZ59" s="374"/>
      <c r="EA59" s="374"/>
      <c r="EB59" s="374"/>
      <c r="EC59" s="374"/>
      <c r="ED59" s="374"/>
      <c r="EE59" s="374"/>
      <c r="EF59" s="374"/>
      <c r="EG59" s="374"/>
      <c r="EH59" s="374"/>
      <c r="EI59" s="374"/>
      <c r="EJ59" s="374"/>
      <c r="EK59" s="374"/>
      <c r="EL59" s="374"/>
      <c r="EM59" s="374"/>
      <c r="EN59" s="374"/>
      <c r="EO59" s="374"/>
      <c r="EP59" s="374"/>
      <c r="EQ59" s="374"/>
      <c r="ER59" s="374"/>
      <c r="ES59" s="374"/>
      <c r="ET59" s="374"/>
      <c r="EU59" s="374"/>
      <c r="EV59" s="374"/>
      <c r="EW59" s="374"/>
      <c r="EX59" s="374"/>
      <c r="EY59" s="374"/>
      <c r="EZ59" s="374"/>
      <c r="FA59" s="374"/>
      <c r="FB59" s="374"/>
      <c r="FC59" s="374"/>
      <c r="FD59" s="374"/>
      <c r="FE59" s="374"/>
      <c r="FF59" s="374"/>
      <c r="FG59" s="374"/>
      <c r="FH59" s="374"/>
      <c r="FI59" s="374"/>
      <c r="FJ59" s="374"/>
      <c r="FK59" s="374"/>
      <c r="FL59" s="374"/>
      <c r="FM59" s="374"/>
      <c r="FN59" s="374"/>
      <c r="FO59" s="374"/>
      <c r="FP59" s="374"/>
      <c r="FQ59" s="374"/>
      <c r="FR59" s="374"/>
      <c r="FS59" s="374"/>
    </row>
    <row r="60" spans="1:175">
      <c r="A60" s="302" t="s">
        <v>348</v>
      </c>
      <c r="B60" s="292"/>
      <c r="C60" s="312">
        <v>9505.4269999999997</v>
      </c>
      <c r="D60" s="325">
        <v>9707.4840000000004</v>
      </c>
      <c r="E60" s="312">
        <v>1868.521</v>
      </c>
      <c r="F60" s="325">
        <v>1886.0160000000001</v>
      </c>
      <c r="G60" s="312">
        <v>4905.7920000000004</v>
      </c>
      <c r="H60" s="325">
        <v>6339.08</v>
      </c>
      <c r="I60" s="312">
        <v>1724.798</v>
      </c>
      <c r="J60" s="325">
        <v>2406.62</v>
      </c>
      <c r="K60" s="312">
        <v>1834.5419999999999</v>
      </c>
      <c r="L60" s="325">
        <v>1825.6310000000001</v>
      </c>
      <c r="M60" s="312">
        <v>-9630.1200000000008</v>
      </c>
      <c r="N60" s="325">
        <v>-9918.6450000000004</v>
      </c>
      <c r="O60" s="316">
        <v>8334.2800000000007</v>
      </c>
      <c r="P60" s="318">
        <v>9966.2870000000003</v>
      </c>
    </row>
    <row r="61" spans="1:175">
      <c r="A61" s="302"/>
      <c r="B61" s="292" t="s">
        <v>307</v>
      </c>
      <c r="C61" s="312">
        <v>9783.875</v>
      </c>
      <c r="D61" s="314">
        <v>9783.875</v>
      </c>
      <c r="E61" s="312">
        <v>930.90899999999999</v>
      </c>
      <c r="F61" s="314">
        <v>936.44399999999996</v>
      </c>
      <c r="G61" s="312">
        <v>3191.76</v>
      </c>
      <c r="H61" s="314">
        <v>4123.9290000000001</v>
      </c>
      <c r="I61" s="312">
        <v>164.58500000000001</v>
      </c>
      <c r="J61" s="314">
        <v>203.58</v>
      </c>
      <c r="K61" s="312">
        <v>1561.972</v>
      </c>
      <c r="L61" s="314">
        <v>1618.125</v>
      </c>
      <c r="M61" s="312">
        <v>-5849.2259999999997</v>
      </c>
      <c r="N61" s="314">
        <v>-6882.0780000000004</v>
      </c>
      <c r="O61" s="316">
        <v>9783.875</v>
      </c>
      <c r="P61" s="318">
        <v>9783.875</v>
      </c>
    </row>
    <row r="62" spans="1:175">
      <c r="A62" s="302"/>
      <c r="B62" s="292" t="s">
        <v>308</v>
      </c>
      <c r="C62" s="312">
        <v>2983.962</v>
      </c>
      <c r="D62" s="314">
        <v>3186.0210000000002</v>
      </c>
      <c r="E62" s="312">
        <v>-23.100999999999999</v>
      </c>
      <c r="F62" s="314">
        <v>238.459</v>
      </c>
      <c r="G62" s="312">
        <v>453.80200000000002</v>
      </c>
      <c r="H62" s="314">
        <v>597.53399999999999</v>
      </c>
      <c r="I62" s="312">
        <v>493.51299999999998</v>
      </c>
      <c r="J62" s="314">
        <v>854.096</v>
      </c>
      <c r="K62" s="312">
        <v>483.39800000000002</v>
      </c>
      <c r="L62" s="314">
        <v>434.988</v>
      </c>
      <c r="M62" s="312">
        <v>1290.5239999999999</v>
      </c>
      <c r="N62" s="314">
        <v>163.31299999999999</v>
      </c>
      <c r="O62" s="316">
        <v>5682.098</v>
      </c>
      <c r="P62" s="318">
        <v>5474.4110000000001</v>
      </c>
    </row>
    <row r="63" spans="1:175">
      <c r="A63" s="302"/>
      <c r="B63" s="292" t="s">
        <v>309</v>
      </c>
      <c r="C63" s="312">
        <v>0</v>
      </c>
      <c r="D63" s="314">
        <v>0</v>
      </c>
      <c r="E63" s="312">
        <v>0</v>
      </c>
      <c r="F63" s="314">
        <v>0</v>
      </c>
      <c r="G63" s="312">
        <v>575.72699999999998</v>
      </c>
      <c r="H63" s="314">
        <v>742.87699999999995</v>
      </c>
      <c r="I63" s="312">
        <v>74.775000000000006</v>
      </c>
      <c r="J63" s="314">
        <v>92.49</v>
      </c>
      <c r="K63" s="312">
        <v>1.6970000000000001</v>
      </c>
      <c r="L63" s="314">
        <v>1.758</v>
      </c>
      <c r="M63" s="312">
        <v>-652.19899999999996</v>
      </c>
      <c r="N63" s="314">
        <v>-837.125</v>
      </c>
      <c r="O63" s="316">
        <v>0</v>
      </c>
      <c r="P63" s="318">
        <v>0</v>
      </c>
    </row>
    <row r="64" spans="1:175">
      <c r="A64" s="302"/>
      <c r="B64" s="292" t="s">
        <v>310</v>
      </c>
      <c r="C64" s="312">
        <v>0</v>
      </c>
      <c r="D64" s="314">
        <v>0</v>
      </c>
      <c r="E64" s="312">
        <v>0</v>
      </c>
      <c r="F64" s="314">
        <v>0</v>
      </c>
      <c r="G64" s="312">
        <v>0</v>
      </c>
      <c r="H64" s="314">
        <v>0</v>
      </c>
      <c r="I64" s="312">
        <v>0</v>
      </c>
      <c r="J64" s="314">
        <v>0</v>
      </c>
      <c r="K64" s="312">
        <v>0</v>
      </c>
      <c r="L64" s="314">
        <v>0</v>
      </c>
      <c r="M64" s="312">
        <v>0</v>
      </c>
      <c r="N64" s="314">
        <v>0</v>
      </c>
      <c r="O64" s="316">
        <v>0</v>
      </c>
      <c r="P64" s="318">
        <v>0</v>
      </c>
    </row>
    <row r="65" spans="1:175">
      <c r="A65" s="302"/>
      <c r="B65" s="292" t="s">
        <v>311</v>
      </c>
      <c r="C65" s="312">
        <v>0</v>
      </c>
      <c r="D65" s="314">
        <v>0</v>
      </c>
      <c r="E65" s="312">
        <v>0</v>
      </c>
      <c r="F65" s="314">
        <v>0</v>
      </c>
      <c r="G65" s="312">
        <v>0</v>
      </c>
      <c r="H65" s="314">
        <v>0</v>
      </c>
      <c r="I65" s="312">
        <v>0</v>
      </c>
      <c r="J65" s="314">
        <v>0</v>
      </c>
      <c r="K65" s="312">
        <v>0</v>
      </c>
      <c r="L65" s="314">
        <v>0</v>
      </c>
      <c r="M65" s="312">
        <v>0</v>
      </c>
      <c r="N65" s="314">
        <v>0</v>
      </c>
      <c r="O65" s="316">
        <v>0</v>
      </c>
      <c r="P65" s="318">
        <v>0</v>
      </c>
    </row>
    <row r="66" spans="1:175">
      <c r="A66" s="302"/>
      <c r="B66" s="292" t="s">
        <v>312</v>
      </c>
      <c r="C66" s="312">
        <v>-3262.41</v>
      </c>
      <c r="D66" s="314">
        <v>-3262.4119999999998</v>
      </c>
      <c r="E66" s="312">
        <v>960.71299999999997</v>
      </c>
      <c r="F66" s="314">
        <v>711.11300000000006</v>
      </c>
      <c r="G66" s="312">
        <v>684.50300000000004</v>
      </c>
      <c r="H66" s="314">
        <v>874.74</v>
      </c>
      <c r="I66" s="312">
        <v>991.92499999999995</v>
      </c>
      <c r="J66" s="314">
        <v>1256.454</v>
      </c>
      <c r="K66" s="312">
        <v>-212.52500000000001</v>
      </c>
      <c r="L66" s="314">
        <v>-229.24</v>
      </c>
      <c r="M66" s="312">
        <v>-4419.2190000000001</v>
      </c>
      <c r="N66" s="314">
        <v>-2362.7550000000001</v>
      </c>
      <c r="O66" s="316">
        <v>-7131.6930000000002</v>
      </c>
      <c r="P66" s="318">
        <v>-5291.9989999999998</v>
      </c>
    </row>
    <row r="67" spans="1:175">
      <c r="A67" s="293"/>
      <c r="B67" s="293"/>
      <c r="C67" s="293"/>
      <c r="D67" s="293"/>
      <c r="E67" s="293"/>
      <c r="F67" s="293"/>
      <c r="G67" s="293"/>
      <c r="H67" s="293"/>
      <c r="I67" s="293"/>
      <c r="J67" s="293"/>
      <c r="K67" s="293"/>
      <c r="L67" s="293"/>
      <c r="M67" s="293"/>
      <c r="N67" s="293"/>
      <c r="O67" s="293"/>
      <c r="P67" s="293"/>
      <c r="Q67" s="293"/>
    </row>
    <row r="68" spans="1:175" s="375" customFormat="1">
      <c r="A68" s="303" t="s">
        <v>349</v>
      </c>
      <c r="B68" s="389"/>
      <c r="C68" s="312">
        <v>0</v>
      </c>
      <c r="D68" s="313">
        <v>0</v>
      </c>
      <c r="E68" s="312">
        <v>0</v>
      </c>
      <c r="F68" s="313">
        <v>0</v>
      </c>
      <c r="G68" s="312">
        <v>0</v>
      </c>
      <c r="H68" s="313">
        <v>0</v>
      </c>
      <c r="I68" s="312">
        <v>0</v>
      </c>
      <c r="J68" s="313">
        <v>0</v>
      </c>
      <c r="K68" s="312">
        <v>0</v>
      </c>
      <c r="L68" s="313">
        <v>0</v>
      </c>
      <c r="M68" s="312">
        <v>0</v>
      </c>
      <c r="N68" s="313">
        <v>0</v>
      </c>
      <c r="O68" s="316">
        <v>1874.68</v>
      </c>
      <c r="P68" s="318">
        <v>2279.8989999999999</v>
      </c>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374"/>
      <c r="AR68" s="374"/>
      <c r="AS68" s="374"/>
      <c r="AT68" s="374"/>
      <c r="AU68" s="374"/>
      <c r="AV68" s="374"/>
      <c r="AW68" s="374"/>
      <c r="AX68" s="374"/>
      <c r="AY68" s="374"/>
      <c r="AZ68" s="374"/>
      <c r="BA68" s="374"/>
      <c r="BB68" s="374"/>
      <c r="BC68" s="374"/>
      <c r="BD68" s="374"/>
      <c r="BE68" s="374"/>
      <c r="BF68" s="374"/>
      <c r="BG68" s="374"/>
      <c r="BH68" s="374"/>
      <c r="BI68" s="374"/>
      <c r="BJ68" s="374"/>
      <c r="BK68" s="374"/>
      <c r="BL68" s="374"/>
      <c r="BM68" s="374"/>
      <c r="BN68" s="374"/>
      <c r="BO68" s="374"/>
      <c r="BP68" s="374"/>
      <c r="BQ68" s="374"/>
      <c r="BR68" s="374"/>
      <c r="BS68" s="374"/>
      <c r="BT68" s="374"/>
      <c r="BU68" s="374"/>
      <c r="BV68" s="374"/>
      <c r="BW68" s="374"/>
      <c r="BX68" s="374"/>
      <c r="BY68" s="374"/>
      <c r="BZ68" s="374"/>
      <c r="CA68" s="374"/>
      <c r="CB68" s="374"/>
      <c r="CC68" s="374"/>
      <c r="CD68" s="374"/>
      <c r="CE68" s="374"/>
      <c r="CF68" s="374"/>
      <c r="CG68" s="374"/>
      <c r="CH68" s="374"/>
      <c r="CI68" s="374"/>
      <c r="CJ68" s="374"/>
      <c r="CK68" s="374"/>
      <c r="CL68" s="374"/>
      <c r="CM68" s="374"/>
      <c r="CN68" s="374"/>
      <c r="CO68" s="374"/>
      <c r="CP68" s="374"/>
      <c r="CQ68" s="374"/>
      <c r="CR68" s="374"/>
      <c r="CS68" s="374"/>
      <c r="CT68" s="374"/>
      <c r="CU68" s="374"/>
      <c r="CV68" s="374"/>
      <c r="CW68" s="374"/>
      <c r="CX68" s="374"/>
      <c r="CY68" s="374"/>
      <c r="CZ68" s="374"/>
      <c r="DA68" s="374"/>
      <c r="DB68" s="374"/>
      <c r="DC68" s="374"/>
      <c r="DD68" s="374"/>
      <c r="DE68" s="374"/>
      <c r="DF68" s="374"/>
      <c r="DG68" s="374"/>
      <c r="DH68" s="374"/>
      <c r="DI68" s="374"/>
      <c r="DJ68" s="374"/>
      <c r="DK68" s="374"/>
      <c r="DL68" s="374"/>
      <c r="DM68" s="374"/>
      <c r="DN68" s="374"/>
      <c r="DO68" s="374"/>
      <c r="DP68" s="374"/>
      <c r="DQ68" s="374"/>
      <c r="DR68" s="374"/>
      <c r="DS68" s="374"/>
      <c r="DT68" s="374"/>
      <c r="DU68" s="374"/>
      <c r="DV68" s="374"/>
      <c r="DW68" s="374"/>
      <c r="DX68" s="374"/>
      <c r="DY68" s="374"/>
      <c r="DZ68" s="374"/>
      <c r="EA68" s="374"/>
      <c r="EB68" s="374"/>
      <c r="EC68" s="374"/>
      <c r="ED68" s="374"/>
      <c r="EE68" s="374"/>
      <c r="EF68" s="374"/>
      <c r="EG68" s="374"/>
      <c r="EH68" s="374"/>
      <c r="EI68" s="374"/>
      <c r="EJ68" s="374"/>
      <c r="EK68" s="374"/>
      <c r="EL68" s="374"/>
      <c r="EM68" s="374"/>
      <c r="EN68" s="374"/>
      <c r="EO68" s="374"/>
      <c r="EP68" s="374"/>
      <c r="EQ68" s="374"/>
      <c r="ER68" s="374"/>
      <c r="ES68" s="374"/>
      <c r="ET68" s="374"/>
      <c r="EU68" s="374"/>
      <c r="EV68" s="374"/>
      <c r="EW68" s="374"/>
      <c r="EX68" s="374"/>
      <c r="EY68" s="374"/>
      <c r="EZ68" s="374"/>
      <c r="FA68" s="374"/>
      <c r="FB68" s="374"/>
      <c r="FC68" s="374"/>
      <c r="FD68" s="374"/>
      <c r="FE68" s="374"/>
      <c r="FF68" s="374"/>
      <c r="FG68" s="374"/>
      <c r="FH68" s="374"/>
      <c r="FI68" s="374"/>
      <c r="FJ68" s="374"/>
      <c r="FK68" s="374"/>
      <c r="FL68" s="374"/>
      <c r="FM68" s="374"/>
      <c r="FN68" s="374"/>
      <c r="FO68" s="374"/>
      <c r="FP68" s="374"/>
      <c r="FQ68" s="374"/>
      <c r="FR68" s="374"/>
      <c r="FS68" s="374"/>
    </row>
    <row r="69" spans="1:175">
      <c r="A69" s="293"/>
      <c r="B69" s="293"/>
      <c r="C69" s="293"/>
      <c r="D69" s="293"/>
      <c r="E69" s="293"/>
      <c r="F69" s="293"/>
      <c r="G69" s="293"/>
      <c r="H69" s="293"/>
      <c r="I69" s="293"/>
      <c r="J69" s="293"/>
      <c r="K69" s="293"/>
      <c r="L69" s="293"/>
      <c r="M69" s="293"/>
      <c r="N69" s="293"/>
      <c r="O69" s="293"/>
      <c r="P69" s="293"/>
    </row>
    <row r="70" spans="1:175" s="375" customFormat="1">
      <c r="A70" s="303" t="s">
        <v>350</v>
      </c>
      <c r="B70" s="389"/>
      <c r="C70" s="316">
        <v>10851.495999999999</v>
      </c>
      <c r="D70" s="318">
        <v>10815.26</v>
      </c>
      <c r="E70" s="316">
        <v>3218.4549999999999</v>
      </c>
      <c r="F70" s="318">
        <v>3249.1559999999999</v>
      </c>
      <c r="G70" s="316">
        <v>14463.130999999999</v>
      </c>
      <c r="H70" s="318">
        <v>17786.739000000001</v>
      </c>
      <c r="I70" s="316">
        <v>4145.2430000000004</v>
      </c>
      <c r="J70" s="318">
        <v>4931.2610000000004</v>
      </c>
      <c r="K70" s="316">
        <v>2996.5610000000001</v>
      </c>
      <c r="L70" s="318">
        <v>3113.2759999999998</v>
      </c>
      <c r="M70" s="316">
        <v>-10327.358</v>
      </c>
      <c r="N70" s="318">
        <v>-10119.308000000001</v>
      </c>
      <c r="O70" s="316">
        <v>25347.527999999998</v>
      </c>
      <c r="P70" s="318">
        <v>29776.383999999998</v>
      </c>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c r="AY70" s="374"/>
      <c r="AZ70" s="374"/>
      <c r="BA70" s="374"/>
      <c r="BB70" s="374"/>
      <c r="BC70" s="374"/>
      <c r="BD70" s="374"/>
      <c r="BE70" s="374"/>
      <c r="BF70" s="374"/>
      <c r="BG70" s="374"/>
      <c r="BH70" s="374"/>
      <c r="BI70" s="374"/>
      <c r="BJ70" s="374"/>
      <c r="BK70" s="374"/>
      <c r="BL70" s="374"/>
      <c r="BM70" s="374"/>
      <c r="BN70" s="374"/>
      <c r="BO70" s="374"/>
      <c r="BP70" s="374"/>
      <c r="BQ70" s="374"/>
      <c r="BR70" s="374"/>
      <c r="BS70" s="374"/>
      <c r="BT70" s="374"/>
      <c r="BU70" s="374"/>
      <c r="BV70" s="374"/>
      <c r="BW70" s="374"/>
      <c r="BX70" s="374"/>
      <c r="BY70" s="374"/>
      <c r="BZ70" s="374"/>
      <c r="CA70" s="374"/>
      <c r="CB70" s="374"/>
      <c r="CC70" s="374"/>
      <c r="CD70" s="374"/>
      <c r="CE70" s="374"/>
      <c r="CF70" s="374"/>
      <c r="CG70" s="374"/>
      <c r="CH70" s="374"/>
      <c r="CI70" s="374"/>
      <c r="CJ70" s="374"/>
      <c r="CK70" s="374"/>
      <c r="CL70" s="374"/>
      <c r="CM70" s="374"/>
      <c r="CN70" s="374"/>
      <c r="CO70" s="374"/>
      <c r="CP70" s="374"/>
      <c r="CQ70" s="374"/>
      <c r="CR70" s="374"/>
      <c r="CS70" s="374"/>
      <c r="CT70" s="374"/>
      <c r="CU70" s="374"/>
      <c r="CV70" s="374"/>
      <c r="CW70" s="374"/>
      <c r="CX70" s="374"/>
      <c r="CY70" s="374"/>
      <c r="CZ70" s="374"/>
      <c r="DA70" s="374"/>
      <c r="DB70" s="374"/>
      <c r="DC70" s="374"/>
      <c r="DD70" s="374"/>
      <c r="DE70" s="374"/>
      <c r="DF70" s="374"/>
      <c r="DG70" s="374"/>
      <c r="DH70" s="374"/>
      <c r="DI70" s="374"/>
      <c r="DJ70" s="374"/>
      <c r="DK70" s="374"/>
      <c r="DL70" s="374"/>
      <c r="DM70" s="374"/>
      <c r="DN70" s="374"/>
      <c r="DO70" s="374"/>
      <c r="DP70" s="374"/>
      <c r="DQ70" s="374"/>
      <c r="DR70" s="374"/>
      <c r="DS70" s="374"/>
      <c r="DT70" s="374"/>
      <c r="DU70" s="374"/>
      <c r="DV70" s="374"/>
      <c r="DW70" s="374"/>
      <c r="DX70" s="374"/>
      <c r="DY70" s="374"/>
      <c r="DZ70" s="374"/>
      <c r="EA70" s="374"/>
      <c r="EB70" s="374"/>
      <c r="EC70" s="374"/>
      <c r="ED70" s="374"/>
      <c r="EE70" s="374"/>
      <c r="EF70" s="374"/>
      <c r="EG70" s="374"/>
      <c r="EH70" s="374"/>
      <c r="EI70" s="374"/>
      <c r="EJ70" s="374"/>
      <c r="EK70" s="374"/>
      <c r="EL70" s="374"/>
      <c r="EM70" s="374"/>
      <c r="EN70" s="374"/>
      <c r="EO70" s="374"/>
      <c r="EP70" s="374"/>
      <c r="EQ70" s="374"/>
      <c r="ER70" s="374"/>
      <c r="ES70" s="374"/>
      <c r="ET70" s="374"/>
      <c r="EU70" s="374"/>
      <c r="EV70" s="374"/>
      <c r="EW70" s="374"/>
      <c r="EX70" s="374"/>
      <c r="EY70" s="374"/>
      <c r="EZ70" s="374"/>
      <c r="FA70" s="374"/>
      <c r="FB70" s="374"/>
      <c r="FC70" s="374"/>
      <c r="FD70" s="374"/>
      <c r="FE70" s="374"/>
      <c r="FF70" s="374"/>
      <c r="FG70" s="374"/>
      <c r="FH70" s="374"/>
      <c r="FI70" s="374"/>
      <c r="FJ70" s="374"/>
      <c r="FK70" s="374"/>
      <c r="FL70" s="374"/>
      <c r="FM70" s="374"/>
      <c r="FN70" s="374"/>
      <c r="FO70" s="374"/>
      <c r="FP70" s="374"/>
      <c r="FQ70" s="374"/>
      <c r="FR70" s="374"/>
      <c r="FS70" s="374"/>
    </row>
    <row r="71" spans="1:175">
      <c r="A71" s="293"/>
      <c r="B71" s="293"/>
      <c r="C71" s="297"/>
      <c r="D71" s="334"/>
      <c r="E71" s="334"/>
      <c r="F71" s="334"/>
      <c r="G71" s="334"/>
      <c r="H71" s="297"/>
      <c r="I71" s="297"/>
      <c r="J71" s="297"/>
      <c r="K71" s="297"/>
      <c r="L71" s="297"/>
      <c r="M71" s="297"/>
      <c r="N71" s="297"/>
      <c r="O71" s="297"/>
      <c r="P71" s="297"/>
    </row>
    <row r="72" spans="1:175">
      <c r="A72" s="293"/>
      <c r="B72" s="293"/>
      <c r="C72" s="293"/>
      <c r="D72" s="334"/>
      <c r="E72" s="334"/>
      <c r="F72" s="334"/>
      <c r="G72" s="334"/>
      <c r="H72" s="293"/>
      <c r="I72" s="293"/>
      <c r="J72" s="293"/>
      <c r="K72" s="293"/>
      <c r="L72" s="293"/>
      <c r="M72" s="293"/>
      <c r="N72" s="293"/>
      <c r="O72" s="293"/>
      <c r="P72" s="293"/>
    </row>
    <row r="73" spans="1:175">
      <c r="A73" s="505" t="s">
        <v>91</v>
      </c>
      <c r="B73" s="506"/>
      <c r="C73" s="507" t="s">
        <v>367</v>
      </c>
      <c r="D73" s="509"/>
      <c r="E73" s="507" t="s">
        <v>10</v>
      </c>
      <c r="F73" s="509"/>
      <c r="G73" s="507" t="s">
        <v>53</v>
      </c>
      <c r="H73" s="509"/>
      <c r="I73" s="507" t="s">
        <v>14</v>
      </c>
      <c r="J73" s="509"/>
      <c r="K73" s="507" t="s">
        <v>54</v>
      </c>
      <c r="L73" s="509"/>
      <c r="M73" s="507" t="s">
        <v>368</v>
      </c>
      <c r="N73" s="509"/>
      <c r="O73" s="507" t="s">
        <v>19</v>
      </c>
      <c r="P73" s="509"/>
    </row>
    <row r="74" spans="1:175">
      <c r="A74" s="498" t="s">
        <v>351</v>
      </c>
      <c r="B74" s="502"/>
      <c r="C74" s="308" t="s">
        <v>425</v>
      </c>
      <c r="D74" s="309" t="s">
        <v>426</v>
      </c>
      <c r="E74" s="308" t="s">
        <v>425</v>
      </c>
      <c r="F74" s="309" t="s">
        <v>426</v>
      </c>
      <c r="G74" s="308" t="s">
        <v>425</v>
      </c>
      <c r="H74" s="309" t="s">
        <v>426</v>
      </c>
      <c r="I74" s="308" t="s">
        <v>425</v>
      </c>
      <c r="J74" s="309" t="s">
        <v>426</v>
      </c>
      <c r="K74" s="308" t="s">
        <v>425</v>
      </c>
      <c r="L74" s="309" t="s">
        <v>426</v>
      </c>
      <c r="M74" s="308" t="s">
        <v>425</v>
      </c>
      <c r="N74" s="309" t="s">
        <v>426</v>
      </c>
      <c r="O74" s="308" t="s">
        <v>425</v>
      </c>
      <c r="P74" s="309" t="s">
        <v>426</v>
      </c>
    </row>
    <row r="75" spans="1:175">
      <c r="A75" s="503"/>
      <c r="B75" s="504"/>
      <c r="C75" s="310" t="s">
        <v>414</v>
      </c>
      <c r="D75" s="311" t="s">
        <v>414</v>
      </c>
      <c r="E75" s="310" t="s">
        <v>414</v>
      </c>
      <c r="F75" s="311" t="s">
        <v>414</v>
      </c>
      <c r="G75" s="310" t="s">
        <v>414</v>
      </c>
      <c r="H75" s="311" t="s">
        <v>414</v>
      </c>
      <c r="I75" s="310" t="s">
        <v>414</v>
      </c>
      <c r="J75" s="311" t="s">
        <v>414</v>
      </c>
      <c r="K75" s="310" t="s">
        <v>414</v>
      </c>
      <c r="L75" s="311" t="s">
        <v>414</v>
      </c>
      <c r="M75" s="310" t="s">
        <v>414</v>
      </c>
      <c r="N75" s="311" t="s">
        <v>414</v>
      </c>
      <c r="O75" s="310" t="s">
        <v>414</v>
      </c>
      <c r="P75" s="311" t="s">
        <v>414</v>
      </c>
    </row>
    <row r="76" spans="1:175" s="375" customFormat="1">
      <c r="A76" s="303" t="s">
        <v>352</v>
      </c>
      <c r="B76" s="389"/>
      <c r="C76" s="319">
        <v>1.0999999999999999E-2</v>
      </c>
      <c r="D76" s="329">
        <v>0</v>
      </c>
      <c r="E76" s="319">
        <v>310.65300000000002</v>
      </c>
      <c r="F76" s="320">
        <v>408.36799999999999</v>
      </c>
      <c r="G76" s="319">
        <v>1957.761</v>
      </c>
      <c r="H76" s="320">
        <v>2187.9050000000002</v>
      </c>
      <c r="I76" s="319">
        <v>618.26800000000003</v>
      </c>
      <c r="J76" s="320">
        <v>637.98</v>
      </c>
      <c r="K76" s="319">
        <v>329.77</v>
      </c>
      <c r="L76" s="320">
        <v>352.495</v>
      </c>
      <c r="M76" s="319">
        <v>-6.0000000000000001E-3</v>
      </c>
      <c r="N76" s="320">
        <v>-0.20899999999999999</v>
      </c>
      <c r="O76" s="319">
        <v>3216.4569999999999</v>
      </c>
      <c r="P76" s="320">
        <v>3586.5390000000002</v>
      </c>
      <c r="Q76" s="374"/>
      <c r="R76" s="374"/>
      <c r="S76" s="374"/>
      <c r="T76" s="374"/>
      <c r="U76" s="374"/>
      <c r="V76" s="374"/>
      <c r="W76" s="374"/>
      <c r="X76" s="374"/>
      <c r="Y76" s="374"/>
      <c r="Z76" s="374"/>
      <c r="AA76" s="374"/>
      <c r="AB76" s="374"/>
      <c r="AC76" s="374"/>
      <c r="AD76" s="374"/>
      <c r="AE76" s="374"/>
      <c r="AF76" s="374"/>
      <c r="AG76" s="374"/>
      <c r="AH76" s="374"/>
      <c r="AI76" s="374"/>
      <c r="AJ76" s="374"/>
      <c r="AK76" s="374"/>
      <c r="AL76" s="374"/>
      <c r="AM76" s="374"/>
      <c r="AN76" s="374"/>
      <c r="AO76" s="374"/>
      <c r="AP76" s="374"/>
      <c r="AQ76" s="374"/>
      <c r="AR76" s="374"/>
      <c r="AS76" s="374"/>
      <c r="AT76" s="374"/>
      <c r="AU76" s="374"/>
      <c r="AV76" s="374"/>
      <c r="AW76" s="374"/>
      <c r="AX76" s="374"/>
      <c r="AY76" s="374"/>
      <c r="AZ76" s="374"/>
      <c r="BA76" s="374"/>
      <c r="BB76" s="374"/>
      <c r="BC76" s="374"/>
      <c r="BD76" s="374"/>
      <c r="BE76" s="374"/>
      <c r="BF76" s="374"/>
      <c r="BG76" s="374"/>
      <c r="BH76" s="374"/>
      <c r="BI76" s="374"/>
      <c r="BJ76" s="374"/>
      <c r="BK76" s="374"/>
      <c r="BL76" s="374"/>
      <c r="BM76" s="374"/>
      <c r="BN76" s="374"/>
      <c r="BO76" s="374"/>
      <c r="BP76" s="374"/>
      <c r="BQ76" s="374"/>
      <c r="BR76" s="374"/>
      <c r="BS76" s="374"/>
      <c r="BT76" s="374"/>
      <c r="BU76" s="374"/>
      <c r="BV76" s="374"/>
      <c r="BW76" s="374"/>
      <c r="BX76" s="374"/>
      <c r="BY76" s="374"/>
      <c r="BZ76" s="374"/>
      <c r="CA76" s="374"/>
      <c r="CB76" s="374"/>
      <c r="CC76" s="374"/>
      <c r="CD76" s="374"/>
      <c r="CE76" s="374"/>
      <c r="CF76" s="374"/>
      <c r="CG76" s="374"/>
      <c r="CH76" s="374"/>
      <c r="CI76" s="374"/>
      <c r="CJ76" s="374"/>
      <c r="CK76" s="374"/>
      <c r="CL76" s="374"/>
      <c r="CM76" s="374"/>
      <c r="CN76" s="374"/>
      <c r="CO76" s="374"/>
      <c r="CP76" s="374"/>
      <c r="CQ76" s="374"/>
      <c r="CR76" s="374"/>
      <c r="CS76" s="374"/>
      <c r="CT76" s="374"/>
      <c r="CU76" s="374"/>
      <c r="CV76" s="374"/>
      <c r="CW76" s="374"/>
      <c r="CX76" s="374"/>
      <c r="CY76" s="374"/>
      <c r="CZ76" s="374"/>
      <c r="DA76" s="374"/>
      <c r="DB76" s="374"/>
      <c r="DC76" s="374"/>
      <c r="DD76" s="374"/>
      <c r="DE76" s="374"/>
      <c r="DF76" s="374"/>
      <c r="DG76" s="374"/>
      <c r="DH76" s="374"/>
      <c r="DI76" s="374"/>
      <c r="DJ76" s="374"/>
      <c r="DK76" s="374"/>
      <c r="DL76" s="374"/>
      <c r="DM76" s="374"/>
      <c r="DN76" s="374"/>
      <c r="DO76" s="374"/>
      <c r="DP76" s="374"/>
      <c r="DQ76" s="374"/>
      <c r="DR76" s="374"/>
      <c r="DS76" s="374"/>
      <c r="DT76" s="374"/>
      <c r="DU76" s="374"/>
      <c r="DV76" s="374"/>
      <c r="DW76" s="374"/>
      <c r="DX76" s="374"/>
      <c r="DY76" s="374"/>
      <c r="DZ76" s="374"/>
      <c r="EA76" s="374"/>
      <c r="EB76" s="374"/>
      <c r="EC76" s="374"/>
      <c r="ED76" s="374"/>
      <c r="EE76" s="374"/>
      <c r="EF76" s="374"/>
      <c r="EG76" s="374"/>
      <c r="EH76" s="374"/>
      <c r="EI76" s="374"/>
      <c r="EJ76" s="374"/>
      <c r="EK76" s="374"/>
      <c r="EL76" s="374"/>
      <c r="EM76" s="374"/>
      <c r="EN76" s="374"/>
      <c r="EO76" s="374"/>
      <c r="EP76" s="374"/>
      <c r="EQ76" s="374"/>
      <c r="ER76" s="374"/>
      <c r="ES76" s="374"/>
      <c r="ET76" s="374"/>
      <c r="EU76" s="374"/>
      <c r="EV76" s="374"/>
      <c r="EW76" s="374"/>
      <c r="EX76" s="374"/>
      <c r="EY76" s="374"/>
      <c r="EZ76" s="374"/>
      <c r="FA76" s="374"/>
      <c r="FB76" s="374"/>
      <c r="FC76" s="374"/>
      <c r="FD76" s="374"/>
      <c r="FE76" s="374"/>
      <c r="FF76" s="374"/>
      <c r="FG76" s="374"/>
      <c r="FH76" s="374"/>
      <c r="FI76" s="374"/>
      <c r="FJ76" s="374"/>
      <c r="FK76" s="374"/>
      <c r="FL76" s="374"/>
      <c r="FM76" s="374"/>
      <c r="FN76" s="374"/>
      <c r="FO76" s="374"/>
      <c r="FP76" s="374"/>
      <c r="FQ76" s="374"/>
      <c r="FR76" s="374"/>
      <c r="FS76" s="374"/>
    </row>
    <row r="77" spans="1:175">
      <c r="A77" s="304"/>
      <c r="B77" s="294" t="s">
        <v>116</v>
      </c>
      <c r="C77" s="328">
        <v>0</v>
      </c>
      <c r="D77" s="329">
        <v>0</v>
      </c>
      <c r="E77" s="319">
        <v>308.161</v>
      </c>
      <c r="F77" s="320">
        <v>401.983</v>
      </c>
      <c r="G77" s="319">
        <v>1735.04</v>
      </c>
      <c r="H77" s="320">
        <v>1983.126</v>
      </c>
      <c r="I77" s="319">
        <v>613.149</v>
      </c>
      <c r="J77" s="320">
        <v>635.21400000000006</v>
      </c>
      <c r="K77" s="319">
        <v>328.98599999999999</v>
      </c>
      <c r="L77" s="320">
        <v>348.471</v>
      </c>
      <c r="M77" s="319">
        <v>0</v>
      </c>
      <c r="N77" s="320">
        <v>0</v>
      </c>
      <c r="O77" s="319">
        <v>2985.3359999999998</v>
      </c>
      <c r="P77" s="320">
        <v>3368.7939999999999</v>
      </c>
    </row>
    <row r="78" spans="1:175">
      <c r="A78" s="302"/>
      <c r="B78" s="292" t="s">
        <v>59</v>
      </c>
      <c r="C78" s="321">
        <v>0</v>
      </c>
      <c r="D78" s="322">
        <v>0</v>
      </c>
      <c r="E78" s="321">
        <v>299.28500000000003</v>
      </c>
      <c r="F78" s="322">
        <v>392.06299999999999</v>
      </c>
      <c r="G78" s="321">
        <v>1523.028</v>
      </c>
      <c r="H78" s="322">
        <v>1781.9159999999999</v>
      </c>
      <c r="I78" s="321">
        <v>463.971</v>
      </c>
      <c r="J78" s="322">
        <v>572.93100000000004</v>
      </c>
      <c r="K78" s="321">
        <v>316.99599999999998</v>
      </c>
      <c r="L78" s="322">
        <v>332.99599999999998</v>
      </c>
      <c r="M78" s="321">
        <v>0</v>
      </c>
      <c r="N78" s="322">
        <v>0</v>
      </c>
      <c r="O78" s="321">
        <v>2603.2800000000002</v>
      </c>
      <c r="P78" s="322">
        <v>3079.9059999999999</v>
      </c>
    </row>
    <row r="79" spans="1:175">
      <c r="A79" s="302"/>
      <c r="B79" s="292" t="s">
        <v>313</v>
      </c>
      <c r="C79" s="321">
        <v>0</v>
      </c>
      <c r="D79" s="322">
        <v>0</v>
      </c>
      <c r="E79" s="321">
        <v>0.4</v>
      </c>
      <c r="F79" s="322">
        <v>0.47899999999999998</v>
      </c>
      <c r="G79" s="321">
        <v>0.216</v>
      </c>
      <c r="H79" s="322">
        <v>3.0640000000000001</v>
      </c>
      <c r="I79" s="321">
        <v>7.0620000000000003</v>
      </c>
      <c r="J79" s="322">
        <v>6.6710000000000003</v>
      </c>
      <c r="K79" s="321">
        <v>2.6379999999999999</v>
      </c>
      <c r="L79" s="322">
        <v>5.827</v>
      </c>
      <c r="M79" s="321">
        <v>0</v>
      </c>
      <c r="N79" s="322">
        <v>0</v>
      </c>
      <c r="O79" s="321">
        <v>10.316000000000001</v>
      </c>
      <c r="P79" s="322">
        <v>16.041</v>
      </c>
    </row>
    <row r="80" spans="1:175">
      <c r="A80" s="302"/>
      <c r="B80" s="292" t="s">
        <v>314</v>
      </c>
      <c r="C80" s="321">
        <v>0</v>
      </c>
      <c r="D80" s="322">
        <v>0</v>
      </c>
      <c r="E80" s="321">
        <v>8.4760000000000009</v>
      </c>
      <c r="F80" s="322">
        <v>9.4410000000000007</v>
      </c>
      <c r="G80" s="321">
        <v>211.79599999999999</v>
      </c>
      <c r="H80" s="322">
        <v>198.14599999999999</v>
      </c>
      <c r="I80" s="321">
        <v>142.11600000000001</v>
      </c>
      <c r="J80" s="322">
        <v>55.612000000000002</v>
      </c>
      <c r="K80" s="321">
        <v>9.3520000000000003</v>
      </c>
      <c r="L80" s="322">
        <v>9.6479999999999997</v>
      </c>
      <c r="M80" s="321">
        <v>0</v>
      </c>
      <c r="N80" s="322">
        <v>0</v>
      </c>
      <c r="O80" s="321">
        <v>371.74</v>
      </c>
      <c r="P80" s="322">
        <v>272.84699999999998</v>
      </c>
    </row>
    <row r="81" spans="1:175">
      <c r="A81" s="302"/>
      <c r="B81" s="292" t="s">
        <v>117</v>
      </c>
      <c r="C81" s="321">
        <v>1.0999999999999999E-2</v>
      </c>
      <c r="D81" s="322">
        <v>0</v>
      </c>
      <c r="E81" s="321">
        <v>2.492</v>
      </c>
      <c r="F81" s="322">
        <v>6.3849999999999998</v>
      </c>
      <c r="G81" s="321">
        <v>222.721</v>
      </c>
      <c r="H81" s="322">
        <v>204.779</v>
      </c>
      <c r="I81" s="321">
        <v>5.1189999999999998</v>
      </c>
      <c r="J81" s="322">
        <v>2.766</v>
      </c>
      <c r="K81" s="321">
        <v>0.78400000000000003</v>
      </c>
      <c r="L81" s="322">
        <v>4.024</v>
      </c>
      <c r="M81" s="321">
        <v>-6.0000000000000001E-3</v>
      </c>
      <c r="N81" s="322">
        <v>-0.20899999999999999</v>
      </c>
      <c r="O81" s="321">
        <v>231.12100000000001</v>
      </c>
      <c r="P81" s="322">
        <v>217.745</v>
      </c>
    </row>
    <row r="82" spans="1:175">
      <c r="A82" s="293"/>
      <c r="B82" s="293"/>
      <c r="C82" s="293"/>
      <c r="D82" s="293"/>
      <c r="E82" s="293"/>
      <c r="F82" s="293"/>
      <c r="G82" s="293"/>
      <c r="H82" s="293"/>
      <c r="I82" s="293"/>
      <c r="J82" s="293"/>
      <c r="K82" s="293"/>
      <c r="L82" s="293"/>
      <c r="M82" s="293"/>
      <c r="N82" s="293"/>
      <c r="O82" s="293"/>
      <c r="P82" s="293"/>
    </row>
    <row r="83" spans="1:175" s="375" customFormat="1">
      <c r="A83" s="303" t="s">
        <v>353</v>
      </c>
      <c r="B83" s="389"/>
      <c r="C83" s="319">
        <v>0</v>
      </c>
      <c r="D83" s="320">
        <v>0</v>
      </c>
      <c r="E83" s="319">
        <v>-171.672</v>
      </c>
      <c r="F83" s="320">
        <v>-258.95999999999998</v>
      </c>
      <c r="G83" s="319">
        <v>-1336.287</v>
      </c>
      <c r="H83" s="320">
        <v>-1498.384</v>
      </c>
      <c r="I83" s="319">
        <v>-251.976</v>
      </c>
      <c r="J83" s="320">
        <v>-279.76900000000001</v>
      </c>
      <c r="K83" s="319">
        <v>-160.31399999999999</v>
      </c>
      <c r="L83" s="320">
        <v>-170.696</v>
      </c>
      <c r="M83" s="319">
        <v>0</v>
      </c>
      <c r="N83" s="320">
        <v>0.02</v>
      </c>
      <c r="O83" s="319">
        <v>-1920.249</v>
      </c>
      <c r="P83" s="320">
        <v>-2207.7890000000002</v>
      </c>
      <c r="Q83" s="374"/>
      <c r="R83" s="374"/>
      <c r="S83" s="374"/>
      <c r="T83" s="374"/>
      <c r="U83" s="374"/>
      <c r="V83" s="374"/>
      <c r="W83" s="374"/>
      <c r="X83" s="374"/>
      <c r="Y83" s="374"/>
      <c r="Z83" s="374"/>
      <c r="AA83" s="374"/>
      <c r="AB83" s="374"/>
      <c r="AC83" s="374"/>
      <c r="AD83" s="374"/>
      <c r="AE83" s="374"/>
      <c r="AF83" s="374"/>
      <c r="AG83" s="374"/>
      <c r="AH83" s="374"/>
      <c r="AI83" s="374"/>
      <c r="AJ83" s="374"/>
      <c r="AK83" s="374"/>
      <c r="AL83" s="374"/>
      <c r="AM83" s="374"/>
      <c r="AN83" s="374"/>
      <c r="AO83" s="374"/>
      <c r="AP83" s="374"/>
      <c r="AQ83" s="374"/>
      <c r="AR83" s="374"/>
      <c r="AS83" s="374"/>
      <c r="AT83" s="374"/>
      <c r="AU83" s="374"/>
      <c r="AV83" s="374"/>
      <c r="AW83" s="374"/>
      <c r="AX83" s="374"/>
      <c r="AY83" s="374"/>
      <c r="AZ83" s="374"/>
      <c r="BA83" s="374"/>
      <c r="BB83" s="374"/>
      <c r="BC83" s="374"/>
      <c r="BD83" s="374"/>
      <c r="BE83" s="374"/>
      <c r="BF83" s="374"/>
      <c r="BG83" s="374"/>
      <c r="BH83" s="374"/>
      <c r="BI83" s="374"/>
      <c r="BJ83" s="374"/>
      <c r="BK83" s="374"/>
      <c r="BL83" s="374"/>
      <c r="BM83" s="374"/>
      <c r="BN83" s="374"/>
      <c r="BO83" s="374"/>
      <c r="BP83" s="374"/>
      <c r="BQ83" s="374"/>
      <c r="BR83" s="374"/>
      <c r="BS83" s="374"/>
      <c r="BT83" s="374"/>
      <c r="BU83" s="374"/>
      <c r="BV83" s="374"/>
      <c r="BW83" s="374"/>
      <c r="BX83" s="374"/>
      <c r="BY83" s="374"/>
      <c r="BZ83" s="374"/>
      <c r="CA83" s="374"/>
      <c r="CB83" s="374"/>
      <c r="CC83" s="374"/>
      <c r="CD83" s="374"/>
      <c r="CE83" s="374"/>
      <c r="CF83" s="374"/>
      <c r="CG83" s="374"/>
      <c r="CH83" s="374"/>
      <c r="CI83" s="374"/>
      <c r="CJ83" s="374"/>
      <c r="CK83" s="374"/>
      <c r="CL83" s="374"/>
      <c r="CM83" s="374"/>
      <c r="CN83" s="374"/>
      <c r="CO83" s="374"/>
      <c r="CP83" s="374"/>
      <c r="CQ83" s="374"/>
      <c r="CR83" s="374"/>
      <c r="CS83" s="374"/>
      <c r="CT83" s="374"/>
      <c r="CU83" s="374"/>
      <c r="CV83" s="374"/>
      <c r="CW83" s="374"/>
      <c r="CX83" s="374"/>
      <c r="CY83" s="374"/>
      <c r="CZ83" s="374"/>
      <c r="DA83" s="374"/>
      <c r="DB83" s="374"/>
      <c r="DC83" s="374"/>
      <c r="DD83" s="374"/>
      <c r="DE83" s="374"/>
      <c r="DF83" s="374"/>
      <c r="DG83" s="374"/>
      <c r="DH83" s="374"/>
      <c r="DI83" s="374"/>
      <c r="DJ83" s="374"/>
      <c r="DK83" s="374"/>
      <c r="DL83" s="374"/>
      <c r="DM83" s="374"/>
      <c r="DN83" s="374"/>
      <c r="DO83" s="374"/>
      <c r="DP83" s="374"/>
      <c r="DQ83" s="374"/>
      <c r="DR83" s="374"/>
      <c r="DS83" s="374"/>
      <c r="DT83" s="374"/>
      <c r="DU83" s="374"/>
      <c r="DV83" s="374"/>
      <c r="DW83" s="374"/>
      <c r="DX83" s="374"/>
      <c r="DY83" s="374"/>
      <c r="DZ83" s="374"/>
      <c r="EA83" s="374"/>
      <c r="EB83" s="374"/>
      <c r="EC83" s="374"/>
      <c r="ED83" s="374"/>
      <c r="EE83" s="374"/>
      <c r="EF83" s="374"/>
      <c r="EG83" s="374"/>
      <c r="EH83" s="374"/>
      <c r="EI83" s="374"/>
      <c r="EJ83" s="374"/>
      <c r="EK83" s="374"/>
      <c r="EL83" s="374"/>
      <c r="EM83" s="374"/>
      <c r="EN83" s="374"/>
      <c r="EO83" s="374"/>
      <c r="EP83" s="374"/>
      <c r="EQ83" s="374"/>
      <c r="ER83" s="374"/>
      <c r="ES83" s="374"/>
      <c r="ET83" s="374"/>
      <c r="EU83" s="374"/>
      <c r="EV83" s="374"/>
      <c r="EW83" s="374"/>
      <c r="EX83" s="374"/>
      <c r="EY83" s="374"/>
      <c r="EZ83" s="374"/>
      <c r="FA83" s="374"/>
      <c r="FB83" s="374"/>
      <c r="FC83" s="374"/>
      <c r="FD83" s="374"/>
      <c r="FE83" s="374"/>
      <c r="FF83" s="374"/>
      <c r="FG83" s="374"/>
      <c r="FH83" s="374"/>
      <c r="FI83" s="374"/>
      <c r="FJ83" s="374"/>
      <c r="FK83" s="374"/>
      <c r="FL83" s="374"/>
      <c r="FM83" s="374"/>
      <c r="FN83" s="374"/>
      <c r="FO83" s="374"/>
      <c r="FP83" s="374"/>
      <c r="FQ83" s="374"/>
      <c r="FR83" s="374"/>
      <c r="FS83" s="374"/>
    </row>
    <row r="84" spans="1:175">
      <c r="A84" s="304"/>
      <c r="B84" s="294" t="s">
        <v>315</v>
      </c>
      <c r="C84" s="321">
        <v>0</v>
      </c>
      <c r="D84" s="322">
        <v>0</v>
      </c>
      <c r="E84" s="321">
        <v>-144.196</v>
      </c>
      <c r="F84" s="322">
        <v>-185.339</v>
      </c>
      <c r="G84" s="321">
        <v>-941.45399999999995</v>
      </c>
      <c r="H84" s="322">
        <v>-1120.192</v>
      </c>
      <c r="I84" s="321">
        <v>-143.37100000000001</v>
      </c>
      <c r="J84" s="322">
        <v>-163.20699999999999</v>
      </c>
      <c r="K84" s="321">
        <v>-121.91200000000001</v>
      </c>
      <c r="L84" s="322">
        <v>-117.688</v>
      </c>
      <c r="M84" s="321">
        <v>0</v>
      </c>
      <c r="N84" s="322">
        <v>0.27300000000000002</v>
      </c>
      <c r="O84" s="321">
        <v>-1350.933</v>
      </c>
      <c r="P84" s="322">
        <v>-1586.153</v>
      </c>
    </row>
    <row r="85" spans="1:175">
      <c r="A85" s="302"/>
      <c r="B85" s="292" t="s">
        <v>316</v>
      </c>
      <c r="C85" s="321">
        <v>0</v>
      </c>
      <c r="D85" s="322">
        <v>0</v>
      </c>
      <c r="E85" s="321">
        <v>-9.2539999999999996</v>
      </c>
      <c r="F85" s="322">
        <v>-46.709000000000003</v>
      </c>
      <c r="G85" s="321">
        <v>-14.662000000000001</v>
      </c>
      <c r="H85" s="322">
        <v>-7.3289999999999997</v>
      </c>
      <c r="I85" s="321">
        <v>-15.127000000000001</v>
      </c>
      <c r="J85" s="322">
        <v>-18.97</v>
      </c>
      <c r="K85" s="321">
        <v>-11.603999999999999</v>
      </c>
      <c r="L85" s="322">
        <v>-16.274000000000001</v>
      </c>
      <c r="M85" s="321">
        <v>0</v>
      </c>
      <c r="N85" s="322">
        <v>0</v>
      </c>
      <c r="O85" s="321">
        <v>-50.646999999999998</v>
      </c>
      <c r="P85" s="322">
        <v>-89.281999999999996</v>
      </c>
    </row>
    <row r="86" spans="1:175">
      <c r="A86" s="302"/>
      <c r="B86" s="292" t="s">
        <v>121</v>
      </c>
      <c r="C86" s="321">
        <v>0</v>
      </c>
      <c r="D86" s="322">
        <v>0</v>
      </c>
      <c r="E86" s="321">
        <v>-8.0660000000000007</v>
      </c>
      <c r="F86" s="322">
        <v>-6.5419999999999998</v>
      </c>
      <c r="G86" s="321">
        <v>-175.136</v>
      </c>
      <c r="H86" s="322">
        <v>-188.661</v>
      </c>
      <c r="I86" s="321">
        <v>-61.854999999999997</v>
      </c>
      <c r="J86" s="322">
        <v>-66.978999999999999</v>
      </c>
      <c r="K86" s="321">
        <v>-15.324</v>
      </c>
      <c r="L86" s="322">
        <v>-28.73</v>
      </c>
      <c r="M86" s="321">
        <v>0</v>
      </c>
      <c r="N86" s="322">
        <v>-0.253</v>
      </c>
      <c r="O86" s="321">
        <v>-260.38099999999997</v>
      </c>
      <c r="P86" s="322">
        <v>-291.16500000000002</v>
      </c>
    </row>
    <row r="87" spans="1:175">
      <c r="A87" s="302"/>
      <c r="B87" s="292" t="s">
        <v>317</v>
      </c>
      <c r="C87" s="321">
        <v>0</v>
      </c>
      <c r="D87" s="322">
        <v>0</v>
      </c>
      <c r="E87" s="321">
        <v>-10.156000000000001</v>
      </c>
      <c r="F87" s="322">
        <v>-20.37</v>
      </c>
      <c r="G87" s="321">
        <v>-205.035</v>
      </c>
      <c r="H87" s="322">
        <v>-182.202</v>
      </c>
      <c r="I87" s="321">
        <v>-31.623000000000001</v>
      </c>
      <c r="J87" s="322">
        <v>-30.613</v>
      </c>
      <c r="K87" s="321">
        <v>-11.474</v>
      </c>
      <c r="L87" s="322">
        <v>-8.0039999999999996</v>
      </c>
      <c r="M87" s="321">
        <v>0</v>
      </c>
      <c r="N87" s="322">
        <v>0</v>
      </c>
      <c r="O87" s="321">
        <v>-258.28800000000001</v>
      </c>
      <c r="P87" s="322">
        <v>-241.18899999999999</v>
      </c>
    </row>
    <row r="88" spans="1:175">
      <c r="A88" s="293"/>
      <c r="B88" s="293"/>
      <c r="C88" s="293"/>
      <c r="D88" s="293"/>
      <c r="E88" s="293"/>
      <c r="F88" s="293"/>
      <c r="G88" s="293"/>
      <c r="H88" s="293"/>
      <c r="I88" s="293"/>
      <c r="J88" s="293"/>
      <c r="K88" s="293"/>
      <c r="L88" s="293"/>
      <c r="M88" s="293"/>
      <c r="N88" s="293"/>
      <c r="O88" s="293"/>
      <c r="P88" s="293"/>
      <c r="Q88" s="293"/>
    </row>
    <row r="89" spans="1:175" s="375" customFormat="1">
      <c r="A89" s="303" t="s">
        <v>354</v>
      </c>
      <c r="B89" s="389"/>
      <c r="C89" s="319">
        <v>1.0999999999999999E-2</v>
      </c>
      <c r="D89" s="320">
        <v>0</v>
      </c>
      <c r="E89" s="319">
        <v>138.98099999999999</v>
      </c>
      <c r="F89" s="320">
        <v>149.40799999999999</v>
      </c>
      <c r="G89" s="319">
        <v>621.47400000000005</v>
      </c>
      <c r="H89" s="320">
        <v>689.52099999999996</v>
      </c>
      <c r="I89" s="319">
        <v>366.29199999999997</v>
      </c>
      <c r="J89" s="320">
        <v>358.21100000000001</v>
      </c>
      <c r="K89" s="319">
        <v>169.45599999999999</v>
      </c>
      <c r="L89" s="320">
        <v>181.79900000000001</v>
      </c>
      <c r="M89" s="319">
        <v>-6.0000000000000001E-3</v>
      </c>
      <c r="N89" s="320">
        <v>-0.189</v>
      </c>
      <c r="O89" s="319">
        <v>1296.2080000000001</v>
      </c>
      <c r="P89" s="320">
        <v>1378.75</v>
      </c>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4"/>
      <c r="BH89" s="374"/>
      <c r="BI89" s="374"/>
      <c r="BJ89" s="374"/>
      <c r="BK89" s="374"/>
      <c r="BL89" s="374"/>
      <c r="BM89" s="374"/>
      <c r="BN89" s="374"/>
      <c r="BO89" s="374"/>
      <c r="BP89" s="374"/>
      <c r="BQ89" s="374"/>
      <c r="BR89" s="374"/>
      <c r="BS89" s="374"/>
      <c r="BT89" s="374"/>
      <c r="BU89" s="374"/>
      <c r="BV89" s="374"/>
      <c r="BW89" s="374"/>
      <c r="BX89" s="374"/>
      <c r="BY89" s="374"/>
      <c r="BZ89" s="374"/>
      <c r="CA89" s="374"/>
      <c r="CB89" s="374"/>
      <c r="CC89" s="374"/>
      <c r="CD89" s="374"/>
      <c r="CE89" s="374"/>
      <c r="CF89" s="374"/>
      <c r="CG89" s="374"/>
      <c r="CH89" s="374"/>
      <c r="CI89" s="374"/>
      <c r="CJ89" s="374"/>
      <c r="CK89" s="374"/>
      <c r="CL89" s="374"/>
      <c r="CM89" s="374"/>
      <c r="CN89" s="374"/>
      <c r="CO89" s="374"/>
      <c r="CP89" s="374"/>
      <c r="CQ89" s="374"/>
      <c r="CR89" s="374"/>
      <c r="CS89" s="374"/>
      <c r="CT89" s="374"/>
      <c r="CU89" s="374"/>
      <c r="CV89" s="374"/>
      <c r="CW89" s="374"/>
      <c r="CX89" s="374"/>
      <c r="CY89" s="374"/>
      <c r="CZ89" s="374"/>
      <c r="DA89" s="374"/>
      <c r="DB89" s="374"/>
      <c r="DC89" s="374"/>
      <c r="DD89" s="374"/>
      <c r="DE89" s="374"/>
      <c r="DF89" s="374"/>
      <c r="DG89" s="374"/>
      <c r="DH89" s="374"/>
      <c r="DI89" s="374"/>
      <c r="DJ89" s="374"/>
      <c r="DK89" s="374"/>
      <c r="DL89" s="374"/>
      <c r="DM89" s="374"/>
      <c r="DN89" s="374"/>
      <c r="DO89" s="374"/>
      <c r="DP89" s="374"/>
      <c r="DQ89" s="374"/>
      <c r="DR89" s="374"/>
      <c r="DS89" s="374"/>
      <c r="DT89" s="374"/>
      <c r="DU89" s="374"/>
      <c r="DV89" s="374"/>
      <c r="DW89" s="374"/>
      <c r="DX89" s="374"/>
      <c r="DY89" s="374"/>
      <c r="DZ89" s="374"/>
      <c r="EA89" s="374"/>
      <c r="EB89" s="374"/>
      <c r="EC89" s="374"/>
      <c r="ED89" s="374"/>
      <c r="EE89" s="374"/>
      <c r="EF89" s="374"/>
      <c r="EG89" s="374"/>
      <c r="EH89" s="374"/>
      <c r="EI89" s="374"/>
      <c r="EJ89" s="374"/>
      <c r="EK89" s="374"/>
      <c r="EL89" s="374"/>
      <c r="EM89" s="374"/>
      <c r="EN89" s="374"/>
      <c r="EO89" s="374"/>
      <c r="EP89" s="374"/>
      <c r="EQ89" s="374"/>
      <c r="ER89" s="374"/>
      <c r="ES89" s="374"/>
      <c r="ET89" s="374"/>
      <c r="EU89" s="374"/>
      <c r="EV89" s="374"/>
      <c r="EW89" s="374"/>
      <c r="EX89" s="374"/>
      <c r="EY89" s="374"/>
      <c r="EZ89" s="374"/>
      <c r="FA89" s="374"/>
      <c r="FB89" s="374"/>
      <c r="FC89" s="374"/>
      <c r="FD89" s="374"/>
      <c r="FE89" s="374"/>
      <c r="FF89" s="374"/>
      <c r="FG89" s="374"/>
      <c r="FH89" s="374"/>
      <c r="FI89" s="374"/>
      <c r="FJ89" s="374"/>
      <c r="FK89" s="374"/>
      <c r="FL89" s="374"/>
      <c r="FM89" s="374"/>
      <c r="FN89" s="374"/>
      <c r="FO89" s="374"/>
      <c r="FP89" s="374"/>
      <c r="FQ89" s="374"/>
      <c r="FR89" s="374"/>
      <c r="FS89" s="374"/>
    </row>
    <row r="90" spans="1:175">
      <c r="A90" s="293"/>
      <c r="B90" s="293"/>
      <c r="C90" s="293"/>
      <c r="D90" s="293"/>
      <c r="E90" s="293"/>
      <c r="F90" s="293"/>
      <c r="G90" s="293"/>
      <c r="H90" s="293"/>
      <c r="I90" s="293"/>
      <c r="J90" s="293"/>
      <c r="K90" s="293"/>
      <c r="L90" s="293"/>
      <c r="M90" s="293"/>
      <c r="N90" s="293"/>
      <c r="O90" s="293"/>
      <c r="P90" s="293"/>
    </row>
    <row r="91" spans="1:175">
      <c r="A91" s="304"/>
      <c r="B91" s="294" t="s">
        <v>318</v>
      </c>
      <c r="C91" s="321">
        <v>0</v>
      </c>
      <c r="D91" s="322">
        <v>0</v>
      </c>
      <c r="E91" s="321">
        <v>6.702</v>
      </c>
      <c r="F91" s="322">
        <v>11.622999999999999</v>
      </c>
      <c r="G91" s="321">
        <v>21.998999999999999</v>
      </c>
      <c r="H91" s="322">
        <v>24.462</v>
      </c>
      <c r="I91" s="321">
        <v>7.3470000000000004</v>
      </c>
      <c r="J91" s="322">
        <v>5.2140000000000004</v>
      </c>
      <c r="K91" s="321">
        <v>1.7490000000000001</v>
      </c>
      <c r="L91" s="322">
        <v>2.3980000000000001</v>
      </c>
      <c r="M91" s="321">
        <v>0</v>
      </c>
      <c r="N91" s="322">
        <v>0</v>
      </c>
      <c r="O91" s="321">
        <v>37.796999999999997</v>
      </c>
      <c r="P91" s="322">
        <v>43.697000000000003</v>
      </c>
    </row>
    <row r="92" spans="1:175">
      <c r="A92" s="302"/>
      <c r="B92" s="292" t="s">
        <v>319</v>
      </c>
      <c r="C92" s="321">
        <v>-1.46</v>
      </c>
      <c r="D92" s="322">
        <v>-1.77</v>
      </c>
      <c r="E92" s="321">
        <v>-40.927999999999997</v>
      </c>
      <c r="F92" s="322">
        <v>-46.801000000000002</v>
      </c>
      <c r="G92" s="321">
        <v>-99.808000000000007</v>
      </c>
      <c r="H92" s="322">
        <v>-122.31100000000001</v>
      </c>
      <c r="I92" s="321">
        <v>-24.422999999999998</v>
      </c>
      <c r="J92" s="322">
        <v>-25.062000000000001</v>
      </c>
      <c r="K92" s="321">
        <v>-16.018999999999998</v>
      </c>
      <c r="L92" s="322">
        <v>-16.869</v>
      </c>
      <c r="M92" s="321">
        <v>0</v>
      </c>
      <c r="N92" s="322">
        <v>0</v>
      </c>
      <c r="O92" s="321">
        <v>-182.63800000000001</v>
      </c>
      <c r="P92" s="322">
        <v>-212.81299999999999</v>
      </c>
    </row>
    <row r="93" spans="1:175">
      <c r="A93" s="302"/>
      <c r="B93" s="292" t="s">
        <v>320</v>
      </c>
      <c r="C93" s="321">
        <v>-3.9169999999999998</v>
      </c>
      <c r="D93" s="322">
        <v>-4.0739999999999998</v>
      </c>
      <c r="E93" s="321">
        <v>-42.091000000000001</v>
      </c>
      <c r="F93" s="322">
        <v>-43.692</v>
      </c>
      <c r="G93" s="321">
        <v>-196.511</v>
      </c>
      <c r="H93" s="322">
        <v>-191.62799999999999</v>
      </c>
      <c r="I93" s="321">
        <v>-36.695</v>
      </c>
      <c r="J93" s="322">
        <v>-37.290999999999997</v>
      </c>
      <c r="K93" s="321">
        <v>-23.667000000000002</v>
      </c>
      <c r="L93" s="322">
        <v>-23.92</v>
      </c>
      <c r="M93" s="321">
        <v>6.0000000000000001E-3</v>
      </c>
      <c r="N93" s="322">
        <v>0.11600000000000001</v>
      </c>
      <c r="O93" s="321">
        <v>-302.875</v>
      </c>
      <c r="P93" s="322">
        <v>-300.48899999999998</v>
      </c>
    </row>
    <row r="94" spans="1:175">
      <c r="A94" s="293"/>
      <c r="B94" s="293"/>
      <c r="C94" s="293"/>
      <c r="D94" s="293"/>
      <c r="E94" s="293"/>
      <c r="F94" s="293"/>
      <c r="G94" s="293"/>
      <c r="H94" s="293"/>
      <c r="I94" s="293"/>
      <c r="J94" s="293"/>
      <c r="K94" s="293"/>
      <c r="L94" s="293"/>
      <c r="M94" s="293"/>
      <c r="N94" s="293"/>
      <c r="O94" s="293"/>
      <c r="P94" s="293"/>
      <c r="Q94" s="293"/>
    </row>
    <row r="95" spans="1:175" s="375" customFormat="1">
      <c r="A95" s="303" t="s">
        <v>355</v>
      </c>
      <c r="B95" s="389"/>
      <c r="C95" s="319">
        <v>-5.3659999999999997</v>
      </c>
      <c r="D95" s="320">
        <v>-5.8440000000000003</v>
      </c>
      <c r="E95" s="319">
        <v>62.664000000000001</v>
      </c>
      <c r="F95" s="320">
        <v>70.537999999999997</v>
      </c>
      <c r="G95" s="319">
        <v>347.154</v>
      </c>
      <c r="H95" s="320">
        <v>400.04399999999998</v>
      </c>
      <c r="I95" s="319">
        <v>312.52100000000002</v>
      </c>
      <c r="J95" s="320">
        <v>301.072</v>
      </c>
      <c r="K95" s="319">
        <v>131.51900000000001</v>
      </c>
      <c r="L95" s="320">
        <v>143.40799999999999</v>
      </c>
      <c r="M95" s="319">
        <v>0</v>
      </c>
      <c r="N95" s="320">
        <v>-7.2999999999999995E-2</v>
      </c>
      <c r="O95" s="319">
        <v>848.49199999999996</v>
      </c>
      <c r="P95" s="320">
        <v>909.14499999999998</v>
      </c>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374"/>
      <c r="AP95" s="374"/>
      <c r="AQ95" s="374"/>
      <c r="AR95" s="374"/>
      <c r="AS95" s="374"/>
      <c r="AT95" s="374"/>
      <c r="AU95" s="374"/>
      <c r="AV95" s="374"/>
      <c r="AW95" s="374"/>
      <c r="AX95" s="374"/>
      <c r="AY95" s="374"/>
      <c r="AZ95" s="374"/>
      <c r="BA95" s="374"/>
      <c r="BB95" s="374"/>
      <c r="BC95" s="374"/>
      <c r="BD95" s="374"/>
      <c r="BE95" s="374"/>
      <c r="BF95" s="374"/>
      <c r="BG95" s="374"/>
      <c r="BH95" s="374"/>
      <c r="BI95" s="374"/>
      <c r="BJ95" s="374"/>
      <c r="BK95" s="374"/>
      <c r="BL95" s="374"/>
      <c r="BM95" s="374"/>
      <c r="BN95" s="374"/>
      <c r="BO95" s="374"/>
      <c r="BP95" s="374"/>
      <c r="BQ95" s="374"/>
      <c r="BR95" s="374"/>
      <c r="BS95" s="374"/>
      <c r="BT95" s="374"/>
      <c r="BU95" s="374"/>
      <c r="BV95" s="374"/>
      <c r="BW95" s="374"/>
      <c r="BX95" s="374"/>
      <c r="BY95" s="374"/>
      <c r="BZ95" s="374"/>
      <c r="CA95" s="374"/>
      <c r="CB95" s="374"/>
      <c r="CC95" s="374"/>
      <c r="CD95" s="374"/>
      <c r="CE95" s="374"/>
      <c r="CF95" s="374"/>
      <c r="CG95" s="374"/>
      <c r="CH95" s="374"/>
      <c r="CI95" s="374"/>
      <c r="CJ95" s="374"/>
      <c r="CK95" s="374"/>
      <c r="CL95" s="374"/>
      <c r="CM95" s="374"/>
      <c r="CN95" s="374"/>
      <c r="CO95" s="374"/>
      <c r="CP95" s="374"/>
      <c r="CQ95" s="374"/>
      <c r="CR95" s="374"/>
      <c r="CS95" s="374"/>
      <c r="CT95" s="374"/>
      <c r="CU95" s="374"/>
      <c r="CV95" s="374"/>
      <c r="CW95" s="374"/>
      <c r="CX95" s="374"/>
      <c r="CY95" s="374"/>
      <c r="CZ95" s="374"/>
      <c r="DA95" s="374"/>
      <c r="DB95" s="374"/>
      <c r="DC95" s="374"/>
      <c r="DD95" s="374"/>
      <c r="DE95" s="374"/>
      <c r="DF95" s="374"/>
      <c r="DG95" s="374"/>
      <c r="DH95" s="374"/>
      <c r="DI95" s="374"/>
      <c r="DJ95" s="374"/>
      <c r="DK95" s="374"/>
      <c r="DL95" s="374"/>
      <c r="DM95" s="374"/>
      <c r="DN95" s="374"/>
      <c r="DO95" s="374"/>
      <c r="DP95" s="374"/>
      <c r="DQ95" s="374"/>
      <c r="DR95" s="374"/>
      <c r="DS95" s="374"/>
      <c r="DT95" s="374"/>
      <c r="DU95" s="374"/>
      <c r="DV95" s="374"/>
      <c r="DW95" s="374"/>
      <c r="DX95" s="374"/>
      <c r="DY95" s="374"/>
      <c r="DZ95" s="374"/>
      <c r="EA95" s="374"/>
      <c r="EB95" s="374"/>
      <c r="EC95" s="374"/>
      <c r="ED95" s="374"/>
      <c r="EE95" s="374"/>
      <c r="EF95" s="374"/>
      <c r="EG95" s="374"/>
      <c r="EH95" s="374"/>
      <c r="EI95" s="374"/>
      <c r="EJ95" s="374"/>
      <c r="EK95" s="374"/>
      <c r="EL95" s="374"/>
      <c r="EM95" s="374"/>
      <c r="EN95" s="374"/>
      <c r="EO95" s="374"/>
      <c r="EP95" s="374"/>
      <c r="EQ95" s="374"/>
      <c r="ER95" s="374"/>
      <c r="ES95" s="374"/>
      <c r="ET95" s="374"/>
      <c r="EU95" s="374"/>
      <c r="EV95" s="374"/>
      <c r="EW95" s="374"/>
      <c r="EX95" s="374"/>
      <c r="EY95" s="374"/>
      <c r="EZ95" s="374"/>
      <c r="FA95" s="374"/>
      <c r="FB95" s="374"/>
      <c r="FC95" s="374"/>
      <c r="FD95" s="374"/>
      <c r="FE95" s="374"/>
      <c r="FF95" s="374"/>
      <c r="FG95" s="374"/>
      <c r="FH95" s="374"/>
      <c r="FI95" s="374"/>
      <c r="FJ95" s="374"/>
      <c r="FK95" s="374"/>
      <c r="FL95" s="374"/>
      <c r="FM95" s="374"/>
      <c r="FN95" s="374"/>
      <c r="FO95" s="374"/>
      <c r="FP95" s="374"/>
      <c r="FQ95" s="374"/>
      <c r="FR95" s="374"/>
      <c r="FS95" s="374"/>
    </row>
    <row r="96" spans="1:175">
      <c r="A96" s="293"/>
      <c r="B96" s="293"/>
      <c r="C96" s="293"/>
      <c r="D96" s="293"/>
      <c r="E96" s="293"/>
      <c r="F96" s="293"/>
      <c r="G96" s="293"/>
      <c r="H96" s="293"/>
      <c r="I96" s="293"/>
      <c r="J96" s="293"/>
      <c r="K96" s="293"/>
      <c r="L96" s="293"/>
      <c r="M96" s="293"/>
      <c r="N96" s="293"/>
      <c r="O96" s="293"/>
      <c r="P96" s="293"/>
    </row>
    <row r="97" spans="1:175">
      <c r="A97" s="304"/>
      <c r="B97" s="294" t="s">
        <v>321</v>
      </c>
      <c r="C97" s="321">
        <v>0</v>
      </c>
      <c r="D97" s="322">
        <v>-0.121</v>
      </c>
      <c r="E97" s="321">
        <v>-34.829000000000001</v>
      </c>
      <c r="F97" s="322">
        <v>-26.457999999999998</v>
      </c>
      <c r="G97" s="321">
        <v>-109.965</v>
      </c>
      <c r="H97" s="322">
        <v>-133.28100000000001</v>
      </c>
      <c r="I97" s="321">
        <v>-47.987000000000002</v>
      </c>
      <c r="J97" s="322">
        <v>-48.259</v>
      </c>
      <c r="K97" s="321">
        <v>-30.152999999999999</v>
      </c>
      <c r="L97" s="322">
        <v>-30.024999999999999</v>
      </c>
      <c r="M97" s="321">
        <v>0</v>
      </c>
      <c r="N97" s="322">
        <v>0</v>
      </c>
      <c r="O97" s="321">
        <v>-222.934</v>
      </c>
      <c r="P97" s="322">
        <v>-238.14400000000001</v>
      </c>
    </row>
    <row r="98" spans="1:175">
      <c r="A98" s="304"/>
      <c r="B98" s="294" t="s">
        <v>322</v>
      </c>
      <c r="C98" s="321">
        <v>0</v>
      </c>
      <c r="D98" s="322">
        <v>0</v>
      </c>
      <c r="E98" s="321">
        <v>0</v>
      </c>
      <c r="F98" s="322">
        <v>0</v>
      </c>
      <c r="G98" s="321">
        <v>0</v>
      </c>
      <c r="H98" s="322">
        <v>0</v>
      </c>
      <c r="I98" s="321">
        <v>0</v>
      </c>
      <c r="J98" s="322">
        <v>0</v>
      </c>
      <c r="K98" s="321">
        <v>0</v>
      </c>
      <c r="L98" s="322">
        <v>0</v>
      </c>
      <c r="M98" s="321">
        <v>0</v>
      </c>
      <c r="N98" s="322">
        <v>0</v>
      </c>
      <c r="O98" s="321">
        <v>0</v>
      </c>
      <c r="P98" s="322">
        <v>0</v>
      </c>
    </row>
    <row r="99" spans="1:175" ht="24">
      <c r="A99" s="304"/>
      <c r="B99" s="294" t="s">
        <v>385</v>
      </c>
      <c r="C99" s="321">
        <v>0</v>
      </c>
      <c r="D99" s="322">
        <v>0</v>
      </c>
      <c r="E99" s="321">
        <v>-13.962</v>
      </c>
      <c r="F99" s="322">
        <v>-12.407999999999999</v>
      </c>
      <c r="G99" s="321">
        <v>-60.366999999999997</v>
      </c>
      <c r="H99" s="322">
        <v>-31.567</v>
      </c>
      <c r="I99" s="321">
        <v>-4.3940000000000001</v>
      </c>
      <c r="J99" s="322">
        <v>-3.17</v>
      </c>
      <c r="K99" s="321">
        <v>-1.7609999999999999</v>
      </c>
      <c r="L99" s="322">
        <v>-1.4650000000000001</v>
      </c>
      <c r="M99" s="321">
        <v>0</v>
      </c>
      <c r="N99" s="322">
        <v>0</v>
      </c>
      <c r="O99" s="321">
        <v>-80.483999999999995</v>
      </c>
      <c r="P99" s="322">
        <v>-48.61</v>
      </c>
    </row>
    <row r="100" spans="1:175">
      <c r="A100" s="293"/>
      <c r="B100" s="293"/>
      <c r="C100" s="293"/>
      <c r="D100" s="293"/>
      <c r="E100" s="293"/>
      <c r="F100" s="293"/>
      <c r="G100" s="293"/>
      <c r="H100" s="293"/>
      <c r="I100" s="293"/>
      <c r="J100" s="293"/>
      <c r="K100" s="293"/>
      <c r="L100" s="293"/>
      <c r="M100" s="293"/>
      <c r="N100" s="293"/>
      <c r="O100" s="293"/>
      <c r="P100" s="293"/>
    </row>
    <row r="101" spans="1:175" s="375" customFormat="1">
      <c r="A101" s="303" t="s">
        <v>356</v>
      </c>
      <c r="B101" s="389"/>
      <c r="C101" s="319">
        <v>-5.3659999999999997</v>
      </c>
      <c r="D101" s="320">
        <v>-5.9649999999999999</v>
      </c>
      <c r="E101" s="319">
        <v>13.872999999999999</v>
      </c>
      <c r="F101" s="320">
        <v>31.672000000000001</v>
      </c>
      <c r="G101" s="319">
        <v>176.822</v>
      </c>
      <c r="H101" s="320">
        <v>235.196</v>
      </c>
      <c r="I101" s="319">
        <v>260.14</v>
      </c>
      <c r="J101" s="320">
        <v>249.643</v>
      </c>
      <c r="K101" s="319">
        <v>99.605000000000004</v>
      </c>
      <c r="L101" s="320">
        <v>111.91800000000001</v>
      </c>
      <c r="M101" s="319">
        <v>0</v>
      </c>
      <c r="N101" s="320">
        <v>-7.2999999999999995E-2</v>
      </c>
      <c r="O101" s="319">
        <v>545.07399999999996</v>
      </c>
      <c r="P101" s="320">
        <v>622.39099999999996</v>
      </c>
      <c r="Q101" s="374"/>
      <c r="R101" s="374"/>
      <c r="S101" s="374"/>
      <c r="T101" s="374"/>
      <c r="U101" s="374"/>
      <c r="V101" s="374"/>
      <c r="W101" s="374"/>
      <c r="X101" s="374"/>
      <c r="Y101" s="374"/>
      <c r="Z101" s="374"/>
      <c r="AA101" s="374"/>
      <c r="AB101" s="374"/>
      <c r="AC101" s="374"/>
      <c r="AD101" s="374"/>
      <c r="AE101" s="374"/>
      <c r="AF101" s="374"/>
      <c r="AG101" s="374"/>
      <c r="AH101" s="374"/>
      <c r="AI101" s="374"/>
      <c r="AJ101" s="374"/>
      <c r="AK101" s="374"/>
      <c r="AL101" s="374"/>
      <c r="AM101" s="374"/>
      <c r="AN101" s="374"/>
      <c r="AO101" s="374"/>
      <c r="AP101" s="374"/>
      <c r="AQ101" s="374"/>
      <c r="AR101" s="374"/>
      <c r="AS101" s="374"/>
      <c r="AT101" s="374"/>
      <c r="AU101" s="374"/>
      <c r="AV101" s="374"/>
      <c r="AW101" s="374"/>
      <c r="AX101" s="374"/>
      <c r="AY101" s="374"/>
      <c r="AZ101" s="374"/>
      <c r="BA101" s="374"/>
      <c r="BB101" s="374"/>
      <c r="BC101" s="374"/>
      <c r="BD101" s="374"/>
      <c r="BE101" s="374"/>
      <c r="BF101" s="374"/>
      <c r="BG101" s="374"/>
      <c r="BH101" s="374"/>
      <c r="BI101" s="374"/>
      <c r="BJ101" s="374"/>
      <c r="BK101" s="374"/>
      <c r="BL101" s="374"/>
      <c r="BM101" s="374"/>
      <c r="BN101" s="374"/>
      <c r="BO101" s="374"/>
      <c r="BP101" s="374"/>
      <c r="BQ101" s="374"/>
      <c r="BR101" s="374"/>
      <c r="BS101" s="374"/>
      <c r="BT101" s="374"/>
      <c r="BU101" s="374"/>
      <c r="BV101" s="374"/>
      <c r="BW101" s="374"/>
      <c r="BX101" s="374"/>
      <c r="BY101" s="374"/>
      <c r="BZ101" s="374"/>
      <c r="CA101" s="374"/>
      <c r="CB101" s="374"/>
      <c r="CC101" s="374"/>
      <c r="CD101" s="374"/>
      <c r="CE101" s="374"/>
      <c r="CF101" s="374"/>
      <c r="CG101" s="374"/>
      <c r="CH101" s="374"/>
      <c r="CI101" s="374"/>
      <c r="CJ101" s="374"/>
      <c r="CK101" s="374"/>
      <c r="CL101" s="374"/>
      <c r="CM101" s="374"/>
      <c r="CN101" s="374"/>
      <c r="CO101" s="374"/>
      <c r="CP101" s="374"/>
      <c r="CQ101" s="374"/>
      <c r="CR101" s="374"/>
      <c r="CS101" s="374"/>
      <c r="CT101" s="374"/>
      <c r="CU101" s="374"/>
      <c r="CV101" s="374"/>
      <c r="CW101" s="374"/>
      <c r="CX101" s="374"/>
      <c r="CY101" s="374"/>
      <c r="CZ101" s="374"/>
      <c r="DA101" s="374"/>
      <c r="DB101" s="374"/>
      <c r="DC101" s="374"/>
      <c r="DD101" s="374"/>
      <c r="DE101" s="374"/>
      <c r="DF101" s="374"/>
      <c r="DG101" s="374"/>
      <c r="DH101" s="374"/>
      <c r="DI101" s="374"/>
      <c r="DJ101" s="374"/>
      <c r="DK101" s="374"/>
      <c r="DL101" s="374"/>
      <c r="DM101" s="374"/>
      <c r="DN101" s="374"/>
      <c r="DO101" s="374"/>
      <c r="DP101" s="374"/>
      <c r="DQ101" s="374"/>
      <c r="DR101" s="374"/>
      <c r="DS101" s="374"/>
      <c r="DT101" s="374"/>
      <c r="DU101" s="374"/>
      <c r="DV101" s="374"/>
      <c r="DW101" s="374"/>
      <c r="DX101" s="374"/>
      <c r="DY101" s="374"/>
      <c r="DZ101" s="374"/>
      <c r="EA101" s="374"/>
      <c r="EB101" s="374"/>
      <c r="EC101" s="374"/>
      <c r="ED101" s="374"/>
      <c r="EE101" s="374"/>
      <c r="EF101" s="374"/>
      <c r="EG101" s="374"/>
      <c r="EH101" s="374"/>
      <c r="EI101" s="374"/>
      <c r="EJ101" s="374"/>
      <c r="EK101" s="374"/>
      <c r="EL101" s="374"/>
      <c r="EM101" s="374"/>
      <c r="EN101" s="374"/>
      <c r="EO101" s="374"/>
      <c r="EP101" s="374"/>
      <c r="EQ101" s="374"/>
      <c r="ER101" s="374"/>
      <c r="ES101" s="374"/>
      <c r="ET101" s="374"/>
      <c r="EU101" s="374"/>
      <c r="EV101" s="374"/>
      <c r="EW101" s="374"/>
      <c r="EX101" s="374"/>
      <c r="EY101" s="374"/>
      <c r="EZ101" s="374"/>
      <c r="FA101" s="374"/>
      <c r="FB101" s="374"/>
      <c r="FC101" s="374"/>
      <c r="FD101" s="374"/>
      <c r="FE101" s="374"/>
      <c r="FF101" s="374"/>
      <c r="FG101" s="374"/>
      <c r="FH101" s="374"/>
      <c r="FI101" s="374"/>
      <c r="FJ101" s="374"/>
      <c r="FK101" s="374"/>
      <c r="FL101" s="374"/>
      <c r="FM101" s="374"/>
      <c r="FN101" s="374"/>
      <c r="FO101" s="374"/>
      <c r="FP101" s="374"/>
      <c r="FQ101" s="374"/>
      <c r="FR101" s="374"/>
      <c r="FS101" s="374"/>
    </row>
    <row r="102" spans="1:175">
      <c r="A102" s="335"/>
      <c r="B102" s="336"/>
      <c r="C102" s="336"/>
      <c r="D102" s="336"/>
      <c r="E102" s="336"/>
      <c r="F102" s="336"/>
      <c r="G102" s="336"/>
      <c r="H102" s="336"/>
      <c r="I102" s="336"/>
      <c r="J102" s="336"/>
      <c r="K102" s="336"/>
      <c r="L102" s="336"/>
      <c r="M102" s="336"/>
      <c r="N102" s="336"/>
      <c r="O102" s="336"/>
      <c r="P102" s="336"/>
      <c r="Q102" s="297"/>
      <c r="R102" s="297"/>
      <c r="S102" s="297"/>
    </row>
    <row r="103" spans="1:175" s="375" customFormat="1">
      <c r="A103" s="303" t="s">
        <v>357</v>
      </c>
      <c r="B103" s="389"/>
      <c r="C103" s="319">
        <v>-18.684999999999999</v>
      </c>
      <c r="D103" s="320">
        <v>-4.1890000000000001</v>
      </c>
      <c r="E103" s="319">
        <v>25.88</v>
      </c>
      <c r="F103" s="320">
        <v>14.641999999999999</v>
      </c>
      <c r="G103" s="319">
        <v>-160.19800000000001</v>
      </c>
      <c r="H103" s="320">
        <v>-130.834</v>
      </c>
      <c r="I103" s="319">
        <v>-32.956000000000003</v>
      </c>
      <c r="J103" s="320">
        <v>-35.624000000000002</v>
      </c>
      <c r="K103" s="319">
        <v>-5.4210000000000003</v>
      </c>
      <c r="L103" s="320">
        <v>-7.694</v>
      </c>
      <c r="M103" s="319">
        <v>77.605000000000004</v>
      </c>
      <c r="N103" s="320">
        <v>13.744</v>
      </c>
      <c r="O103" s="319">
        <v>-113.77500000000001</v>
      </c>
      <c r="P103" s="320">
        <v>-149.95500000000001</v>
      </c>
      <c r="Q103" s="374"/>
      <c r="R103" s="374"/>
      <c r="S103" s="374"/>
      <c r="T103" s="374"/>
      <c r="U103" s="374"/>
      <c r="V103" s="374"/>
      <c r="W103" s="374"/>
      <c r="X103" s="374"/>
      <c r="Y103" s="374"/>
      <c r="Z103" s="374"/>
      <c r="AA103" s="374"/>
      <c r="AB103" s="374"/>
      <c r="AC103" s="374"/>
      <c r="AD103" s="374"/>
      <c r="AE103" s="374"/>
      <c r="AF103" s="374"/>
      <c r="AG103" s="374"/>
      <c r="AH103" s="374"/>
      <c r="AI103" s="374"/>
      <c r="AJ103" s="374"/>
      <c r="AK103" s="374"/>
      <c r="AL103" s="374"/>
      <c r="AM103" s="374"/>
      <c r="AN103" s="374"/>
      <c r="AO103" s="374"/>
      <c r="AP103" s="374"/>
      <c r="AQ103" s="374"/>
      <c r="AR103" s="374"/>
      <c r="AS103" s="374"/>
      <c r="AT103" s="374"/>
      <c r="AU103" s="374"/>
      <c r="AV103" s="374"/>
      <c r="AW103" s="374"/>
      <c r="AX103" s="374"/>
      <c r="AY103" s="374"/>
      <c r="AZ103" s="374"/>
      <c r="BA103" s="374"/>
      <c r="BB103" s="374"/>
      <c r="BC103" s="374"/>
      <c r="BD103" s="374"/>
      <c r="BE103" s="374"/>
      <c r="BF103" s="374"/>
      <c r="BG103" s="374"/>
      <c r="BH103" s="374"/>
      <c r="BI103" s="374"/>
      <c r="BJ103" s="374"/>
      <c r="BK103" s="374"/>
      <c r="BL103" s="374"/>
      <c r="BM103" s="374"/>
      <c r="BN103" s="374"/>
      <c r="BO103" s="374"/>
      <c r="BP103" s="374"/>
      <c r="BQ103" s="374"/>
      <c r="BR103" s="374"/>
      <c r="BS103" s="374"/>
      <c r="BT103" s="374"/>
      <c r="BU103" s="374"/>
      <c r="BV103" s="374"/>
      <c r="BW103" s="374"/>
      <c r="BX103" s="374"/>
      <c r="BY103" s="374"/>
      <c r="BZ103" s="374"/>
      <c r="CA103" s="374"/>
      <c r="CB103" s="374"/>
      <c r="CC103" s="374"/>
      <c r="CD103" s="374"/>
      <c r="CE103" s="374"/>
      <c r="CF103" s="374"/>
      <c r="CG103" s="374"/>
      <c r="CH103" s="374"/>
      <c r="CI103" s="374"/>
      <c r="CJ103" s="374"/>
      <c r="CK103" s="374"/>
      <c r="CL103" s="374"/>
      <c r="CM103" s="374"/>
      <c r="CN103" s="374"/>
      <c r="CO103" s="374"/>
      <c r="CP103" s="374"/>
      <c r="CQ103" s="374"/>
      <c r="CR103" s="374"/>
      <c r="CS103" s="374"/>
      <c r="CT103" s="374"/>
      <c r="CU103" s="374"/>
      <c r="CV103" s="374"/>
      <c r="CW103" s="374"/>
      <c r="CX103" s="374"/>
      <c r="CY103" s="374"/>
      <c r="CZ103" s="374"/>
      <c r="DA103" s="374"/>
      <c r="DB103" s="374"/>
      <c r="DC103" s="374"/>
      <c r="DD103" s="374"/>
      <c r="DE103" s="374"/>
      <c r="DF103" s="374"/>
      <c r="DG103" s="374"/>
      <c r="DH103" s="374"/>
      <c r="DI103" s="374"/>
      <c r="DJ103" s="374"/>
      <c r="DK103" s="374"/>
      <c r="DL103" s="374"/>
      <c r="DM103" s="374"/>
      <c r="DN103" s="374"/>
      <c r="DO103" s="374"/>
      <c r="DP103" s="374"/>
      <c r="DQ103" s="374"/>
      <c r="DR103" s="374"/>
      <c r="DS103" s="374"/>
      <c r="DT103" s="374"/>
      <c r="DU103" s="374"/>
      <c r="DV103" s="374"/>
      <c r="DW103" s="374"/>
      <c r="DX103" s="374"/>
      <c r="DY103" s="374"/>
      <c r="DZ103" s="374"/>
      <c r="EA103" s="374"/>
      <c r="EB103" s="374"/>
      <c r="EC103" s="374"/>
      <c r="ED103" s="374"/>
      <c r="EE103" s="374"/>
      <c r="EF103" s="374"/>
      <c r="EG103" s="374"/>
      <c r="EH103" s="374"/>
      <c r="EI103" s="374"/>
      <c r="EJ103" s="374"/>
      <c r="EK103" s="374"/>
      <c r="EL103" s="374"/>
      <c r="EM103" s="374"/>
      <c r="EN103" s="374"/>
      <c r="EO103" s="374"/>
      <c r="EP103" s="374"/>
      <c r="EQ103" s="374"/>
      <c r="ER103" s="374"/>
      <c r="ES103" s="374"/>
      <c r="ET103" s="374"/>
      <c r="EU103" s="374"/>
      <c r="EV103" s="374"/>
      <c r="EW103" s="374"/>
      <c r="EX103" s="374"/>
      <c r="EY103" s="374"/>
      <c r="EZ103" s="374"/>
      <c r="FA103" s="374"/>
      <c r="FB103" s="374"/>
      <c r="FC103" s="374"/>
      <c r="FD103" s="374"/>
      <c r="FE103" s="374"/>
      <c r="FF103" s="374"/>
      <c r="FG103" s="374"/>
      <c r="FH103" s="374"/>
      <c r="FI103" s="374"/>
      <c r="FJ103" s="374"/>
      <c r="FK103" s="374"/>
      <c r="FL103" s="374"/>
      <c r="FM103" s="374"/>
      <c r="FN103" s="374"/>
      <c r="FO103" s="374"/>
      <c r="FP103" s="374"/>
      <c r="FQ103" s="374"/>
      <c r="FR103" s="374"/>
      <c r="FS103" s="374"/>
    </row>
    <row r="104" spans="1:175" s="375" customFormat="1">
      <c r="A104" s="303"/>
      <c r="B104" s="330" t="s">
        <v>108</v>
      </c>
      <c r="C104" s="319">
        <v>8.2720000000000002</v>
      </c>
      <c r="D104" s="320">
        <v>9.0739999999999998</v>
      </c>
      <c r="E104" s="319">
        <v>13.606</v>
      </c>
      <c r="F104" s="320">
        <v>22.128</v>
      </c>
      <c r="G104" s="319">
        <v>57.451999999999998</v>
      </c>
      <c r="H104" s="320">
        <v>88.346999999999994</v>
      </c>
      <c r="I104" s="321">
        <v>3.6419999999999999</v>
      </c>
      <c r="J104" s="322">
        <v>2.9860000000000002</v>
      </c>
      <c r="K104" s="321">
        <v>2.6019999999999999</v>
      </c>
      <c r="L104" s="322">
        <v>1.998</v>
      </c>
      <c r="M104" s="321">
        <v>-5.22</v>
      </c>
      <c r="N104" s="322">
        <v>-5.431</v>
      </c>
      <c r="O104" s="321">
        <v>80.353999999999999</v>
      </c>
      <c r="P104" s="322">
        <v>119.102</v>
      </c>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4"/>
      <c r="AR104" s="374"/>
      <c r="AS104" s="374"/>
      <c r="AT104" s="374"/>
      <c r="AU104" s="374"/>
      <c r="AV104" s="374"/>
      <c r="AW104" s="374"/>
      <c r="AX104" s="374"/>
      <c r="AY104" s="374"/>
      <c r="AZ104" s="374"/>
      <c r="BA104" s="374"/>
      <c r="BB104" s="374"/>
      <c r="BC104" s="374"/>
      <c r="BD104" s="374"/>
      <c r="BE104" s="374"/>
      <c r="BF104" s="374"/>
      <c r="BG104" s="374"/>
      <c r="BH104" s="374"/>
      <c r="BI104" s="374"/>
      <c r="BJ104" s="374"/>
      <c r="BK104" s="374"/>
      <c r="BL104" s="374"/>
      <c r="BM104" s="374"/>
      <c r="BN104" s="374"/>
      <c r="BO104" s="374"/>
      <c r="BP104" s="374"/>
      <c r="BQ104" s="374"/>
      <c r="BR104" s="374"/>
      <c r="BS104" s="374"/>
      <c r="BT104" s="374"/>
      <c r="BU104" s="374"/>
      <c r="BV104" s="374"/>
      <c r="BW104" s="374"/>
      <c r="BX104" s="374"/>
      <c r="BY104" s="374"/>
      <c r="BZ104" s="374"/>
      <c r="CA104" s="374"/>
      <c r="CB104" s="374"/>
      <c r="CC104" s="374"/>
      <c r="CD104" s="374"/>
      <c r="CE104" s="374"/>
      <c r="CF104" s="374"/>
      <c r="CG104" s="374"/>
      <c r="CH104" s="374"/>
      <c r="CI104" s="374"/>
      <c r="CJ104" s="374"/>
      <c r="CK104" s="374"/>
      <c r="CL104" s="374"/>
      <c r="CM104" s="374"/>
      <c r="CN104" s="374"/>
      <c r="CO104" s="374"/>
      <c r="CP104" s="374"/>
      <c r="CQ104" s="374"/>
      <c r="CR104" s="374"/>
      <c r="CS104" s="374"/>
      <c r="CT104" s="374"/>
      <c r="CU104" s="374"/>
      <c r="CV104" s="374"/>
      <c r="CW104" s="374"/>
      <c r="CX104" s="374"/>
      <c r="CY104" s="374"/>
      <c r="CZ104" s="374"/>
      <c r="DA104" s="374"/>
      <c r="DB104" s="374"/>
      <c r="DC104" s="374"/>
      <c r="DD104" s="374"/>
      <c r="DE104" s="374"/>
      <c r="DF104" s="374"/>
      <c r="DG104" s="374"/>
      <c r="DH104" s="374"/>
      <c r="DI104" s="374"/>
      <c r="DJ104" s="374"/>
      <c r="DK104" s="374"/>
      <c r="DL104" s="374"/>
      <c r="DM104" s="374"/>
      <c r="DN104" s="374"/>
      <c r="DO104" s="374"/>
      <c r="DP104" s="374"/>
      <c r="DQ104" s="374"/>
      <c r="DR104" s="374"/>
      <c r="DS104" s="374"/>
      <c r="DT104" s="374"/>
      <c r="DU104" s="374"/>
      <c r="DV104" s="374"/>
      <c r="DW104" s="374"/>
      <c r="DX104" s="374"/>
      <c r="DY104" s="374"/>
      <c r="DZ104" s="374"/>
      <c r="EA104" s="374"/>
      <c r="EB104" s="374"/>
      <c r="EC104" s="374"/>
      <c r="ED104" s="374"/>
      <c r="EE104" s="374"/>
      <c r="EF104" s="374"/>
      <c r="EG104" s="374"/>
      <c r="EH104" s="374"/>
      <c r="EI104" s="374"/>
      <c r="EJ104" s="374"/>
      <c r="EK104" s="374"/>
      <c r="EL104" s="374"/>
      <c r="EM104" s="374"/>
      <c r="EN104" s="374"/>
      <c r="EO104" s="374"/>
      <c r="EP104" s="374"/>
      <c r="EQ104" s="374"/>
      <c r="ER104" s="374"/>
      <c r="ES104" s="374"/>
      <c r="ET104" s="374"/>
      <c r="EU104" s="374"/>
      <c r="EV104" s="374"/>
      <c r="EW104" s="374"/>
      <c r="EX104" s="374"/>
      <c r="EY104" s="374"/>
      <c r="EZ104" s="374"/>
      <c r="FA104" s="374"/>
      <c r="FB104" s="374"/>
      <c r="FC104" s="374"/>
      <c r="FD104" s="374"/>
      <c r="FE104" s="374"/>
      <c r="FF104" s="374"/>
      <c r="FG104" s="374"/>
      <c r="FH104" s="374"/>
      <c r="FI104" s="374"/>
      <c r="FJ104" s="374"/>
      <c r="FK104" s="374"/>
      <c r="FL104" s="374"/>
      <c r="FM104" s="374"/>
      <c r="FN104" s="374"/>
      <c r="FO104" s="374"/>
      <c r="FP104" s="374"/>
      <c r="FQ104" s="374"/>
      <c r="FR104" s="374"/>
      <c r="FS104" s="374"/>
    </row>
    <row r="105" spans="1:175">
      <c r="A105" s="304"/>
      <c r="B105" s="300" t="s">
        <v>276</v>
      </c>
      <c r="C105" s="321">
        <v>3.0510000000000002</v>
      </c>
      <c r="D105" s="322">
        <v>3.6429999999999998</v>
      </c>
      <c r="E105" s="321">
        <v>9.81</v>
      </c>
      <c r="F105" s="322">
        <v>13.747</v>
      </c>
      <c r="G105" s="321">
        <v>2.8730000000000002</v>
      </c>
      <c r="H105" s="322">
        <v>5.3789999999999996</v>
      </c>
      <c r="I105" s="321">
        <v>1.9910000000000001</v>
      </c>
      <c r="J105" s="322">
        <v>1.907</v>
      </c>
      <c r="K105" s="321">
        <v>1.4730000000000001</v>
      </c>
      <c r="L105" s="322">
        <v>1.04</v>
      </c>
      <c r="M105" s="321">
        <v>0</v>
      </c>
      <c r="N105" s="322">
        <v>0</v>
      </c>
      <c r="O105" s="321">
        <v>19.198</v>
      </c>
      <c r="P105" s="322">
        <v>25.716000000000001</v>
      </c>
    </row>
    <row r="106" spans="1:175">
      <c r="A106" s="304"/>
      <c r="B106" s="300" t="s">
        <v>323</v>
      </c>
      <c r="C106" s="321">
        <v>5.2210000000000001</v>
      </c>
      <c r="D106" s="322">
        <v>5.431</v>
      </c>
      <c r="E106" s="321">
        <v>3.7959999999999998</v>
      </c>
      <c r="F106" s="322">
        <v>8.3810000000000002</v>
      </c>
      <c r="G106" s="321">
        <v>54.579000000000001</v>
      </c>
      <c r="H106" s="322">
        <v>82.968000000000004</v>
      </c>
      <c r="I106" s="321">
        <v>1.651</v>
      </c>
      <c r="J106" s="322">
        <v>1.079</v>
      </c>
      <c r="K106" s="321">
        <v>1.129</v>
      </c>
      <c r="L106" s="322">
        <v>0.95799999999999996</v>
      </c>
      <c r="M106" s="321">
        <v>-5.22</v>
      </c>
      <c r="N106" s="322">
        <v>-5.431</v>
      </c>
      <c r="O106" s="321">
        <v>61.155999999999999</v>
      </c>
      <c r="P106" s="322">
        <v>93.385999999999996</v>
      </c>
    </row>
    <row r="107" spans="1:175" s="375" customFormat="1">
      <c r="A107" s="303"/>
      <c r="B107" s="330" t="s">
        <v>130</v>
      </c>
      <c r="C107" s="319">
        <v>-11.831</v>
      </c>
      <c r="D107" s="320">
        <v>-13.42</v>
      </c>
      <c r="E107" s="319">
        <v>-21.51</v>
      </c>
      <c r="F107" s="320">
        <v>-67.578000000000003</v>
      </c>
      <c r="G107" s="319">
        <v>-119.083</v>
      </c>
      <c r="H107" s="320">
        <v>-218.768</v>
      </c>
      <c r="I107" s="319">
        <v>-29.748000000000001</v>
      </c>
      <c r="J107" s="320">
        <v>-38.520000000000003</v>
      </c>
      <c r="K107" s="319">
        <v>-8.4629999999999992</v>
      </c>
      <c r="L107" s="320">
        <v>-8.8889999999999993</v>
      </c>
      <c r="M107" s="319">
        <v>5.22</v>
      </c>
      <c r="N107" s="320">
        <v>5.43</v>
      </c>
      <c r="O107" s="319">
        <v>-185.41499999999999</v>
      </c>
      <c r="P107" s="320">
        <v>-341.745</v>
      </c>
      <c r="Q107" s="374"/>
      <c r="R107" s="374"/>
      <c r="S107" s="374"/>
      <c r="T107" s="374"/>
      <c r="U107" s="374"/>
      <c r="V107" s="374"/>
      <c r="W107" s="374"/>
      <c r="X107" s="374"/>
      <c r="Y107" s="374"/>
      <c r="Z107" s="374"/>
      <c r="AA107" s="374"/>
      <c r="AB107" s="374"/>
      <c r="AC107" s="374"/>
      <c r="AD107" s="374"/>
      <c r="AE107" s="374"/>
      <c r="AF107" s="374"/>
      <c r="AG107" s="374"/>
      <c r="AH107" s="374"/>
      <c r="AI107" s="374"/>
      <c r="AJ107" s="374"/>
      <c r="AK107" s="374"/>
      <c r="AL107" s="374"/>
      <c r="AM107" s="374"/>
      <c r="AN107" s="374"/>
      <c r="AO107" s="374"/>
      <c r="AP107" s="374"/>
      <c r="AQ107" s="374"/>
      <c r="AR107" s="374"/>
      <c r="AS107" s="374"/>
      <c r="AT107" s="374"/>
      <c r="AU107" s="374"/>
      <c r="AV107" s="374"/>
      <c r="AW107" s="374"/>
      <c r="AX107" s="374"/>
      <c r="AY107" s="374"/>
      <c r="AZ107" s="374"/>
      <c r="BA107" s="374"/>
      <c r="BB107" s="374"/>
      <c r="BC107" s="374"/>
      <c r="BD107" s="374"/>
      <c r="BE107" s="374"/>
      <c r="BF107" s="374"/>
      <c r="BG107" s="374"/>
      <c r="BH107" s="374"/>
      <c r="BI107" s="374"/>
      <c r="BJ107" s="374"/>
      <c r="BK107" s="374"/>
      <c r="BL107" s="374"/>
      <c r="BM107" s="374"/>
      <c r="BN107" s="374"/>
      <c r="BO107" s="374"/>
      <c r="BP107" s="374"/>
      <c r="BQ107" s="374"/>
      <c r="BR107" s="374"/>
      <c r="BS107" s="374"/>
      <c r="BT107" s="374"/>
      <c r="BU107" s="374"/>
      <c r="BV107" s="374"/>
      <c r="BW107" s="374"/>
      <c r="BX107" s="374"/>
      <c r="BY107" s="374"/>
      <c r="BZ107" s="374"/>
      <c r="CA107" s="374"/>
      <c r="CB107" s="374"/>
      <c r="CC107" s="374"/>
      <c r="CD107" s="374"/>
      <c r="CE107" s="374"/>
      <c r="CF107" s="374"/>
      <c r="CG107" s="374"/>
      <c r="CH107" s="374"/>
      <c r="CI107" s="374"/>
      <c r="CJ107" s="374"/>
      <c r="CK107" s="374"/>
      <c r="CL107" s="374"/>
      <c r="CM107" s="374"/>
      <c r="CN107" s="374"/>
      <c r="CO107" s="374"/>
      <c r="CP107" s="374"/>
      <c r="CQ107" s="374"/>
      <c r="CR107" s="374"/>
      <c r="CS107" s="374"/>
      <c r="CT107" s="374"/>
      <c r="CU107" s="374"/>
      <c r="CV107" s="374"/>
      <c r="CW107" s="374"/>
      <c r="CX107" s="374"/>
      <c r="CY107" s="374"/>
      <c r="CZ107" s="374"/>
      <c r="DA107" s="374"/>
      <c r="DB107" s="374"/>
      <c r="DC107" s="374"/>
      <c r="DD107" s="374"/>
      <c r="DE107" s="374"/>
      <c r="DF107" s="374"/>
      <c r="DG107" s="374"/>
      <c r="DH107" s="374"/>
      <c r="DI107" s="374"/>
      <c r="DJ107" s="374"/>
      <c r="DK107" s="374"/>
      <c r="DL107" s="374"/>
      <c r="DM107" s="374"/>
      <c r="DN107" s="374"/>
      <c r="DO107" s="374"/>
      <c r="DP107" s="374"/>
      <c r="DQ107" s="374"/>
      <c r="DR107" s="374"/>
      <c r="DS107" s="374"/>
      <c r="DT107" s="374"/>
      <c r="DU107" s="374"/>
      <c r="DV107" s="374"/>
      <c r="DW107" s="374"/>
      <c r="DX107" s="374"/>
      <c r="DY107" s="374"/>
      <c r="DZ107" s="374"/>
      <c r="EA107" s="374"/>
      <c r="EB107" s="374"/>
      <c r="EC107" s="374"/>
      <c r="ED107" s="374"/>
      <c r="EE107" s="374"/>
      <c r="EF107" s="374"/>
      <c r="EG107" s="374"/>
      <c r="EH107" s="374"/>
      <c r="EI107" s="374"/>
      <c r="EJ107" s="374"/>
      <c r="EK107" s="374"/>
      <c r="EL107" s="374"/>
      <c r="EM107" s="374"/>
      <c r="EN107" s="374"/>
      <c r="EO107" s="374"/>
      <c r="EP107" s="374"/>
      <c r="EQ107" s="374"/>
      <c r="ER107" s="374"/>
      <c r="ES107" s="374"/>
      <c r="ET107" s="374"/>
      <c r="EU107" s="374"/>
      <c r="EV107" s="374"/>
      <c r="EW107" s="374"/>
      <c r="EX107" s="374"/>
      <c r="EY107" s="374"/>
      <c r="EZ107" s="374"/>
      <c r="FA107" s="374"/>
      <c r="FB107" s="374"/>
      <c r="FC107" s="374"/>
      <c r="FD107" s="374"/>
      <c r="FE107" s="374"/>
      <c r="FF107" s="374"/>
      <c r="FG107" s="374"/>
      <c r="FH107" s="374"/>
      <c r="FI107" s="374"/>
      <c r="FJ107" s="374"/>
      <c r="FK107" s="374"/>
      <c r="FL107" s="374"/>
      <c r="FM107" s="374"/>
      <c r="FN107" s="374"/>
      <c r="FO107" s="374"/>
      <c r="FP107" s="374"/>
      <c r="FQ107" s="374"/>
      <c r="FR107" s="374"/>
      <c r="FS107" s="374"/>
    </row>
    <row r="108" spans="1:175">
      <c r="A108" s="304"/>
      <c r="B108" s="300" t="s">
        <v>324</v>
      </c>
      <c r="C108" s="321">
        <v>-2.3919999999999999</v>
      </c>
      <c r="D108" s="322">
        <v>-2.94</v>
      </c>
      <c r="E108" s="321">
        <v>-0.35499999999999998</v>
      </c>
      <c r="F108" s="322">
        <v>-0.51600000000000001</v>
      </c>
      <c r="G108" s="321">
        <v>-15.523999999999999</v>
      </c>
      <c r="H108" s="322">
        <v>-22.873999999999999</v>
      </c>
      <c r="I108" s="321">
        <v>-1.4990000000000001</v>
      </c>
      <c r="J108" s="322">
        <v>-3.85</v>
      </c>
      <c r="K108" s="321">
        <v>-0.28399999999999997</v>
      </c>
      <c r="L108" s="322">
        <v>-0.46400000000000002</v>
      </c>
      <c r="M108" s="321">
        <v>0</v>
      </c>
      <c r="N108" s="322">
        <v>0</v>
      </c>
      <c r="O108" s="321">
        <v>-20.053999999999998</v>
      </c>
      <c r="P108" s="322">
        <v>-30.643999999999998</v>
      </c>
    </row>
    <row r="109" spans="1:175">
      <c r="A109" s="304"/>
      <c r="B109" s="300" t="s">
        <v>325</v>
      </c>
      <c r="C109" s="321">
        <v>-6.3460000000000001</v>
      </c>
      <c r="D109" s="322">
        <v>-6.3490000000000002</v>
      </c>
      <c r="E109" s="321">
        <v>-9.2999999999999999E-2</v>
      </c>
      <c r="F109" s="322">
        <v>0</v>
      </c>
      <c r="G109" s="321">
        <v>-25.155999999999999</v>
      </c>
      <c r="H109" s="322">
        <v>-25.19</v>
      </c>
      <c r="I109" s="321">
        <v>-26.158999999999999</v>
      </c>
      <c r="J109" s="322">
        <v>-29.09</v>
      </c>
      <c r="K109" s="321">
        <v>-6.6</v>
      </c>
      <c r="L109" s="322">
        <v>-6.7439999999999998</v>
      </c>
      <c r="M109" s="321">
        <v>0</v>
      </c>
      <c r="N109" s="322">
        <v>0</v>
      </c>
      <c r="O109" s="321">
        <v>-64.353999999999999</v>
      </c>
      <c r="P109" s="322">
        <v>-67.373000000000005</v>
      </c>
    </row>
    <row r="110" spans="1:175">
      <c r="A110" s="304"/>
      <c r="B110" s="300" t="s">
        <v>153</v>
      </c>
      <c r="C110" s="321">
        <v>-3.093</v>
      </c>
      <c r="D110" s="322">
        <v>-4.1310000000000002</v>
      </c>
      <c r="E110" s="321">
        <v>-21.062000000000001</v>
      </c>
      <c r="F110" s="322">
        <v>-67.061999999999998</v>
      </c>
      <c r="G110" s="321">
        <v>-78.403000000000006</v>
      </c>
      <c r="H110" s="322">
        <v>-170.70400000000001</v>
      </c>
      <c r="I110" s="321">
        <v>-2.09</v>
      </c>
      <c r="J110" s="322">
        <v>-5.58</v>
      </c>
      <c r="K110" s="321">
        <v>-1.579</v>
      </c>
      <c r="L110" s="322">
        <v>-1.681</v>
      </c>
      <c r="M110" s="321">
        <v>5.22</v>
      </c>
      <c r="N110" s="322">
        <v>5.43</v>
      </c>
      <c r="O110" s="321">
        <v>-101.00700000000001</v>
      </c>
      <c r="P110" s="322">
        <v>-243.72800000000001</v>
      </c>
    </row>
    <row r="111" spans="1:175">
      <c r="A111" s="304"/>
      <c r="B111" s="300" t="s">
        <v>326</v>
      </c>
      <c r="C111" s="321">
        <v>0</v>
      </c>
      <c r="D111" s="322">
        <v>0</v>
      </c>
      <c r="E111" s="321">
        <v>18.634</v>
      </c>
      <c r="F111" s="322">
        <v>25.024000000000001</v>
      </c>
      <c r="G111" s="321">
        <v>0</v>
      </c>
      <c r="H111" s="322">
        <v>0</v>
      </c>
      <c r="I111" s="321">
        <v>0</v>
      </c>
      <c r="J111" s="322">
        <v>0</v>
      </c>
      <c r="K111" s="321">
        <v>0</v>
      </c>
      <c r="L111" s="322">
        <v>0</v>
      </c>
      <c r="M111" s="321">
        <v>0</v>
      </c>
      <c r="N111" s="322">
        <v>0</v>
      </c>
      <c r="O111" s="321">
        <v>18.634</v>
      </c>
      <c r="P111" s="322">
        <v>25.024000000000001</v>
      </c>
    </row>
    <row r="112" spans="1:175" s="375" customFormat="1">
      <c r="A112" s="303"/>
      <c r="B112" s="330" t="s">
        <v>327</v>
      </c>
      <c r="C112" s="319">
        <v>-15.125999999999999</v>
      </c>
      <c r="D112" s="320">
        <v>0.157</v>
      </c>
      <c r="E112" s="319">
        <v>15.15</v>
      </c>
      <c r="F112" s="320">
        <v>35.067999999999998</v>
      </c>
      <c r="G112" s="319">
        <v>-98.566999999999993</v>
      </c>
      <c r="H112" s="320">
        <v>-0.41299999999999998</v>
      </c>
      <c r="I112" s="319">
        <v>-6.85</v>
      </c>
      <c r="J112" s="320">
        <v>-0.09</v>
      </c>
      <c r="K112" s="319">
        <v>0.44</v>
      </c>
      <c r="L112" s="320">
        <v>-0.80300000000000005</v>
      </c>
      <c r="M112" s="319">
        <v>77.605000000000004</v>
      </c>
      <c r="N112" s="320">
        <v>13.744999999999999</v>
      </c>
      <c r="O112" s="319">
        <v>-27.347999999999999</v>
      </c>
      <c r="P112" s="320">
        <v>47.664000000000001</v>
      </c>
      <c r="Q112" s="374"/>
      <c r="R112" s="374"/>
      <c r="S112" s="374"/>
      <c r="T112" s="374"/>
      <c r="U112" s="374"/>
      <c r="V112" s="374"/>
      <c r="W112" s="374"/>
      <c r="X112" s="374"/>
      <c r="Y112" s="374"/>
      <c r="Z112" s="374"/>
      <c r="AA112" s="374"/>
      <c r="AB112" s="374"/>
      <c r="AC112" s="374"/>
      <c r="AD112" s="374"/>
      <c r="AE112" s="374"/>
      <c r="AF112" s="374"/>
      <c r="AG112" s="374"/>
      <c r="AH112" s="374"/>
      <c r="AI112" s="374"/>
      <c r="AJ112" s="374"/>
      <c r="AK112" s="374"/>
      <c r="AL112" s="374"/>
      <c r="AM112" s="374"/>
      <c r="AN112" s="374"/>
      <c r="AO112" s="374"/>
      <c r="AP112" s="374"/>
      <c r="AQ112" s="374"/>
      <c r="AR112" s="374"/>
      <c r="AS112" s="374"/>
      <c r="AT112" s="374"/>
      <c r="AU112" s="374"/>
      <c r="AV112" s="374"/>
      <c r="AW112" s="374"/>
      <c r="AX112" s="374"/>
      <c r="AY112" s="374"/>
      <c r="AZ112" s="374"/>
      <c r="BA112" s="374"/>
      <c r="BB112" s="374"/>
      <c r="BC112" s="374"/>
      <c r="BD112" s="374"/>
      <c r="BE112" s="374"/>
      <c r="BF112" s="374"/>
      <c r="BG112" s="374"/>
      <c r="BH112" s="374"/>
      <c r="BI112" s="374"/>
      <c r="BJ112" s="374"/>
      <c r="BK112" s="374"/>
      <c r="BL112" s="374"/>
      <c r="BM112" s="374"/>
      <c r="BN112" s="374"/>
      <c r="BO112" s="374"/>
      <c r="BP112" s="374"/>
      <c r="BQ112" s="374"/>
      <c r="BR112" s="374"/>
      <c r="BS112" s="374"/>
      <c r="BT112" s="374"/>
      <c r="BU112" s="374"/>
      <c r="BV112" s="374"/>
      <c r="BW112" s="374"/>
      <c r="BX112" s="374"/>
      <c r="BY112" s="374"/>
      <c r="BZ112" s="374"/>
      <c r="CA112" s="374"/>
      <c r="CB112" s="374"/>
      <c r="CC112" s="374"/>
      <c r="CD112" s="374"/>
      <c r="CE112" s="374"/>
      <c r="CF112" s="374"/>
      <c r="CG112" s="374"/>
      <c r="CH112" s="374"/>
      <c r="CI112" s="374"/>
      <c r="CJ112" s="374"/>
      <c r="CK112" s="374"/>
      <c r="CL112" s="374"/>
      <c r="CM112" s="374"/>
      <c r="CN112" s="374"/>
      <c r="CO112" s="374"/>
      <c r="CP112" s="374"/>
      <c r="CQ112" s="374"/>
      <c r="CR112" s="374"/>
      <c r="CS112" s="374"/>
      <c r="CT112" s="374"/>
      <c r="CU112" s="374"/>
      <c r="CV112" s="374"/>
      <c r="CW112" s="374"/>
      <c r="CX112" s="374"/>
      <c r="CY112" s="374"/>
      <c r="CZ112" s="374"/>
      <c r="DA112" s="374"/>
      <c r="DB112" s="374"/>
      <c r="DC112" s="374"/>
      <c r="DD112" s="374"/>
      <c r="DE112" s="374"/>
      <c r="DF112" s="374"/>
      <c r="DG112" s="374"/>
      <c r="DH112" s="374"/>
      <c r="DI112" s="374"/>
      <c r="DJ112" s="374"/>
      <c r="DK112" s="374"/>
      <c r="DL112" s="374"/>
      <c r="DM112" s="374"/>
      <c r="DN112" s="374"/>
      <c r="DO112" s="374"/>
      <c r="DP112" s="374"/>
      <c r="DQ112" s="374"/>
      <c r="DR112" s="374"/>
      <c r="DS112" s="374"/>
      <c r="DT112" s="374"/>
      <c r="DU112" s="374"/>
      <c r="DV112" s="374"/>
      <c r="DW112" s="374"/>
      <c r="DX112" s="374"/>
      <c r="DY112" s="374"/>
      <c r="DZ112" s="374"/>
      <c r="EA112" s="374"/>
      <c r="EB112" s="374"/>
      <c r="EC112" s="374"/>
      <c r="ED112" s="374"/>
      <c r="EE112" s="374"/>
      <c r="EF112" s="374"/>
      <c r="EG112" s="374"/>
      <c r="EH112" s="374"/>
      <c r="EI112" s="374"/>
      <c r="EJ112" s="374"/>
      <c r="EK112" s="374"/>
      <c r="EL112" s="374"/>
      <c r="EM112" s="374"/>
      <c r="EN112" s="374"/>
      <c r="EO112" s="374"/>
      <c r="EP112" s="374"/>
      <c r="EQ112" s="374"/>
      <c r="ER112" s="374"/>
      <c r="ES112" s="374"/>
      <c r="ET112" s="374"/>
      <c r="EU112" s="374"/>
      <c r="EV112" s="374"/>
      <c r="EW112" s="374"/>
      <c r="EX112" s="374"/>
      <c r="EY112" s="374"/>
      <c r="EZ112" s="374"/>
      <c r="FA112" s="374"/>
      <c r="FB112" s="374"/>
      <c r="FC112" s="374"/>
      <c r="FD112" s="374"/>
      <c r="FE112" s="374"/>
      <c r="FF112" s="374"/>
      <c r="FG112" s="374"/>
      <c r="FH112" s="374"/>
      <c r="FI112" s="374"/>
      <c r="FJ112" s="374"/>
      <c r="FK112" s="374"/>
      <c r="FL112" s="374"/>
      <c r="FM112" s="374"/>
      <c r="FN112" s="374"/>
      <c r="FO112" s="374"/>
      <c r="FP112" s="374"/>
      <c r="FQ112" s="374"/>
      <c r="FR112" s="374"/>
      <c r="FS112" s="374"/>
    </row>
    <row r="113" spans="1:175">
      <c r="A113" s="304"/>
      <c r="B113" s="300" t="s">
        <v>328</v>
      </c>
      <c r="C113" s="321">
        <v>37.664999999999999</v>
      </c>
      <c r="D113" s="322">
        <v>26.818999999999999</v>
      </c>
      <c r="E113" s="321">
        <v>30.315000000000001</v>
      </c>
      <c r="F113" s="322">
        <v>71.45</v>
      </c>
      <c r="G113" s="321">
        <v>230.91900000000001</v>
      </c>
      <c r="H113" s="322">
        <v>157.98500000000001</v>
      </c>
      <c r="I113" s="321">
        <v>4.1079999999999997</v>
      </c>
      <c r="J113" s="322">
        <v>4.9560000000000004</v>
      </c>
      <c r="K113" s="321">
        <v>10.336</v>
      </c>
      <c r="L113" s="322">
        <v>5.8319999999999999</v>
      </c>
      <c r="M113" s="321">
        <v>-36.765999999999998</v>
      </c>
      <c r="N113" s="322">
        <v>-40.448999999999998</v>
      </c>
      <c r="O113" s="321">
        <v>276.577</v>
      </c>
      <c r="P113" s="322">
        <v>226.59299999999999</v>
      </c>
    </row>
    <row r="114" spans="1:175">
      <c r="A114" s="304"/>
      <c r="B114" s="300" t="s">
        <v>329</v>
      </c>
      <c r="C114" s="321">
        <v>-52.790999999999997</v>
      </c>
      <c r="D114" s="322">
        <v>-26.661999999999999</v>
      </c>
      <c r="E114" s="321">
        <v>-15.164999999999999</v>
      </c>
      <c r="F114" s="322">
        <v>-36.381999999999998</v>
      </c>
      <c r="G114" s="321">
        <v>-329.48599999999999</v>
      </c>
      <c r="H114" s="322">
        <v>-158.398</v>
      </c>
      <c r="I114" s="321">
        <v>-10.958</v>
      </c>
      <c r="J114" s="322">
        <v>-5.0460000000000003</v>
      </c>
      <c r="K114" s="321">
        <v>-9.8960000000000008</v>
      </c>
      <c r="L114" s="322">
        <v>-6.6349999999999998</v>
      </c>
      <c r="M114" s="321">
        <v>114.371</v>
      </c>
      <c r="N114" s="322">
        <v>54.194000000000003</v>
      </c>
      <c r="O114" s="321">
        <v>-303.92500000000001</v>
      </c>
      <c r="P114" s="322">
        <v>-178.929</v>
      </c>
    </row>
    <row r="115" spans="1:175">
      <c r="A115" s="293"/>
      <c r="B115" s="293"/>
      <c r="C115" s="293"/>
      <c r="D115" s="293"/>
      <c r="E115" s="293"/>
      <c r="F115" s="293"/>
      <c r="G115" s="293"/>
      <c r="H115" s="293"/>
      <c r="I115" s="293"/>
      <c r="J115" s="293"/>
      <c r="K115" s="293"/>
      <c r="L115" s="293"/>
      <c r="M115" s="293"/>
      <c r="N115" s="293"/>
      <c r="O115" s="293"/>
      <c r="P115" s="293"/>
      <c r="Q115" s="297"/>
      <c r="R115" s="297"/>
      <c r="S115" s="297"/>
      <c r="T115" s="297"/>
      <c r="U115" s="297"/>
      <c r="V115" s="297"/>
    </row>
    <row r="116" spans="1:175" s="36" customFormat="1" ht="24">
      <c r="A116" s="302"/>
      <c r="B116" s="294" t="s">
        <v>330</v>
      </c>
      <c r="C116" s="321">
        <v>0.42199999999999999</v>
      </c>
      <c r="D116" s="322">
        <v>-0.48099999999999998</v>
      </c>
      <c r="E116" s="321">
        <v>0</v>
      </c>
      <c r="F116" s="322">
        <v>0</v>
      </c>
      <c r="G116" s="321">
        <v>0</v>
      </c>
      <c r="H116" s="322">
        <v>0</v>
      </c>
      <c r="I116" s="321">
        <v>0</v>
      </c>
      <c r="J116" s="322">
        <v>0</v>
      </c>
      <c r="K116" s="321">
        <v>0</v>
      </c>
      <c r="L116" s="322">
        <v>0</v>
      </c>
      <c r="M116" s="321">
        <v>0</v>
      </c>
      <c r="N116" s="322">
        <v>0</v>
      </c>
      <c r="O116" s="321">
        <v>0.42199999999999999</v>
      </c>
      <c r="P116" s="322">
        <v>-0.48099999999999998</v>
      </c>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8"/>
      <c r="AM116" s="388"/>
      <c r="AN116" s="388"/>
      <c r="AO116" s="388"/>
      <c r="AP116" s="388"/>
      <c r="AQ116" s="388"/>
      <c r="AR116" s="388"/>
      <c r="AS116" s="388"/>
      <c r="AT116" s="388"/>
      <c r="AU116" s="388"/>
      <c r="AV116" s="388"/>
      <c r="AW116" s="388"/>
      <c r="AX116" s="388"/>
      <c r="AY116" s="388"/>
      <c r="AZ116" s="388"/>
      <c r="BA116" s="388"/>
      <c r="BB116" s="388"/>
      <c r="BC116" s="388"/>
      <c r="BD116" s="388"/>
      <c r="BE116" s="388"/>
      <c r="BF116" s="388"/>
      <c r="BG116" s="388"/>
      <c r="BH116" s="388"/>
      <c r="BI116" s="388"/>
      <c r="BJ116" s="388"/>
      <c r="BK116" s="388"/>
      <c r="BL116" s="388"/>
      <c r="BM116" s="388"/>
      <c r="BN116" s="388"/>
      <c r="BO116" s="388"/>
      <c r="BP116" s="388"/>
      <c r="BQ116" s="388"/>
      <c r="BR116" s="388"/>
      <c r="BS116" s="388"/>
      <c r="BT116" s="388"/>
      <c r="BU116" s="388"/>
      <c r="BV116" s="388"/>
      <c r="BW116" s="388"/>
      <c r="BX116" s="388"/>
      <c r="BY116" s="388"/>
      <c r="BZ116" s="388"/>
      <c r="CA116" s="388"/>
      <c r="CB116" s="388"/>
      <c r="CC116" s="388"/>
      <c r="CD116" s="388"/>
      <c r="CE116" s="388"/>
      <c r="CF116" s="388"/>
      <c r="CG116" s="388"/>
      <c r="CH116" s="388"/>
      <c r="CI116" s="388"/>
      <c r="CJ116" s="388"/>
      <c r="CK116" s="388"/>
      <c r="CL116" s="388"/>
      <c r="CM116" s="388"/>
      <c r="CN116" s="388"/>
      <c r="CO116" s="388"/>
      <c r="CP116" s="388"/>
      <c r="CQ116" s="388"/>
      <c r="CR116" s="388"/>
      <c r="CS116" s="388"/>
      <c r="CT116" s="388"/>
      <c r="CU116" s="388"/>
      <c r="CV116" s="388"/>
      <c r="CW116" s="388"/>
      <c r="CX116" s="388"/>
      <c r="CY116" s="388"/>
      <c r="CZ116" s="388"/>
      <c r="DA116" s="388"/>
      <c r="DB116" s="388"/>
      <c r="DC116" s="388"/>
      <c r="DD116" s="388"/>
      <c r="DE116" s="388"/>
      <c r="DF116" s="388"/>
      <c r="DG116" s="388"/>
      <c r="DH116" s="388"/>
      <c r="DI116" s="388"/>
      <c r="DJ116" s="388"/>
      <c r="DK116" s="388"/>
      <c r="DL116" s="388"/>
      <c r="DM116" s="388"/>
      <c r="DN116" s="388"/>
      <c r="DO116" s="388"/>
      <c r="DP116" s="388"/>
      <c r="DQ116" s="388"/>
      <c r="DR116" s="388"/>
      <c r="DS116" s="388"/>
      <c r="DT116" s="388"/>
      <c r="DU116" s="388"/>
      <c r="DV116" s="388"/>
      <c r="DW116" s="388"/>
      <c r="DX116" s="388"/>
      <c r="DY116" s="388"/>
      <c r="DZ116" s="388"/>
      <c r="EA116" s="388"/>
      <c r="EB116" s="388"/>
      <c r="EC116" s="388"/>
      <c r="ED116" s="388"/>
      <c r="EE116" s="388"/>
      <c r="EF116" s="388"/>
      <c r="EG116" s="388"/>
      <c r="EH116" s="388"/>
      <c r="EI116" s="388"/>
      <c r="EJ116" s="388"/>
      <c r="EK116" s="388"/>
      <c r="EL116" s="388"/>
      <c r="EM116" s="388"/>
      <c r="EN116" s="388"/>
      <c r="EO116" s="388"/>
      <c r="EP116" s="388"/>
      <c r="EQ116" s="388"/>
      <c r="ER116" s="388"/>
      <c r="ES116" s="388"/>
      <c r="ET116" s="388"/>
      <c r="EU116" s="388"/>
      <c r="EV116" s="388"/>
      <c r="EW116" s="388"/>
      <c r="EX116" s="388"/>
      <c r="EY116" s="388"/>
      <c r="EZ116" s="388"/>
      <c r="FA116" s="388"/>
      <c r="FB116" s="388"/>
      <c r="FC116" s="388"/>
      <c r="FD116" s="388"/>
      <c r="FE116" s="388"/>
      <c r="FF116" s="388"/>
      <c r="FG116" s="388"/>
      <c r="FH116" s="388"/>
      <c r="FI116" s="388"/>
      <c r="FJ116" s="388"/>
      <c r="FK116" s="388"/>
      <c r="FL116" s="388"/>
      <c r="FM116" s="388"/>
      <c r="FN116" s="388"/>
      <c r="FO116" s="388"/>
      <c r="FP116" s="388"/>
      <c r="FQ116" s="388"/>
      <c r="FR116" s="388"/>
      <c r="FS116" s="388"/>
    </row>
    <row r="117" spans="1:175">
      <c r="A117" s="304"/>
      <c r="B117" s="300" t="s">
        <v>331</v>
      </c>
      <c r="C117" s="319">
        <v>0</v>
      </c>
      <c r="D117" s="320">
        <v>0</v>
      </c>
      <c r="E117" s="319">
        <v>0</v>
      </c>
      <c r="F117" s="320">
        <v>0</v>
      </c>
      <c r="G117" s="319">
        <v>0.183</v>
      </c>
      <c r="H117" s="320">
        <v>0</v>
      </c>
      <c r="I117" s="319">
        <v>6.0000000000000001E-3</v>
      </c>
      <c r="J117" s="320">
        <v>0</v>
      </c>
      <c r="K117" s="319">
        <v>0</v>
      </c>
      <c r="L117" s="320">
        <v>0</v>
      </c>
      <c r="M117" s="319">
        <v>0</v>
      </c>
      <c r="N117" s="320">
        <v>0</v>
      </c>
      <c r="O117" s="319">
        <v>0.189</v>
      </c>
      <c r="P117" s="320">
        <v>0</v>
      </c>
    </row>
    <row r="118" spans="1:175">
      <c r="A118" s="304"/>
      <c r="B118" s="300" t="s">
        <v>332</v>
      </c>
      <c r="C118" s="321">
        <v>0</v>
      </c>
      <c r="D118" s="322">
        <v>0</v>
      </c>
      <c r="E118" s="321">
        <v>0</v>
      </c>
      <c r="F118" s="322">
        <v>0</v>
      </c>
      <c r="G118" s="321">
        <v>0</v>
      </c>
      <c r="H118" s="322">
        <v>0</v>
      </c>
      <c r="I118" s="321">
        <v>0</v>
      </c>
      <c r="J118" s="322">
        <v>0</v>
      </c>
      <c r="K118" s="321">
        <v>0</v>
      </c>
      <c r="L118" s="322">
        <v>0</v>
      </c>
      <c r="M118" s="321">
        <v>0</v>
      </c>
      <c r="N118" s="322">
        <v>0</v>
      </c>
      <c r="O118" s="321">
        <v>0</v>
      </c>
      <c r="P118" s="322">
        <v>0</v>
      </c>
    </row>
    <row r="119" spans="1:175">
      <c r="A119" s="304"/>
      <c r="B119" s="300" t="s">
        <v>333</v>
      </c>
      <c r="C119" s="321">
        <v>0</v>
      </c>
      <c r="D119" s="322">
        <v>0</v>
      </c>
      <c r="E119" s="321">
        <v>0</v>
      </c>
      <c r="F119" s="322">
        <v>0</v>
      </c>
      <c r="G119" s="321">
        <v>0.183</v>
      </c>
      <c r="H119" s="322">
        <v>0</v>
      </c>
      <c r="I119" s="321">
        <v>6.0000000000000001E-3</v>
      </c>
      <c r="J119" s="322">
        <v>0</v>
      </c>
      <c r="K119" s="321">
        <v>0</v>
      </c>
      <c r="L119" s="322">
        <v>0</v>
      </c>
      <c r="M119" s="321">
        <v>0</v>
      </c>
      <c r="N119" s="322">
        <v>0</v>
      </c>
      <c r="O119" s="321">
        <v>0.189</v>
      </c>
      <c r="P119" s="322">
        <v>0</v>
      </c>
    </row>
    <row r="120" spans="1:175">
      <c r="A120" s="293"/>
      <c r="B120" s="293"/>
      <c r="C120" s="293"/>
      <c r="D120" s="293"/>
      <c r="E120" s="293"/>
      <c r="F120" s="293"/>
      <c r="G120" s="293"/>
      <c r="H120" s="293"/>
      <c r="I120" s="293"/>
      <c r="J120" s="293"/>
      <c r="K120" s="293"/>
      <c r="L120" s="293"/>
      <c r="M120" s="293"/>
      <c r="N120" s="293"/>
      <c r="O120" s="293"/>
      <c r="P120" s="293"/>
      <c r="Q120" s="297"/>
      <c r="R120" s="297"/>
      <c r="S120" s="297"/>
      <c r="T120" s="297"/>
      <c r="U120" s="297"/>
      <c r="V120" s="297"/>
    </row>
    <row r="121" spans="1:175" s="375" customFormat="1">
      <c r="A121" s="303" t="s">
        <v>358</v>
      </c>
      <c r="B121" s="389"/>
      <c r="C121" s="319">
        <v>-23.629000000000001</v>
      </c>
      <c r="D121" s="320">
        <v>-10.635</v>
      </c>
      <c r="E121" s="319">
        <v>39.753</v>
      </c>
      <c r="F121" s="320">
        <v>46.314</v>
      </c>
      <c r="G121" s="319">
        <v>16.806999999999999</v>
      </c>
      <c r="H121" s="320">
        <v>104.36199999999999</v>
      </c>
      <c r="I121" s="319">
        <v>227.19</v>
      </c>
      <c r="J121" s="320">
        <v>214.01900000000001</v>
      </c>
      <c r="K121" s="319">
        <v>94.183999999999997</v>
      </c>
      <c r="L121" s="320">
        <v>104.224</v>
      </c>
      <c r="M121" s="319">
        <v>77.605000000000004</v>
      </c>
      <c r="N121" s="320">
        <v>13.670999999999999</v>
      </c>
      <c r="O121" s="319">
        <v>431.91</v>
      </c>
      <c r="P121" s="320">
        <v>471.95499999999998</v>
      </c>
      <c r="Q121" s="374"/>
      <c r="R121" s="374"/>
      <c r="S121" s="374"/>
      <c r="T121" s="374"/>
      <c r="U121" s="374"/>
      <c r="V121" s="374"/>
      <c r="W121" s="374"/>
      <c r="X121" s="374"/>
      <c r="Y121" s="374"/>
      <c r="Z121" s="374"/>
      <c r="AA121" s="374"/>
      <c r="AB121" s="374"/>
      <c r="AC121" s="374"/>
      <c r="AD121" s="374"/>
      <c r="AE121" s="374"/>
      <c r="AF121" s="374"/>
      <c r="AG121" s="374"/>
      <c r="AH121" s="374"/>
      <c r="AI121" s="374"/>
      <c r="AJ121" s="374"/>
      <c r="AK121" s="374"/>
      <c r="AL121" s="374"/>
      <c r="AM121" s="374"/>
      <c r="AN121" s="374"/>
      <c r="AO121" s="374"/>
      <c r="AP121" s="374"/>
      <c r="AQ121" s="374"/>
      <c r="AR121" s="374"/>
      <c r="AS121" s="374"/>
      <c r="AT121" s="374"/>
      <c r="AU121" s="374"/>
      <c r="AV121" s="374"/>
      <c r="AW121" s="374"/>
      <c r="AX121" s="374"/>
      <c r="AY121" s="374"/>
      <c r="AZ121" s="374"/>
      <c r="BA121" s="374"/>
      <c r="BB121" s="374"/>
      <c r="BC121" s="374"/>
      <c r="BD121" s="374"/>
      <c r="BE121" s="374"/>
      <c r="BF121" s="374"/>
      <c r="BG121" s="374"/>
      <c r="BH121" s="374"/>
      <c r="BI121" s="374"/>
      <c r="BJ121" s="374"/>
      <c r="BK121" s="374"/>
      <c r="BL121" s="374"/>
      <c r="BM121" s="374"/>
      <c r="BN121" s="374"/>
      <c r="BO121" s="374"/>
      <c r="BP121" s="374"/>
      <c r="BQ121" s="374"/>
      <c r="BR121" s="374"/>
      <c r="BS121" s="374"/>
      <c r="BT121" s="374"/>
      <c r="BU121" s="374"/>
      <c r="BV121" s="374"/>
      <c r="BW121" s="374"/>
      <c r="BX121" s="374"/>
      <c r="BY121" s="374"/>
      <c r="BZ121" s="374"/>
      <c r="CA121" s="374"/>
      <c r="CB121" s="374"/>
      <c r="CC121" s="374"/>
      <c r="CD121" s="374"/>
      <c r="CE121" s="374"/>
      <c r="CF121" s="374"/>
      <c r="CG121" s="374"/>
      <c r="CH121" s="374"/>
      <c r="CI121" s="374"/>
      <c r="CJ121" s="374"/>
      <c r="CK121" s="374"/>
      <c r="CL121" s="374"/>
      <c r="CM121" s="374"/>
      <c r="CN121" s="374"/>
      <c r="CO121" s="374"/>
      <c r="CP121" s="374"/>
      <c r="CQ121" s="374"/>
      <c r="CR121" s="374"/>
      <c r="CS121" s="374"/>
      <c r="CT121" s="374"/>
      <c r="CU121" s="374"/>
      <c r="CV121" s="374"/>
      <c r="CW121" s="374"/>
      <c r="CX121" s="374"/>
      <c r="CY121" s="374"/>
      <c r="CZ121" s="374"/>
      <c r="DA121" s="374"/>
      <c r="DB121" s="374"/>
      <c r="DC121" s="374"/>
      <c r="DD121" s="374"/>
      <c r="DE121" s="374"/>
      <c r="DF121" s="374"/>
      <c r="DG121" s="374"/>
      <c r="DH121" s="374"/>
      <c r="DI121" s="374"/>
      <c r="DJ121" s="374"/>
      <c r="DK121" s="374"/>
      <c r="DL121" s="374"/>
      <c r="DM121" s="374"/>
      <c r="DN121" s="374"/>
      <c r="DO121" s="374"/>
      <c r="DP121" s="374"/>
      <c r="DQ121" s="374"/>
      <c r="DR121" s="374"/>
      <c r="DS121" s="374"/>
      <c r="DT121" s="374"/>
      <c r="DU121" s="374"/>
      <c r="DV121" s="374"/>
      <c r="DW121" s="374"/>
      <c r="DX121" s="374"/>
      <c r="DY121" s="374"/>
      <c r="DZ121" s="374"/>
      <c r="EA121" s="374"/>
      <c r="EB121" s="374"/>
      <c r="EC121" s="374"/>
      <c r="ED121" s="374"/>
      <c r="EE121" s="374"/>
      <c r="EF121" s="374"/>
      <c r="EG121" s="374"/>
      <c r="EH121" s="374"/>
      <c r="EI121" s="374"/>
      <c r="EJ121" s="374"/>
      <c r="EK121" s="374"/>
      <c r="EL121" s="374"/>
      <c r="EM121" s="374"/>
      <c r="EN121" s="374"/>
      <c r="EO121" s="374"/>
      <c r="EP121" s="374"/>
      <c r="EQ121" s="374"/>
      <c r="ER121" s="374"/>
      <c r="ES121" s="374"/>
      <c r="ET121" s="374"/>
      <c r="EU121" s="374"/>
      <c r="EV121" s="374"/>
      <c r="EW121" s="374"/>
      <c r="EX121" s="374"/>
      <c r="EY121" s="374"/>
      <c r="EZ121" s="374"/>
      <c r="FA121" s="374"/>
      <c r="FB121" s="374"/>
      <c r="FC121" s="374"/>
      <c r="FD121" s="374"/>
      <c r="FE121" s="374"/>
      <c r="FF121" s="374"/>
      <c r="FG121" s="374"/>
      <c r="FH121" s="374"/>
      <c r="FI121" s="374"/>
      <c r="FJ121" s="374"/>
      <c r="FK121" s="374"/>
      <c r="FL121" s="374"/>
      <c r="FM121" s="374"/>
      <c r="FN121" s="374"/>
      <c r="FO121" s="374"/>
      <c r="FP121" s="374"/>
      <c r="FQ121" s="374"/>
      <c r="FR121" s="374"/>
      <c r="FS121" s="374"/>
    </row>
    <row r="122" spans="1:175">
      <c r="A122" s="293"/>
      <c r="B122" s="293"/>
      <c r="C122" s="293"/>
      <c r="D122" s="293"/>
      <c r="E122" s="293"/>
      <c r="F122" s="293"/>
      <c r="G122" s="293"/>
      <c r="H122" s="293"/>
      <c r="I122" s="293"/>
      <c r="J122" s="293"/>
      <c r="K122" s="293"/>
      <c r="L122" s="293"/>
      <c r="M122" s="293"/>
      <c r="N122" s="293"/>
      <c r="O122" s="293"/>
      <c r="P122" s="293"/>
    </row>
    <row r="123" spans="1:175">
      <c r="A123" s="304"/>
      <c r="B123" s="300" t="s">
        <v>334</v>
      </c>
      <c r="C123" s="321">
        <v>4.4219999999999997</v>
      </c>
      <c r="D123" s="322">
        <v>3.0569999999999999</v>
      </c>
      <c r="E123" s="321">
        <v>-23.5</v>
      </c>
      <c r="F123" s="322">
        <v>2.6349999999999998</v>
      </c>
      <c r="G123" s="321">
        <v>-13.756</v>
      </c>
      <c r="H123" s="322">
        <v>-60.170999999999999</v>
      </c>
      <c r="I123" s="321">
        <v>-70.662999999999997</v>
      </c>
      <c r="J123" s="322">
        <v>-69.739999999999995</v>
      </c>
      <c r="K123" s="321">
        <v>-18.722000000000001</v>
      </c>
      <c r="L123" s="322">
        <v>-31.742000000000001</v>
      </c>
      <c r="M123" s="321">
        <v>0</v>
      </c>
      <c r="N123" s="322">
        <v>0</v>
      </c>
      <c r="O123" s="321">
        <v>-122.21899999999999</v>
      </c>
      <c r="P123" s="322">
        <v>-155.96100000000001</v>
      </c>
    </row>
    <row r="124" spans="1:175">
      <c r="A124" s="293"/>
      <c r="B124" s="293"/>
      <c r="C124" s="293"/>
      <c r="D124" s="293"/>
      <c r="E124" s="293"/>
      <c r="F124" s="293"/>
      <c r="G124" s="293"/>
      <c r="H124" s="293"/>
      <c r="I124" s="293"/>
      <c r="J124" s="293"/>
      <c r="K124" s="293"/>
      <c r="L124" s="293"/>
      <c r="M124" s="293"/>
      <c r="N124" s="293"/>
      <c r="O124" s="293"/>
      <c r="P124" s="293"/>
    </row>
    <row r="125" spans="1:175" s="375" customFormat="1">
      <c r="A125" s="303" t="s">
        <v>359</v>
      </c>
      <c r="B125" s="389"/>
      <c r="C125" s="319">
        <v>-19.207000000000001</v>
      </c>
      <c r="D125" s="390">
        <v>-7.5780000000000003</v>
      </c>
      <c r="E125" s="319">
        <v>16.253</v>
      </c>
      <c r="F125" s="390">
        <v>48.948999999999998</v>
      </c>
      <c r="G125" s="319">
        <v>3.0510000000000002</v>
      </c>
      <c r="H125" s="390">
        <v>44.191000000000003</v>
      </c>
      <c r="I125" s="319">
        <v>156.52699999999999</v>
      </c>
      <c r="J125" s="390">
        <v>144.279</v>
      </c>
      <c r="K125" s="319">
        <v>75.462000000000003</v>
      </c>
      <c r="L125" s="390">
        <v>72.481999999999999</v>
      </c>
      <c r="M125" s="319">
        <v>77.605000000000004</v>
      </c>
      <c r="N125" s="390">
        <v>13.670999999999999</v>
      </c>
      <c r="O125" s="319">
        <v>309.69099999999997</v>
      </c>
      <c r="P125" s="320">
        <v>315.99400000000003</v>
      </c>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4"/>
      <c r="AO125" s="374"/>
      <c r="AP125" s="374"/>
      <c r="AQ125" s="374"/>
      <c r="AR125" s="374"/>
      <c r="AS125" s="374"/>
      <c r="AT125" s="374"/>
      <c r="AU125" s="374"/>
      <c r="AV125" s="374"/>
      <c r="AW125" s="374"/>
      <c r="AX125" s="374"/>
      <c r="AY125" s="374"/>
      <c r="AZ125" s="374"/>
      <c r="BA125" s="374"/>
      <c r="BB125" s="374"/>
      <c r="BC125" s="374"/>
      <c r="BD125" s="374"/>
      <c r="BE125" s="374"/>
      <c r="BF125" s="374"/>
      <c r="BG125" s="374"/>
      <c r="BH125" s="374"/>
      <c r="BI125" s="374"/>
      <c r="BJ125" s="374"/>
      <c r="BK125" s="374"/>
      <c r="BL125" s="374"/>
      <c r="BM125" s="374"/>
      <c r="BN125" s="374"/>
      <c r="BO125" s="374"/>
      <c r="BP125" s="374"/>
      <c r="BQ125" s="374"/>
      <c r="BR125" s="374"/>
      <c r="BS125" s="374"/>
      <c r="BT125" s="374"/>
      <c r="BU125" s="374"/>
      <c r="BV125" s="374"/>
      <c r="BW125" s="374"/>
      <c r="BX125" s="374"/>
      <c r="BY125" s="374"/>
      <c r="BZ125" s="374"/>
      <c r="CA125" s="374"/>
      <c r="CB125" s="374"/>
      <c r="CC125" s="374"/>
      <c r="CD125" s="374"/>
      <c r="CE125" s="374"/>
      <c r="CF125" s="374"/>
      <c r="CG125" s="374"/>
      <c r="CH125" s="374"/>
      <c r="CI125" s="374"/>
      <c r="CJ125" s="374"/>
      <c r="CK125" s="374"/>
      <c r="CL125" s="374"/>
      <c r="CM125" s="374"/>
      <c r="CN125" s="374"/>
      <c r="CO125" s="374"/>
      <c r="CP125" s="374"/>
      <c r="CQ125" s="374"/>
      <c r="CR125" s="374"/>
      <c r="CS125" s="374"/>
      <c r="CT125" s="374"/>
      <c r="CU125" s="374"/>
      <c r="CV125" s="374"/>
      <c r="CW125" s="374"/>
      <c r="CX125" s="374"/>
      <c r="CY125" s="374"/>
      <c r="CZ125" s="374"/>
      <c r="DA125" s="374"/>
      <c r="DB125" s="374"/>
      <c r="DC125" s="374"/>
      <c r="DD125" s="374"/>
      <c r="DE125" s="374"/>
      <c r="DF125" s="374"/>
      <c r="DG125" s="374"/>
      <c r="DH125" s="374"/>
      <c r="DI125" s="374"/>
      <c r="DJ125" s="374"/>
      <c r="DK125" s="374"/>
      <c r="DL125" s="374"/>
      <c r="DM125" s="374"/>
      <c r="DN125" s="374"/>
      <c r="DO125" s="374"/>
      <c r="DP125" s="374"/>
      <c r="DQ125" s="374"/>
      <c r="DR125" s="374"/>
      <c r="DS125" s="374"/>
      <c r="DT125" s="374"/>
      <c r="DU125" s="374"/>
      <c r="DV125" s="374"/>
      <c r="DW125" s="374"/>
      <c r="DX125" s="374"/>
      <c r="DY125" s="374"/>
      <c r="DZ125" s="374"/>
      <c r="EA125" s="374"/>
      <c r="EB125" s="374"/>
      <c r="EC125" s="374"/>
      <c r="ED125" s="374"/>
      <c r="EE125" s="374"/>
      <c r="EF125" s="374"/>
      <c r="EG125" s="374"/>
      <c r="EH125" s="374"/>
      <c r="EI125" s="374"/>
      <c r="EJ125" s="374"/>
      <c r="EK125" s="374"/>
      <c r="EL125" s="374"/>
      <c r="EM125" s="374"/>
      <c r="EN125" s="374"/>
      <c r="EO125" s="374"/>
      <c r="EP125" s="374"/>
      <c r="EQ125" s="374"/>
      <c r="ER125" s="374"/>
      <c r="ES125" s="374"/>
      <c r="ET125" s="374"/>
      <c r="EU125" s="374"/>
      <c r="EV125" s="374"/>
      <c r="EW125" s="374"/>
      <c r="EX125" s="374"/>
      <c r="EY125" s="374"/>
      <c r="EZ125" s="374"/>
      <c r="FA125" s="374"/>
      <c r="FB125" s="374"/>
      <c r="FC125" s="374"/>
      <c r="FD125" s="374"/>
      <c r="FE125" s="374"/>
      <c r="FF125" s="374"/>
      <c r="FG125" s="374"/>
      <c r="FH125" s="374"/>
      <c r="FI125" s="374"/>
      <c r="FJ125" s="374"/>
      <c r="FK125" s="374"/>
      <c r="FL125" s="374"/>
      <c r="FM125" s="374"/>
      <c r="FN125" s="374"/>
      <c r="FO125" s="374"/>
      <c r="FP125" s="374"/>
      <c r="FQ125" s="374"/>
      <c r="FR125" s="374"/>
      <c r="FS125" s="374"/>
    </row>
    <row r="126" spans="1:175" s="36" customFormat="1">
      <c r="A126" s="302"/>
      <c r="B126" s="294" t="s">
        <v>335</v>
      </c>
      <c r="C126" s="312">
        <v>0</v>
      </c>
      <c r="D126" s="391">
        <v>0</v>
      </c>
      <c r="E126" s="312">
        <v>0</v>
      </c>
      <c r="F126" s="391">
        <v>0</v>
      </c>
      <c r="G126" s="312">
        <v>0</v>
      </c>
      <c r="H126" s="391">
        <v>0</v>
      </c>
      <c r="I126" s="312">
        <v>0</v>
      </c>
      <c r="J126" s="391">
        <v>0</v>
      </c>
      <c r="K126" s="312">
        <v>0</v>
      </c>
      <c r="L126" s="391">
        <v>0</v>
      </c>
      <c r="M126" s="312">
        <v>0</v>
      </c>
      <c r="N126" s="391">
        <v>0</v>
      </c>
      <c r="O126" s="321">
        <v>0</v>
      </c>
      <c r="P126" s="322">
        <v>0</v>
      </c>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8"/>
      <c r="AM126" s="388"/>
      <c r="AN126" s="388"/>
      <c r="AO126" s="388"/>
      <c r="AP126" s="388"/>
      <c r="AQ126" s="388"/>
      <c r="AR126" s="388"/>
      <c r="AS126" s="388"/>
      <c r="AT126" s="388"/>
      <c r="AU126" s="388"/>
      <c r="AV126" s="388"/>
      <c r="AW126" s="388"/>
      <c r="AX126" s="388"/>
      <c r="AY126" s="388"/>
      <c r="AZ126" s="388"/>
      <c r="BA126" s="388"/>
      <c r="BB126" s="388"/>
      <c r="BC126" s="388"/>
      <c r="BD126" s="388"/>
      <c r="BE126" s="388"/>
      <c r="BF126" s="388"/>
      <c r="BG126" s="388"/>
      <c r="BH126" s="388"/>
      <c r="BI126" s="388"/>
      <c r="BJ126" s="388"/>
      <c r="BK126" s="388"/>
      <c r="BL126" s="388"/>
      <c r="BM126" s="388"/>
      <c r="BN126" s="388"/>
      <c r="BO126" s="388"/>
      <c r="BP126" s="388"/>
      <c r="BQ126" s="388"/>
      <c r="BR126" s="388"/>
      <c r="BS126" s="388"/>
      <c r="BT126" s="388"/>
      <c r="BU126" s="388"/>
      <c r="BV126" s="388"/>
      <c r="BW126" s="388"/>
      <c r="BX126" s="388"/>
      <c r="BY126" s="388"/>
      <c r="BZ126" s="388"/>
      <c r="CA126" s="388"/>
      <c r="CB126" s="388"/>
      <c r="CC126" s="388"/>
      <c r="CD126" s="388"/>
      <c r="CE126" s="388"/>
      <c r="CF126" s="388"/>
      <c r="CG126" s="388"/>
      <c r="CH126" s="388"/>
      <c r="CI126" s="388"/>
      <c r="CJ126" s="388"/>
      <c r="CK126" s="388"/>
      <c r="CL126" s="388"/>
      <c r="CM126" s="388"/>
      <c r="CN126" s="388"/>
      <c r="CO126" s="388"/>
      <c r="CP126" s="388"/>
      <c r="CQ126" s="388"/>
      <c r="CR126" s="388"/>
      <c r="CS126" s="388"/>
      <c r="CT126" s="388"/>
      <c r="CU126" s="388"/>
      <c r="CV126" s="388"/>
      <c r="CW126" s="388"/>
      <c r="CX126" s="388"/>
      <c r="CY126" s="388"/>
      <c r="CZ126" s="388"/>
      <c r="DA126" s="388"/>
      <c r="DB126" s="388"/>
      <c r="DC126" s="388"/>
      <c r="DD126" s="388"/>
      <c r="DE126" s="388"/>
      <c r="DF126" s="388"/>
      <c r="DG126" s="388"/>
      <c r="DH126" s="388"/>
      <c r="DI126" s="388"/>
      <c r="DJ126" s="388"/>
      <c r="DK126" s="388"/>
      <c r="DL126" s="388"/>
      <c r="DM126" s="388"/>
      <c r="DN126" s="388"/>
      <c r="DO126" s="388"/>
      <c r="DP126" s="388"/>
      <c r="DQ126" s="388"/>
      <c r="DR126" s="388"/>
      <c r="DS126" s="388"/>
      <c r="DT126" s="388"/>
      <c r="DU126" s="388"/>
      <c r="DV126" s="388"/>
      <c r="DW126" s="388"/>
      <c r="DX126" s="388"/>
      <c r="DY126" s="388"/>
      <c r="DZ126" s="388"/>
      <c r="EA126" s="388"/>
      <c r="EB126" s="388"/>
      <c r="EC126" s="388"/>
      <c r="ED126" s="388"/>
      <c r="EE126" s="388"/>
      <c r="EF126" s="388"/>
      <c r="EG126" s="388"/>
      <c r="EH126" s="388"/>
      <c r="EI126" s="388"/>
      <c r="EJ126" s="388"/>
      <c r="EK126" s="388"/>
      <c r="EL126" s="388"/>
      <c r="EM126" s="388"/>
      <c r="EN126" s="388"/>
      <c r="EO126" s="388"/>
      <c r="EP126" s="388"/>
      <c r="EQ126" s="388"/>
      <c r="ER126" s="388"/>
      <c r="ES126" s="388"/>
      <c r="ET126" s="388"/>
      <c r="EU126" s="388"/>
      <c r="EV126" s="388"/>
      <c r="EW126" s="388"/>
      <c r="EX126" s="388"/>
      <c r="EY126" s="388"/>
      <c r="EZ126" s="388"/>
      <c r="FA126" s="388"/>
      <c r="FB126" s="388"/>
      <c r="FC126" s="388"/>
      <c r="FD126" s="388"/>
      <c r="FE126" s="388"/>
      <c r="FF126" s="388"/>
      <c r="FG126" s="388"/>
      <c r="FH126" s="388"/>
      <c r="FI126" s="388"/>
      <c r="FJ126" s="388"/>
      <c r="FK126" s="388"/>
      <c r="FL126" s="388"/>
      <c r="FM126" s="388"/>
      <c r="FN126" s="388"/>
      <c r="FO126" s="388"/>
      <c r="FP126" s="388"/>
      <c r="FQ126" s="388"/>
      <c r="FR126" s="388"/>
      <c r="FS126" s="388"/>
    </row>
    <row r="127" spans="1:175" s="375" customFormat="1">
      <c r="A127" s="303" t="s">
        <v>107</v>
      </c>
      <c r="B127" s="389"/>
      <c r="C127" s="319">
        <v>-19.207000000000001</v>
      </c>
      <c r="D127" s="390">
        <v>-7.5780000000000003</v>
      </c>
      <c r="E127" s="319">
        <v>16.253</v>
      </c>
      <c r="F127" s="390">
        <v>48.948999999999998</v>
      </c>
      <c r="G127" s="319">
        <v>3.0510000000000002</v>
      </c>
      <c r="H127" s="390">
        <v>44.191000000000003</v>
      </c>
      <c r="I127" s="319">
        <v>156.52699999999999</v>
      </c>
      <c r="J127" s="390">
        <v>144.279</v>
      </c>
      <c r="K127" s="319">
        <v>75.462000000000003</v>
      </c>
      <c r="L127" s="390">
        <v>72.481999999999999</v>
      </c>
      <c r="M127" s="319">
        <v>77.605000000000004</v>
      </c>
      <c r="N127" s="390">
        <v>13.670999999999999</v>
      </c>
      <c r="O127" s="319">
        <v>309.69099999999997</v>
      </c>
      <c r="P127" s="320">
        <v>315.99400000000003</v>
      </c>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4"/>
      <c r="AY127" s="374"/>
      <c r="AZ127" s="374"/>
      <c r="BA127" s="374"/>
      <c r="BB127" s="374"/>
      <c r="BC127" s="374"/>
      <c r="BD127" s="374"/>
      <c r="BE127" s="374"/>
      <c r="BF127" s="374"/>
      <c r="BG127" s="374"/>
      <c r="BH127" s="374"/>
      <c r="BI127" s="374"/>
      <c r="BJ127" s="374"/>
      <c r="BK127" s="374"/>
      <c r="BL127" s="374"/>
      <c r="BM127" s="374"/>
      <c r="BN127" s="374"/>
      <c r="BO127" s="374"/>
      <c r="BP127" s="374"/>
      <c r="BQ127" s="374"/>
      <c r="BR127" s="374"/>
      <c r="BS127" s="374"/>
      <c r="BT127" s="374"/>
      <c r="BU127" s="374"/>
      <c r="BV127" s="374"/>
      <c r="BW127" s="374"/>
      <c r="BX127" s="374"/>
      <c r="BY127" s="374"/>
      <c r="BZ127" s="374"/>
      <c r="CA127" s="374"/>
      <c r="CB127" s="374"/>
      <c r="CC127" s="374"/>
      <c r="CD127" s="374"/>
      <c r="CE127" s="374"/>
      <c r="CF127" s="374"/>
      <c r="CG127" s="374"/>
      <c r="CH127" s="374"/>
      <c r="CI127" s="374"/>
      <c r="CJ127" s="374"/>
      <c r="CK127" s="374"/>
      <c r="CL127" s="374"/>
      <c r="CM127" s="374"/>
      <c r="CN127" s="374"/>
      <c r="CO127" s="374"/>
      <c r="CP127" s="374"/>
      <c r="CQ127" s="374"/>
      <c r="CR127" s="374"/>
      <c r="CS127" s="374"/>
      <c r="CT127" s="374"/>
      <c r="CU127" s="374"/>
      <c r="CV127" s="374"/>
      <c r="CW127" s="374"/>
      <c r="CX127" s="374"/>
      <c r="CY127" s="374"/>
      <c r="CZ127" s="374"/>
      <c r="DA127" s="374"/>
      <c r="DB127" s="374"/>
      <c r="DC127" s="374"/>
      <c r="DD127" s="374"/>
      <c r="DE127" s="374"/>
      <c r="DF127" s="374"/>
      <c r="DG127" s="374"/>
      <c r="DH127" s="374"/>
      <c r="DI127" s="374"/>
      <c r="DJ127" s="374"/>
      <c r="DK127" s="374"/>
      <c r="DL127" s="374"/>
      <c r="DM127" s="374"/>
      <c r="DN127" s="374"/>
      <c r="DO127" s="374"/>
      <c r="DP127" s="374"/>
      <c r="DQ127" s="374"/>
      <c r="DR127" s="374"/>
      <c r="DS127" s="374"/>
      <c r="DT127" s="374"/>
      <c r="DU127" s="374"/>
      <c r="DV127" s="374"/>
      <c r="DW127" s="374"/>
      <c r="DX127" s="374"/>
      <c r="DY127" s="374"/>
      <c r="DZ127" s="374"/>
      <c r="EA127" s="374"/>
      <c r="EB127" s="374"/>
      <c r="EC127" s="374"/>
      <c r="ED127" s="374"/>
      <c r="EE127" s="374"/>
      <c r="EF127" s="374"/>
      <c r="EG127" s="374"/>
      <c r="EH127" s="374"/>
      <c r="EI127" s="374"/>
      <c r="EJ127" s="374"/>
      <c r="EK127" s="374"/>
      <c r="EL127" s="374"/>
      <c r="EM127" s="374"/>
      <c r="EN127" s="374"/>
      <c r="EO127" s="374"/>
      <c r="EP127" s="374"/>
      <c r="EQ127" s="374"/>
      <c r="ER127" s="374"/>
      <c r="ES127" s="374"/>
      <c r="ET127" s="374"/>
      <c r="EU127" s="374"/>
      <c r="EV127" s="374"/>
      <c r="EW127" s="374"/>
      <c r="EX127" s="374"/>
      <c r="EY127" s="374"/>
      <c r="EZ127" s="374"/>
      <c r="FA127" s="374"/>
      <c r="FB127" s="374"/>
      <c r="FC127" s="374"/>
      <c r="FD127" s="374"/>
      <c r="FE127" s="374"/>
      <c r="FF127" s="374"/>
      <c r="FG127" s="374"/>
      <c r="FH127" s="374"/>
      <c r="FI127" s="374"/>
      <c r="FJ127" s="374"/>
      <c r="FK127" s="374"/>
      <c r="FL127" s="374"/>
      <c r="FM127" s="374"/>
      <c r="FN127" s="374"/>
      <c r="FO127" s="374"/>
      <c r="FP127" s="374"/>
      <c r="FQ127" s="374"/>
      <c r="FR127" s="374"/>
      <c r="FS127" s="374"/>
    </row>
    <row r="128" spans="1:175">
      <c r="A128" s="293"/>
      <c r="B128" s="293"/>
      <c r="C128" s="293"/>
      <c r="D128" s="293"/>
      <c r="E128" s="293"/>
      <c r="F128" s="293"/>
      <c r="G128" s="293"/>
      <c r="H128" s="293"/>
      <c r="I128" s="293"/>
      <c r="J128" s="293"/>
      <c r="K128" s="293"/>
      <c r="L128" s="293"/>
      <c r="M128" s="293"/>
      <c r="N128" s="293"/>
      <c r="O128" s="293"/>
      <c r="P128" s="293"/>
    </row>
    <row r="129" spans="1:175" s="36" customFormat="1">
      <c r="A129" s="302"/>
      <c r="B129" s="294" t="s">
        <v>336</v>
      </c>
      <c r="C129" s="319">
        <v>-19.207000000000001</v>
      </c>
      <c r="D129" s="390">
        <v>-7.5780000000000003</v>
      </c>
      <c r="E129" s="319">
        <v>16.253</v>
      </c>
      <c r="F129" s="390">
        <v>48.948999999999998</v>
      </c>
      <c r="G129" s="319">
        <v>3.0510000000000002</v>
      </c>
      <c r="H129" s="390">
        <v>44.191000000000003</v>
      </c>
      <c r="I129" s="319">
        <v>156.52699999999999</v>
      </c>
      <c r="J129" s="390">
        <v>144.279</v>
      </c>
      <c r="K129" s="319">
        <v>75.462000000000003</v>
      </c>
      <c r="L129" s="390">
        <v>72.481999999999999</v>
      </c>
      <c r="M129" s="319">
        <v>77.605000000000004</v>
      </c>
      <c r="N129" s="390">
        <v>13.670999999999999</v>
      </c>
      <c r="O129" s="319">
        <v>309.69099999999997</v>
      </c>
      <c r="P129" s="320">
        <v>315.99400000000003</v>
      </c>
      <c r="Q129" s="388"/>
      <c r="R129" s="388"/>
      <c r="S129" s="388"/>
      <c r="T129" s="388"/>
      <c r="U129" s="388"/>
      <c r="V129" s="388"/>
      <c r="W129" s="388"/>
      <c r="X129" s="388"/>
      <c r="Y129" s="388"/>
      <c r="Z129" s="388"/>
      <c r="AA129" s="388"/>
      <c r="AB129" s="388"/>
      <c r="AC129" s="388"/>
      <c r="AD129" s="388"/>
      <c r="AE129" s="388"/>
      <c r="AF129" s="388"/>
      <c r="AG129" s="388"/>
      <c r="AH129" s="388"/>
      <c r="AI129" s="388"/>
      <c r="AJ129" s="388"/>
      <c r="AK129" s="388"/>
      <c r="AL129" s="388"/>
      <c r="AM129" s="388"/>
      <c r="AN129" s="388"/>
      <c r="AO129" s="388"/>
      <c r="AP129" s="388"/>
      <c r="AQ129" s="388"/>
      <c r="AR129" s="388"/>
      <c r="AS129" s="388"/>
      <c r="AT129" s="388"/>
      <c r="AU129" s="388"/>
      <c r="AV129" s="388"/>
      <c r="AW129" s="388"/>
      <c r="AX129" s="388"/>
      <c r="AY129" s="388"/>
      <c r="AZ129" s="388"/>
      <c r="BA129" s="388"/>
      <c r="BB129" s="388"/>
      <c r="BC129" s="388"/>
      <c r="BD129" s="388"/>
      <c r="BE129" s="388"/>
      <c r="BF129" s="388"/>
      <c r="BG129" s="388"/>
      <c r="BH129" s="388"/>
      <c r="BI129" s="388"/>
      <c r="BJ129" s="388"/>
      <c r="BK129" s="388"/>
      <c r="BL129" s="388"/>
      <c r="BM129" s="388"/>
      <c r="BN129" s="388"/>
      <c r="BO129" s="388"/>
      <c r="BP129" s="388"/>
      <c r="BQ129" s="388"/>
      <c r="BR129" s="388"/>
      <c r="BS129" s="388"/>
      <c r="BT129" s="388"/>
      <c r="BU129" s="388"/>
      <c r="BV129" s="388"/>
      <c r="BW129" s="388"/>
      <c r="BX129" s="388"/>
      <c r="BY129" s="388"/>
      <c r="BZ129" s="388"/>
      <c r="CA129" s="388"/>
      <c r="CB129" s="388"/>
      <c r="CC129" s="388"/>
      <c r="CD129" s="388"/>
      <c r="CE129" s="388"/>
      <c r="CF129" s="388"/>
      <c r="CG129" s="388"/>
      <c r="CH129" s="388"/>
      <c r="CI129" s="388"/>
      <c r="CJ129" s="388"/>
      <c r="CK129" s="388"/>
      <c r="CL129" s="388"/>
      <c r="CM129" s="388"/>
      <c r="CN129" s="388"/>
      <c r="CO129" s="388"/>
      <c r="CP129" s="388"/>
      <c r="CQ129" s="388"/>
      <c r="CR129" s="388"/>
      <c r="CS129" s="388"/>
      <c r="CT129" s="388"/>
      <c r="CU129" s="388"/>
      <c r="CV129" s="388"/>
      <c r="CW129" s="388"/>
      <c r="CX129" s="388"/>
      <c r="CY129" s="388"/>
      <c r="CZ129" s="388"/>
      <c r="DA129" s="388"/>
      <c r="DB129" s="388"/>
      <c r="DC129" s="388"/>
      <c r="DD129" s="388"/>
      <c r="DE129" s="388"/>
      <c r="DF129" s="388"/>
      <c r="DG129" s="388"/>
      <c r="DH129" s="388"/>
      <c r="DI129" s="388"/>
      <c r="DJ129" s="388"/>
      <c r="DK129" s="388"/>
      <c r="DL129" s="388"/>
      <c r="DM129" s="388"/>
      <c r="DN129" s="388"/>
      <c r="DO129" s="388"/>
      <c r="DP129" s="388"/>
      <c r="DQ129" s="388"/>
      <c r="DR129" s="388"/>
      <c r="DS129" s="388"/>
      <c r="DT129" s="388"/>
      <c r="DU129" s="388"/>
      <c r="DV129" s="388"/>
      <c r="DW129" s="388"/>
      <c r="DX129" s="388"/>
      <c r="DY129" s="388"/>
      <c r="DZ129" s="388"/>
      <c r="EA129" s="388"/>
      <c r="EB129" s="388"/>
      <c r="EC129" s="388"/>
      <c r="ED129" s="388"/>
      <c r="EE129" s="388"/>
      <c r="EF129" s="388"/>
      <c r="EG129" s="388"/>
      <c r="EH129" s="388"/>
      <c r="EI129" s="388"/>
      <c r="EJ129" s="388"/>
      <c r="EK129" s="388"/>
      <c r="EL129" s="388"/>
      <c r="EM129" s="388"/>
      <c r="EN129" s="388"/>
      <c r="EO129" s="388"/>
      <c r="EP129" s="388"/>
      <c r="EQ129" s="388"/>
      <c r="ER129" s="388"/>
      <c r="ES129" s="388"/>
      <c r="ET129" s="388"/>
      <c r="EU129" s="388"/>
      <c r="EV129" s="388"/>
      <c r="EW129" s="388"/>
      <c r="EX129" s="388"/>
      <c r="EY129" s="388"/>
      <c r="EZ129" s="388"/>
      <c r="FA129" s="388"/>
      <c r="FB129" s="388"/>
      <c r="FC129" s="388"/>
      <c r="FD129" s="388"/>
      <c r="FE129" s="388"/>
      <c r="FF129" s="388"/>
      <c r="FG129" s="388"/>
      <c r="FH129" s="388"/>
      <c r="FI129" s="388"/>
      <c r="FJ129" s="388"/>
      <c r="FK129" s="388"/>
      <c r="FL129" s="388"/>
      <c r="FM129" s="388"/>
      <c r="FN129" s="388"/>
      <c r="FO129" s="388"/>
      <c r="FP129" s="388"/>
      <c r="FQ129" s="388"/>
      <c r="FR129" s="388"/>
      <c r="FS129" s="388"/>
    </row>
    <row r="130" spans="1:175">
      <c r="A130" s="304"/>
      <c r="B130" s="330" t="s">
        <v>68</v>
      </c>
      <c r="C130" s="319">
        <v>0</v>
      </c>
      <c r="D130" s="320">
        <v>0</v>
      </c>
      <c r="E130" s="319">
        <v>0</v>
      </c>
      <c r="F130" s="320">
        <v>0</v>
      </c>
      <c r="G130" s="319">
        <v>0</v>
      </c>
      <c r="H130" s="320">
        <v>0</v>
      </c>
      <c r="I130" s="319">
        <v>0</v>
      </c>
      <c r="J130" s="320">
        <v>0</v>
      </c>
      <c r="K130" s="319">
        <v>0</v>
      </c>
      <c r="L130" s="320">
        <v>0</v>
      </c>
      <c r="M130" s="319">
        <v>0</v>
      </c>
      <c r="N130" s="320">
        <v>0</v>
      </c>
      <c r="O130" s="319">
        <v>207.68700000000001</v>
      </c>
      <c r="P130" s="320">
        <v>204.35300000000001</v>
      </c>
    </row>
    <row r="131" spans="1:175">
      <c r="A131" s="304"/>
      <c r="B131" s="330" t="s">
        <v>69</v>
      </c>
      <c r="C131" s="319">
        <v>0</v>
      </c>
      <c r="D131" s="320">
        <v>0</v>
      </c>
      <c r="E131" s="319">
        <v>0</v>
      </c>
      <c r="F131" s="320">
        <v>0</v>
      </c>
      <c r="G131" s="319">
        <v>0</v>
      </c>
      <c r="H131" s="320">
        <v>0</v>
      </c>
      <c r="I131" s="319">
        <v>0</v>
      </c>
      <c r="J131" s="320">
        <v>0</v>
      </c>
      <c r="K131" s="319">
        <v>0</v>
      </c>
      <c r="L131" s="320">
        <v>0</v>
      </c>
      <c r="M131" s="319">
        <v>0</v>
      </c>
      <c r="N131" s="320">
        <v>0</v>
      </c>
      <c r="O131" s="319">
        <v>102.004</v>
      </c>
      <c r="P131" s="320">
        <v>111.64100000000001</v>
      </c>
    </row>
    <row r="132" spans="1:175">
      <c r="A132" s="293"/>
      <c r="B132" s="293"/>
      <c r="C132" s="293"/>
      <c r="D132" s="293"/>
      <c r="E132" s="293"/>
      <c r="F132" s="293"/>
      <c r="G132" s="293"/>
      <c r="H132" s="293"/>
      <c r="I132" s="293"/>
      <c r="J132" s="293"/>
      <c r="K132" s="293"/>
      <c r="L132" s="293"/>
      <c r="M132" s="293"/>
      <c r="N132" s="293"/>
      <c r="O132" s="293"/>
      <c r="P132" s="293"/>
    </row>
    <row r="133" spans="1:175">
      <c r="A133" s="293"/>
      <c r="B133" s="293"/>
      <c r="C133" s="293"/>
      <c r="D133" s="293"/>
      <c r="E133" s="293"/>
      <c r="F133" s="293"/>
      <c r="G133" s="293"/>
      <c r="H133" s="293"/>
      <c r="I133" s="293"/>
      <c r="J133" s="293"/>
      <c r="K133" s="293"/>
      <c r="L133" s="293"/>
      <c r="M133" s="293"/>
      <c r="N133" s="293"/>
      <c r="O133" s="293"/>
      <c r="P133" s="293"/>
    </row>
    <row r="134" spans="1:175" ht="12.75" customHeight="1">
      <c r="A134" s="505" t="s">
        <v>91</v>
      </c>
      <c r="B134" s="506"/>
      <c r="C134" s="507" t="s">
        <v>367</v>
      </c>
      <c r="D134" s="508">
        <v>0</v>
      </c>
      <c r="E134" s="507" t="s">
        <v>10</v>
      </c>
      <c r="F134" s="509">
        <v>0</v>
      </c>
      <c r="G134" s="507" t="s">
        <v>53</v>
      </c>
      <c r="H134" s="509">
        <v>0</v>
      </c>
      <c r="I134" s="507" t="s">
        <v>14</v>
      </c>
      <c r="J134" s="508">
        <v>0</v>
      </c>
      <c r="K134" s="507" t="s">
        <v>54</v>
      </c>
      <c r="L134" s="509">
        <v>0</v>
      </c>
      <c r="M134" s="507" t="s">
        <v>368</v>
      </c>
      <c r="N134" s="509">
        <v>0</v>
      </c>
      <c r="O134" s="507" t="s">
        <v>19</v>
      </c>
      <c r="P134" s="509">
        <v>0</v>
      </c>
    </row>
    <row r="135" spans="1:175">
      <c r="A135" s="498" t="s">
        <v>360</v>
      </c>
      <c r="B135" s="499"/>
      <c r="C135" s="308" t="s">
        <v>425</v>
      </c>
      <c r="D135" s="309" t="s">
        <v>426</v>
      </c>
      <c r="E135" s="308" t="s">
        <v>425</v>
      </c>
      <c r="F135" s="309" t="s">
        <v>426</v>
      </c>
      <c r="G135" s="308" t="s">
        <v>425</v>
      </c>
      <c r="H135" s="309" t="s">
        <v>426</v>
      </c>
      <c r="I135" s="308" t="s">
        <v>425</v>
      </c>
      <c r="J135" s="309" t="s">
        <v>426</v>
      </c>
      <c r="K135" s="308" t="s">
        <v>425</v>
      </c>
      <c r="L135" s="309" t="s">
        <v>426</v>
      </c>
      <c r="M135" s="308" t="s">
        <v>425</v>
      </c>
      <c r="N135" s="309" t="s">
        <v>426</v>
      </c>
      <c r="O135" s="308" t="s">
        <v>425</v>
      </c>
      <c r="P135" s="309" t="s">
        <v>426</v>
      </c>
    </row>
    <row r="136" spans="1:175">
      <c r="A136" s="500"/>
      <c r="B136" s="501"/>
      <c r="C136" s="310" t="s">
        <v>414</v>
      </c>
      <c r="D136" s="311" t="s">
        <v>414</v>
      </c>
      <c r="E136" s="310" t="s">
        <v>414</v>
      </c>
      <c r="F136" s="311" t="s">
        <v>414</v>
      </c>
      <c r="G136" s="310" t="s">
        <v>414</v>
      </c>
      <c r="H136" s="311" t="s">
        <v>414</v>
      </c>
      <c r="I136" s="310" t="s">
        <v>414</v>
      </c>
      <c r="J136" s="311" t="s">
        <v>414</v>
      </c>
      <c r="K136" s="310" t="s">
        <v>414</v>
      </c>
      <c r="L136" s="311" t="s">
        <v>414</v>
      </c>
      <c r="M136" s="310" t="s">
        <v>414</v>
      </c>
      <c r="N136" s="311" t="s">
        <v>414</v>
      </c>
      <c r="O136" s="310" t="s">
        <v>414</v>
      </c>
      <c r="P136" s="311" t="s">
        <v>414</v>
      </c>
    </row>
    <row r="137" spans="1:175">
      <c r="A137" s="293"/>
      <c r="B137" s="293"/>
      <c r="C137" s="293"/>
      <c r="D137" s="293"/>
      <c r="E137" s="293"/>
      <c r="F137" s="293"/>
      <c r="G137" s="293"/>
      <c r="H137" s="293"/>
      <c r="I137" s="293"/>
      <c r="J137" s="293"/>
      <c r="K137" s="293"/>
      <c r="L137" s="293"/>
      <c r="M137" s="293"/>
      <c r="N137" s="293"/>
      <c r="O137" s="293"/>
      <c r="P137" s="293"/>
    </row>
    <row r="138" spans="1:175">
      <c r="A138" s="303"/>
      <c r="B138" s="300" t="s">
        <v>337</v>
      </c>
      <c r="C138" s="438">
        <v>-11.183999999999999</v>
      </c>
      <c r="D138" s="439">
        <v>-11.161</v>
      </c>
      <c r="E138" s="321">
        <v>61.954000000000001</v>
      </c>
      <c r="F138" s="322">
        <v>51.706000000000003</v>
      </c>
      <c r="G138" s="321">
        <v>-112.902</v>
      </c>
      <c r="H138" s="322">
        <v>46.896999999999998</v>
      </c>
      <c r="I138" s="321">
        <v>296.41800000000001</v>
      </c>
      <c r="J138" s="322">
        <v>108.75700000000001</v>
      </c>
      <c r="K138" s="321">
        <v>72.174999999999997</v>
      </c>
      <c r="L138" s="322">
        <v>77.334999999999994</v>
      </c>
      <c r="M138" s="321">
        <v>-8.2000000000000003E-2</v>
      </c>
      <c r="N138" s="322">
        <v>17.417999999999999</v>
      </c>
      <c r="O138" s="321">
        <v>306.37900000000002</v>
      </c>
      <c r="P138" s="313">
        <v>290.952</v>
      </c>
    </row>
    <row r="139" spans="1:175">
      <c r="A139" s="303"/>
      <c r="B139" s="300" t="s">
        <v>338</v>
      </c>
      <c r="C139" s="438">
        <v>53.491</v>
      </c>
      <c r="D139" s="439">
        <v>68.616</v>
      </c>
      <c r="E139" s="321">
        <v>-20.497</v>
      </c>
      <c r="F139" s="322">
        <v>-31.922999999999998</v>
      </c>
      <c r="G139" s="321">
        <v>-170.649</v>
      </c>
      <c r="H139" s="322">
        <v>-154.76599999999999</v>
      </c>
      <c r="I139" s="321">
        <v>-124.783</v>
      </c>
      <c r="J139" s="322">
        <v>-114.57</v>
      </c>
      <c r="K139" s="321">
        <v>-62.47</v>
      </c>
      <c r="L139" s="322">
        <v>-61.932000000000002</v>
      </c>
      <c r="M139" s="321">
        <v>-49.005000000000003</v>
      </c>
      <c r="N139" s="322">
        <v>-65.332999999999998</v>
      </c>
      <c r="O139" s="321">
        <v>-373.91300000000001</v>
      </c>
      <c r="P139" s="313">
        <v>-359.90800000000002</v>
      </c>
    </row>
    <row r="140" spans="1:175">
      <c r="A140" s="303"/>
      <c r="B140" s="300" t="s">
        <v>339</v>
      </c>
      <c r="C140" s="438">
        <v>-123.63500000000001</v>
      </c>
      <c r="D140" s="439">
        <v>-77.518000000000001</v>
      </c>
      <c r="E140" s="321">
        <v>-1.0860000000000001</v>
      </c>
      <c r="F140" s="322">
        <v>-17.844000000000001</v>
      </c>
      <c r="G140" s="321">
        <v>114.81</v>
      </c>
      <c r="H140" s="322">
        <v>366.75700000000001</v>
      </c>
      <c r="I140" s="321">
        <v>-79.263000000000005</v>
      </c>
      <c r="J140" s="322">
        <v>-169.71899999999999</v>
      </c>
      <c r="K140" s="321">
        <v>-13.432</v>
      </c>
      <c r="L140" s="322">
        <v>-54.68</v>
      </c>
      <c r="M140" s="321">
        <v>49.088000000000001</v>
      </c>
      <c r="N140" s="322">
        <v>47.917000000000002</v>
      </c>
      <c r="O140" s="321">
        <v>-53.518000000000001</v>
      </c>
      <c r="P140" s="313">
        <v>94.912999999999997</v>
      </c>
    </row>
    <row r="141" spans="1:175" s="290" customFormat="1"/>
    <row r="142" spans="1:175" s="290" customFormat="1"/>
    <row r="143" spans="1:175" s="290" customFormat="1"/>
    <row r="144" spans="1:175" s="290" customFormat="1"/>
    <row r="145" s="290" customFormat="1"/>
    <row r="146" s="290" customFormat="1"/>
    <row r="147" s="290" customFormat="1"/>
    <row r="148" s="290" customFormat="1"/>
    <row r="149" s="290" customFormat="1"/>
    <row r="150" s="290" customFormat="1"/>
    <row r="151" s="290" customFormat="1"/>
    <row r="152" s="290" customFormat="1"/>
    <row r="153" s="290" customFormat="1"/>
    <row r="154" s="290" customFormat="1"/>
    <row r="155" s="290" customFormat="1"/>
    <row r="156" s="290" customFormat="1"/>
    <row r="157" s="290" customFormat="1"/>
    <row r="158" s="290" customFormat="1"/>
    <row r="159" s="290" customFormat="1"/>
    <row r="160" s="290" customFormat="1"/>
    <row r="161" s="290" customFormat="1"/>
    <row r="162" s="290" customFormat="1"/>
    <row r="163" s="290" customFormat="1"/>
    <row r="164" s="290" customFormat="1"/>
    <row r="165" s="290" customFormat="1"/>
    <row r="166" s="290" customFormat="1"/>
    <row r="167" s="290" customFormat="1"/>
    <row r="168" s="290" customFormat="1"/>
    <row r="169" s="290" customFormat="1"/>
    <row r="170" s="290" customFormat="1"/>
    <row r="171" s="290" customFormat="1"/>
    <row r="172" s="290" customFormat="1"/>
    <row r="173" s="290" customFormat="1"/>
    <row r="174" s="290" customFormat="1"/>
    <row r="175" s="290" customFormat="1"/>
    <row r="176" s="290" customFormat="1"/>
    <row r="177" s="290" customFormat="1"/>
    <row r="178" s="290" customFormat="1"/>
    <row r="179" s="290" customFormat="1"/>
    <row r="180" s="290" customFormat="1"/>
    <row r="181" s="290" customFormat="1"/>
    <row r="182" s="290" customFormat="1"/>
    <row r="183" s="290" customFormat="1"/>
    <row r="184" s="290" customFormat="1"/>
    <row r="185" s="290" customFormat="1"/>
    <row r="186" s="290" customFormat="1"/>
    <row r="187" s="290" customFormat="1"/>
    <row r="188" s="290" customFormat="1"/>
    <row r="189" s="290" customFormat="1"/>
    <row r="190" s="290" customFormat="1"/>
    <row r="191" s="290" customFormat="1"/>
    <row r="192" s="290" customFormat="1"/>
    <row r="193" s="290" customFormat="1"/>
    <row r="194" s="290" customFormat="1"/>
    <row r="195" s="290" customFormat="1"/>
    <row r="196" s="290" customFormat="1"/>
    <row r="197" s="290" customFormat="1"/>
    <row r="198" s="290" customFormat="1"/>
    <row r="199" s="290" customFormat="1"/>
    <row r="200" s="290" customFormat="1"/>
    <row r="201" s="290" customFormat="1"/>
    <row r="202" s="290" customFormat="1"/>
    <row r="203" s="290" customFormat="1"/>
    <row r="204" s="290" customFormat="1"/>
  </sheetData>
  <mergeCells count="36">
    <mergeCell ref="A2:B2"/>
    <mergeCell ref="C2:D2"/>
    <mergeCell ref="E2:F2"/>
    <mergeCell ref="G2:H2"/>
    <mergeCell ref="I2:J2"/>
    <mergeCell ref="A3:B4"/>
    <mergeCell ref="A34:B34"/>
    <mergeCell ref="C34:D34"/>
    <mergeCell ref="E34:F34"/>
    <mergeCell ref="G34:H34"/>
    <mergeCell ref="A35:B36"/>
    <mergeCell ref="A73:B73"/>
    <mergeCell ref="C73:D73"/>
    <mergeCell ref="E73:F73"/>
    <mergeCell ref="G73:H73"/>
    <mergeCell ref="K2:L2"/>
    <mergeCell ref="G134:H134"/>
    <mergeCell ref="I134:J134"/>
    <mergeCell ref="K134:L134"/>
    <mergeCell ref="O34:P34"/>
    <mergeCell ref="I73:J73"/>
    <mergeCell ref="K73:L73"/>
    <mergeCell ref="M73:N73"/>
    <mergeCell ref="O73:P73"/>
    <mergeCell ref="O134:P134"/>
    <mergeCell ref="M2:N2"/>
    <mergeCell ref="O2:P2"/>
    <mergeCell ref="I34:J34"/>
    <mergeCell ref="K34:L34"/>
    <mergeCell ref="M34:N34"/>
    <mergeCell ref="M134:N134"/>
    <mergeCell ref="A135:B136"/>
    <mergeCell ref="A74:B75"/>
    <mergeCell ref="A134:B134"/>
    <mergeCell ref="C134:D134"/>
    <mergeCell ref="E134:F134"/>
  </mergeCells>
  <pageMargins left="0.7" right="0.7" top="0.75" bottom="0.75" header="0.3" footer="0.3"/>
  <pageSetup paperSize="9" orientation="portrait" horizontalDpi="4294967295" verticalDpi="4294967295"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45"/>
  <sheetViews>
    <sheetView zoomScaleNormal="100" workbookViewId="0"/>
  </sheetViews>
  <sheetFormatPr baseColWidth="10" defaultRowHeight="12.75"/>
  <cols>
    <col min="1" max="1" width="7" style="293" customWidth="1"/>
    <col min="2" max="2" width="70.140625" style="293" customWidth="1"/>
    <col min="3" max="10" width="16.85546875" style="293" customWidth="1"/>
    <col min="11" max="16384" width="11.42578125" style="290"/>
  </cols>
  <sheetData>
    <row r="3" spans="1:11">
      <c r="A3" s="505" t="s">
        <v>175</v>
      </c>
      <c r="B3" s="506"/>
      <c r="C3" s="510" t="s">
        <v>90</v>
      </c>
      <c r="D3" s="511"/>
      <c r="E3" s="510" t="s">
        <v>52</v>
      </c>
      <c r="F3" s="511"/>
      <c r="G3" s="510" t="s">
        <v>382</v>
      </c>
      <c r="H3" s="511"/>
      <c r="I3" s="510" t="s">
        <v>19</v>
      </c>
      <c r="J3" s="511"/>
    </row>
    <row r="4" spans="1:11">
      <c r="A4" s="512" t="s">
        <v>340</v>
      </c>
      <c r="B4" s="519"/>
      <c r="C4" s="308" t="s">
        <v>425</v>
      </c>
      <c r="D4" s="309" t="s">
        <v>402</v>
      </c>
      <c r="E4" s="308" t="str">
        <f t="shared" ref="E4:J4" si="0">C4</f>
        <v>03/31/2020</v>
      </c>
      <c r="F4" s="309" t="str">
        <f t="shared" si="0"/>
        <v>12/31/2019</v>
      </c>
      <c r="G4" s="308" t="str">
        <f t="shared" si="0"/>
        <v>03/31/2020</v>
      </c>
      <c r="H4" s="309" t="str">
        <f t="shared" si="0"/>
        <v>12/31/2019</v>
      </c>
      <c r="I4" s="308" t="str">
        <f t="shared" si="0"/>
        <v>03/31/2020</v>
      </c>
      <c r="J4" s="309" t="str">
        <f t="shared" si="0"/>
        <v>12/31/2019</v>
      </c>
    </row>
    <row r="5" spans="1:11">
      <c r="A5" s="520"/>
      <c r="B5" s="521"/>
      <c r="C5" s="310" t="s">
        <v>414</v>
      </c>
      <c r="D5" s="311" t="s">
        <v>414</v>
      </c>
      <c r="E5" s="310" t="s">
        <v>414</v>
      </c>
      <c r="F5" s="311" t="s">
        <v>414</v>
      </c>
      <c r="G5" s="310" t="s">
        <v>414</v>
      </c>
      <c r="H5" s="311" t="s">
        <v>414</v>
      </c>
      <c r="I5" s="310" t="s">
        <v>414</v>
      </c>
      <c r="J5" s="311" t="s">
        <v>414</v>
      </c>
    </row>
    <row r="6" spans="1:11" s="374" customFormat="1">
      <c r="A6" s="301" t="s">
        <v>341</v>
      </c>
      <c r="B6" s="399"/>
      <c r="C6" s="316">
        <v>1380.182</v>
      </c>
      <c r="D6" s="317">
        <v>1401.3679999999999</v>
      </c>
      <c r="E6" s="316">
        <v>3812.1350000000002</v>
      </c>
      <c r="F6" s="317">
        <v>4513.2889999999998</v>
      </c>
      <c r="G6" s="316">
        <v>518.97799999999995</v>
      </c>
      <c r="H6" s="317">
        <v>666.59699999999998</v>
      </c>
      <c r="I6" s="316">
        <v>5711.2950000000001</v>
      </c>
      <c r="J6" s="318">
        <v>6581.2539999999999</v>
      </c>
    </row>
    <row r="7" spans="1:11">
      <c r="A7" s="302"/>
      <c r="B7" s="292" t="s">
        <v>276</v>
      </c>
      <c r="C7" s="312">
        <v>612.74699999999996</v>
      </c>
      <c r="D7" s="314">
        <v>593.05799999999999</v>
      </c>
      <c r="E7" s="312">
        <v>456.90199999999999</v>
      </c>
      <c r="F7" s="314">
        <v>649.53800000000001</v>
      </c>
      <c r="G7" s="312">
        <v>561.67499999999995</v>
      </c>
      <c r="H7" s="314">
        <v>696.40099999999995</v>
      </c>
      <c r="I7" s="316">
        <v>1631.3240000000001</v>
      </c>
      <c r="J7" s="318">
        <v>1938.9970000000001</v>
      </c>
    </row>
    <row r="8" spans="1:11">
      <c r="A8" s="302"/>
      <c r="B8" s="292" t="s">
        <v>277</v>
      </c>
      <c r="C8" s="312">
        <v>63.067</v>
      </c>
      <c r="D8" s="314">
        <v>62.286999999999999</v>
      </c>
      <c r="E8" s="312">
        <v>184.727</v>
      </c>
      <c r="F8" s="314">
        <v>49.097999999999999</v>
      </c>
      <c r="G8" s="312">
        <v>5.585</v>
      </c>
      <c r="H8" s="314">
        <v>8.9979999999999993</v>
      </c>
      <c r="I8" s="316">
        <v>253.37899999999999</v>
      </c>
      <c r="J8" s="318">
        <v>120.383</v>
      </c>
    </row>
    <row r="9" spans="1:11">
      <c r="A9" s="302"/>
      <c r="B9" s="292" t="s">
        <v>278</v>
      </c>
      <c r="C9" s="312">
        <v>82.569000000000003</v>
      </c>
      <c r="D9" s="314">
        <v>68.906000000000006</v>
      </c>
      <c r="E9" s="312">
        <v>323.98399999999998</v>
      </c>
      <c r="F9" s="314">
        <v>374.41899999999998</v>
      </c>
      <c r="G9" s="312">
        <v>40.872999999999998</v>
      </c>
      <c r="H9" s="314">
        <v>42.837000000000003</v>
      </c>
      <c r="I9" s="316">
        <v>447.42599999999999</v>
      </c>
      <c r="J9" s="318">
        <v>486.16199999999998</v>
      </c>
    </row>
    <row r="10" spans="1:11">
      <c r="A10" s="302"/>
      <c r="B10" s="292" t="s">
        <v>279</v>
      </c>
      <c r="C10" s="312">
        <v>393.25400000000002</v>
      </c>
      <c r="D10" s="314">
        <v>446.02600000000001</v>
      </c>
      <c r="E10" s="312">
        <v>2486.6999999999998</v>
      </c>
      <c r="F10" s="314">
        <v>3044.634</v>
      </c>
      <c r="G10" s="312">
        <v>9.9879999999999995</v>
      </c>
      <c r="H10" s="314">
        <v>13.797000000000001</v>
      </c>
      <c r="I10" s="316">
        <v>2889.942</v>
      </c>
      <c r="J10" s="318">
        <v>3504.4569999999999</v>
      </c>
    </row>
    <row r="11" spans="1:11">
      <c r="A11" s="302"/>
      <c r="B11" s="292" t="s">
        <v>280</v>
      </c>
      <c r="C11" s="312">
        <v>129.047</v>
      </c>
      <c r="D11" s="314">
        <v>129.96100000000001</v>
      </c>
      <c r="E11" s="312">
        <v>20.318999999999999</v>
      </c>
      <c r="F11" s="314">
        <v>26.236999999999998</v>
      </c>
      <c r="G11" s="312">
        <v>-136.089</v>
      </c>
      <c r="H11" s="314">
        <v>-139.82900000000001</v>
      </c>
      <c r="I11" s="316">
        <v>13.276999999999999</v>
      </c>
      <c r="J11" s="318">
        <v>16.369</v>
      </c>
    </row>
    <row r="12" spans="1:11">
      <c r="A12" s="302"/>
      <c r="B12" s="294" t="s">
        <v>281</v>
      </c>
      <c r="C12" s="312">
        <v>77.16</v>
      </c>
      <c r="D12" s="314">
        <v>68.525000000000006</v>
      </c>
      <c r="E12" s="312">
        <v>306.74400000000003</v>
      </c>
      <c r="F12" s="314">
        <v>327.75099999999998</v>
      </c>
      <c r="G12" s="312">
        <v>0.13700000000000001</v>
      </c>
      <c r="H12" s="314">
        <v>-3.6999999999999998E-2</v>
      </c>
      <c r="I12" s="316">
        <v>384.041</v>
      </c>
      <c r="J12" s="318">
        <v>396.23899999999998</v>
      </c>
    </row>
    <row r="13" spans="1:11">
      <c r="A13" s="302"/>
      <c r="B13" s="294" t="s">
        <v>282</v>
      </c>
      <c r="C13" s="312">
        <v>22.338000000000001</v>
      </c>
      <c r="D13" s="314">
        <v>32.604999999999997</v>
      </c>
      <c r="E13" s="312">
        <v>23.602</v>
      </c>
      <c r="F13" s="314">
        <v>30.286000000000001</v>
      </c>
      <c r="G13" s="312">
        <v>36.808999999999997</v>
      </c>
      <c r="H13" s="314">
        <v>44.43</v>
      </c>
      <c r="I13" s="316">
        <v>82.748999999999995</v>
      </c>
      <c r="J13" s="318">
        <v>107.321</v>
      </c>
    </row>
    <row r="14" spans="1:11">
      <c r="K14" s="293"/>
    </row>
    <row r="15" spans="1:11">
      <c r="A15" s="302"/>
      <c r="B15" s="294" t="s">
        <v>283</v>
      </c>
      <c r="C15" s="312">
        <v>0</v>
      </c>
      <c r="D15" s="314">
        <v>0</v>
      </c>
      <c r="E15" s="312">
        <v>9.157</v>
      </c>
      <c r="F15" s="314">
        <v>11.326000000000001</v>
      </c>
      <c r="G15" s="312">
        <v>0</v>
      </c>
      <c r="H15" s="314">
        <v>0</v>
      </c>
      <c r="I15" s="316">
        <v>9.157</v>
      </c>
      <c r="J15" s="318">
        <v>11.326000000000001</v>
      </c>
    </row>
    <row r="17" spans="1:10" s="374" customFormat="1">
      <c r="A17" s="301" t="s">
        <v>342</v>
      </c>
      <c r="B17" s="399"/>
      <c r="C17" s="316">
        <v>4689.5969999999998</v>
      </c>
      <c r="D17" s="317">
        <v>5481.4080000000004</v>
      </c>
      <c r="E17" s="316">
        <v>14032.852000000001</v>
      </c>
      <c r="F17" s="317">
        <v>16610.173999999999</v>
      </c>
      <c r="G17" s="316">
        <v>913.78399999999999</v>
      </c>
      <c r="H17" s="317">
        <v>1103.548</v>
      </c>
      <c r="I17" s="316">
        <v>19636.233</v>
      </c>
      <c r="J17" s="318">
        <v>23195.13</v>
      </c>
    </row>
    <row r="18" spans="1:10">
      <c r="A18" s="302"/>
      <c r="B18" s="292" t="s">
        <v>284</v>
      </c>
      <c r="C18" s="312">
        <v>268.452</v>
      </c>
      <c r="D18" s="314">
        <v>345.96800000000002</v>
      </c>
      <c r="E18" s="312">
        <v>2137.069</v>
      </c>
      <c r="F18" s="314">
        <v>2703.694</v>
      </c>
      <c r="G18" s="312">
        <v>0.115</v>
      </c>
      <c r="H18" s="314">
        <v>0.14899999999999999</v>
      </c>
      <c r="I18" s="316">
        <v>2405.636</v>
      </c>
      <c r="J18" s="318">
        <v>3049.8110000000001</v>
      </c>
    </row>
    <row r="19" spans="1:10">
      <c r="A19" s="302"/>
      <c r="B19" s="292" t="s">
        <v>285</v>
      </c>
      <c r="C19" s="312">
        <v>55.274000000000001</v>
      </c>
      <c r="D19" s="314">
        <v>67.688000000000002</v>
      </c>
      <c r="E19" s="312">
        <v>2573.1419999999998</v>
      </c>
      <c r="F19" s="314">
        <v>2663.9180000000001</v>
      </c>
      <c r="G19" s="312">
        <v>3.9569999999999999</v>
      </c>
      <c r="H19" s="314">
        <v>4.2839999999999998</v>
      </c>
      <c r="I19" s="316">
        <v>2632.373</v>
      </c>
      <c r="J19" s="318">
        <v>2735.89</v>
      </c>
    </row>
    <row r="20" spans="1:10">
      <c r="A20" s="302"/>
      <c r="B20" s="292" t="s">
        <v>286</v>
      </c>
      <c r="C20" s="312">
        <v>300.84699999999998</v>
      </c>
      <c r="D20" s="314">
        <v>311.858</v>
      </c>
      <c r="E20" s="312">
        <v>200.227</v>
      </c>
      <c r="F20" s="314">
        <v>275.91500000000002</v>
      </c>
      <c r="G20" s="312">
        <v>0.14099999999999999</v>
      </c>
      <c r="H20" s="314">
        <v>0.184</v>
      </c>
      <c r="I20" s="316">
        <v>501.21499999999997</v>
      </c>
      <c r="J20" s="318">
        <v>587.95699999999999</v>
      </c>
    </row>
    <row r="21" spans="1:10">
      <c r="A21" s="302"/>
      <c r="B21" s="292" t="s">
        <v>287</v>
      </c>
      <c r="C21" s="312">
        <v>55.040999999999997</v>
      </c>
      <c r="D21" s="314">
        <v>54.002000000000002</v>
      </c>
      <c r="E21" s="312">
        <v>4.8000000000000001E-2</v>
      </c>
      <c r="F21" s="314">
        <v>6.8000000000000005E-2</v>
      </c>
      <c r="G21" s="312">
        <v>-54.555</v>
      </c>
      <c r="H21" s="314">
        <v>-53.222999999999999</v>
      </c>
      <c r="I21" s="316">
        <v>0.53400000000000003</v>
      </c>
      <c r="J21" s="318">
        <v>0.84699999999999998</v>
      </c>
    </row>
    <row r="22" spans="1:10">
      <c r="A22" s="302"/>
      <c r="B22" s="292" t="s">
        <v>288</v>
      </c>
      <c r="C22" s="312">
        <v>92.442999999999998</v>
      </c>
      <c r="D22" s="314">
        <v>104.875</v>
      </c>
      <c r="E22" s="312">
        <v>1.4179999999999999</v>
      </c>
      <c r="F22" s="314">
        <v>1.71</v>
      </c>
      <c r="G22" s="312">
        <v>-91.683000000000007</v>
      </c>
      <c r="H22" s="314">
        <v>-104.607</v>
      </c>
      <c r="I22" s="316">
        <v>2.1779999999999999</v>
      </c>
      <c r="J22" s="318">
        <v>1.978</v>
      </c>
    </row>
    <row r="23" spans="1:10">
      <c r="A23" s="302"/>
      <c r="B23" s="292" t="s">
        <v>289</v>
      </c>
      <c r="C23" s="312">
        <v>57.191000000000003</v>
      </c>
      <c r="D23" s="314">
        <v>67.707999999999998</v>
      </c>
      <c r="E23" s="312">
        <v>4189.6729999999998</v>
      </c>
      <c r="F23" s="314">
        <v>5441.2460000000001</v>
      </c>
      <c r="G23" s="312">
        <v>18.905000000000001</v>
      </c>
      <c r="H23" s="314">
        <v>18.925000000000001</v>
      </c>
      <c r="I23" s="316">
        <v>4265.7690000000002</v>
      </c>
      <c r="J23" s="318">
        <v>5527.8789999999999</v>
      </c>
    </row>
    <row r="24" spans="1:10">
      <c r="A24" s="302"/>
      <c r="B24" s="292" t="s">
        <v>290</v>
      </c>
      <c r="C24" s="312">
        <v>0</v>
      </c>
      <c r="D24" s="314">
        <v>0</v>
      </c>
      <c r="E24" s="312">
        <v>0</v>
      </c>
      <c r="F24" s="314">
        <v>0</v>
      </c>
      <c r="G24" s="312">
        <v>953.61199999999997</v>
      </c>
      <c r="H24" s="314">
        <v>1173.0429999999999</v>
      </c>
      <c r="I24" s="316">
        <v>953.61199999999997</v>
      </c>
      <c r="J24" s="318">
        <v>1173.0429999999999</v>
      </c>
    </row>
    <row r="25" spans="1:10">
      <c r="A25" s="302"/>
      <c r="B25" s="292" t="s">
        <v>291</v>
      </c>
      <c r="C25" s="312">
        <v>3689.0030000000002</v>
      </c>
      <c r="D25" s="314">
        <v>4351.5079999999998</v>
      </c>
      <c r="E25" s="312">
        <v>4053.7849999999999</v>
      </c>
      <c r="F25" s="314">
        <v>4399.5150000000003</v>
      </c>
      <c r="G25" s="312">
        <v>8.1530000000000005</v>
      </c>
      <c r="H25" s="314">
        <v>12.414999999999999</v>
      </c>
      <c r="I25" s="316">
        <v>7750.9409999999998</v>
      </c>
      <c r="J25" s="318">
        <v>8763.4380000000001</v>
      </c>
    </row>
    <row r="26" spans="1:10">
      <c r="A26" s="302"/>
      <c r="B26" s="292" t="s">
        <v>292</v>
      </c>
      <c r="C26" s="312">
        <v>0</v>
      </c>
      <c r="D26" s="314">
        <v>0</v>
      </c>
      <c r="E26" s="312">
        <v>7.9470000000000001</v>
      </c>
      <c r="F26" s="314">
        <v>10.254</v>
      </c>
      <c r="G26" s="312">
        <v>0</v>
      </c>
      <c r="H26" s="314">
        <v>0</v>
      </c>
      <c r="I26" s="316">
        <v>7.9470000000000001</v>
      </c>
      <c r="J26" s="318">
        <v>10.254</v>
      </c>
    </row>
    <row r="27" spans="1:10">
      <c r="A27" s="302"/>
      <c r="B27" s="290" t="s">
        <v>429</v>
      </c>
      <c r="C27" s="312">
        <v>138.86500000000001</v>
      </c>
      <c r="D27" s="314">
        <v>147.005</v>
      </c>
      <c r="E27" s="312">
        <v>95.918999999999997</v>
      </c>
      <c r="F27" s="314">
        <v>108.11199999999999</v>
      </c>
      <c r="G27" s="312">
        <v>0.45300000000000001</v>
      </c>
      <c r="H27" s="314">
        <v>0.68200000000000005</v>
      </c>
      <c r="I27" s="316">
        <v>235.23699999999999</v>
      </c>
      <c r="J27" s="318">
        <v>255.79900000000001</v>
      </c>
    </row>
    <row r="28" spans="1:10">
      <c r="A28" s="302"/>
      <c r="B28" s="292" t="s">
        <v>293</v>
      </c>
      <c r="C28" s="312">
        <v>32.481000000000002</v>
      </c>
      <c r="D28" s="314">
        <v>30.795999999999999</v>
      </c>
      <c r="E28" s="312">
        <v>773.62400000000002</v>
      </c>
      <c r="F28" s="314">
        <v>1005.742</v>
      </c>
      <c r="G28" s="312">
        <v>74.686000000000007</v>
      </c>
      <c r="H28" s="314">
        <v>51.695999999999998</v>
      </c>
      <c r="I28" s="316">
        <v>880.79100000000005</v>
      </c>
      <c r="J28" s="318">
        <v>1088.2339999999999</v>
      </c>
    </row>
    <row r="30" spans="1:10">
      <c r="A30" s="301" t="s">
        <v>343</v>
      </c>
      <c r="B30" s="291"/>
      <c r="C30" s="316">
        <v>6069.7790000000005</v>
      </c>
      <c r="D30" s="324">
        <v>6882.7759999999998</v>
      </c>
      <c r="E30" s="316">
        <v>17844.987000000001</v>
      </c>
      <c r="F30" s="324">
        <v>21123.463</v>
      </c>
      <c r="G30" s="316">
        <v>1432.7619999999999</v>
      </c>
      <c r="H30" s="324">
        <v>1770.145</v>
      </c>
      <c r="I30" s="316">
        <v>25347.527999999998</v>
      </c>
      <c r="J30" s="324">
        <v>29776.383999999998</v>
      </c>
    </row>
    <row r="33" spans="1:11">
      <c r="C33" s="297"/>
      <c r="D33" s="297"/>
      <c r="E33" s="297"/>
      <c r="F33" s="297"/>
      <c r="G33" s="297"/>
      <c r="H33" s="297"/>
      <c r="I33" s="297"/>
      <c r="J33" s="297"/>
    </row>
    <row r="35" spans="1:11">
      <c r="A35" s="505" t="s">
        <v>175</v>
      </c>
      <c r="B35" s="506"/>
      <c r="C35" s="510" t="s">
        <v>90</v>
      </c>
      <c r="D35" s="511"/>
      <c r="E35" s="510" t="s">
        <v>52</v>
      </c>
      <c r="F35" s="511"/>
      <c r="G35" s="510" t="s">
        <v>382</v>
      </c>
      <c r="H35" s="511"/>
      <c r="I35" s="510" t="s">
        <v>19</v>
      </c>
      <c r="J35" s="511"/>
    </row>
    <row r="36" spans="1:11">
      <c r="A36" s="498" t="s">
        <v>344</v>
      </c>
      <c r="B36" s="516"/>
      <c r="C36" s="308" t="str">
        <f t="shared" ref="C36:J36" si="1">C4</f>
        <v>03/31/2020</v>
      </c>
      <c r="D36" s="309" t="str">
        <f t="shared" si="1"/>
        <v>12/31/2019</v>
      </c>
      <c r="E36" s="308" t="str">
        <f t="shared" si="1"/>
        <v>03/31/2020</v>
      </c>
      <c r="F36" s="309" t="str">
        <f t="shared" si="1"/>
        <v>12/31/2019</v>
      </c>
      <c r="G36" s="308" t="str">
        <f t="shared" si="1"/>
        <v>03/31/2020</v>
      </c>
      <c r="H36" s="309" t="str">
        <f t="shared" si="1"/>
        <v>12/31/2019</v>
      </c>
      <c r="I36" s="308" t="str">
        <f t="shared" si="1"/>
        <v>03/31/2020</v>
      </c>
      <c r="J36" s="309" t="str">
        <f t="shared" si="1"/>
        <v>12/31/2019</v>
      </c>
    </row>
    <row r="37" spans="1:11">
      <c r="A37" s="517"/>
      <c r="B37" s="518"/>
      <c r="C37" s="310" t="s">
        <v>414</v>
      </c>
      <c r="D37" s="311" t="s">
        <v>414</v>
      </c>
      <c r="E37" s="310" t="s">
        <v>414</v>
      </c>
      <c r="F37" s="311" t="s">
        <v>414</v>
      </c>
      <c r="G37" s="310" t="s">
        <v>414</v>
      </c>
      <c r="H37" s="311" t="s">
        <v>414</v>
      </c>
      <c r="I37" s="310" t="s">
        <v>414</v>
      </c>
      <c r="J37" s="311" t="s">
        <v>414</v>
      </c>
    </row>
    <row r="38" spans="1:11" s="374" customFormat="1">
      <c r="A38" s="301" t="s">
        <v>345</v>
      </c>
      <c r="B38" s="399"/>
      <c r="C38" s="312">
        <v>1391.8710000000001</v>
      </c>
      <c r="D38" s="325">
        <v>1222.704</v>
      </c>
      <c r="E38" s="312">
        <v>4516.82</v>
      </c>
      <c r="F38" s="325">
        <v>5027.0590000000002</v>
      </c>
      <c r="G38" s="312">
        <v>305.50400000000002</v>
      </c>
      <c r="H38" s="325">
        <v>486.16899999999998</v>
      </c>
      <c r="I38" s="316">
        <v>6214.1949999999997</v>
      </c>
      <c r="J38" s="318">
        <v>6735.9319999999998</v>
      </c>
    </row>
    <row r="39" spans="1:11">
      <c r="A39" s="302"/>
      <c r="B39" s="292" t="s">
        <v>436</v>
      </c>
      <c r="C39" s="312">
        <v>365.38499999999999</v>
      </c>
      <c r="D39" s="314">
        <v>198.42400000000001</v>
      </c>
      <c r="E39" s="312">
        <v>1130.7139999999999</v>
      </c>
      <c r="F39" s="314">
        <v>847.46299999999997</v>
      </c>
      <c r="G39" s="312">
        <v>370.56400000000002</v>
      </c>
      <c r="H39" s="314">
        <v>362.52</v>
      </c>
      <c r="I39" s="316">
        <v>1866.663</v>
      </c>
      <c r="J39" s="318">
        <v>1408.4069999999999</v>
      </c>
    </row>
    <row r="40" spans="1:11">
      <c r="A40" s="302"/>
      <c r="B40" s="292" t="s">
        <v>430</v>
      </c>
      <c r="C40" s="312">
        <v>40.732999999999997</v>
      </c>
      <c r="D40" s="314">
        <v>42.441000000000003</v>
      </c>
      <c r="E40" s="312">
        <v>34.048000000000002</v>
      </c>
      <c r="F40" s="314">
        <v>38.758000000000003</v>
      </c>
      <c r="G40" s="312">
        <v>0.34599999999999997</v>
      </c>
      <c r="H40" s="314">
        <v>0.44500000000000001</v>
      </c>
      <c r="I40" s="316">
        <v>75.126999999999995</v>
      </c>
      <c r="J40" s="318">
        <v>81.644000000000005</v>
      </c>
    </row>
    <row r="41" spans="1:11">
      <c r="A41" s="302"/>
      <c r="B41" s="292" t="s">
        <v>295</v>
      </c>
      <c r="C41" s="312">
        <v>496.30399999999997</v>
      </c>
      <c r="D41" s="314">
        <v>580.45000000000005</v>
      </c>
      <c r="E41" s="312">
        <v>2492.9679999999998</v>
      </c>
      <c r="F41" s="314">
        <v>3102.5590000000002</v>
      </c>
      <c r="G41" s="312">
        <v>179.464</v>
      </c>
      <c r="H41" s="314">
        <v>237.036</v>
      </c>
      <c r="I41" s="316">
        <v>3168.7359999999999</v>
      </c>
      <c r="J41" s="318">
        <v>3920.0450000000001</v>
      </c>
    </row>
    <row r="42" spans="1:11">
      <c r="A42" s="302"/>
      <c r="B42" s="292" t="s">
        <v>296</v>
      </c>
      <c r="C42" s="312">
        <v>198.84200000000001</v>
      </c>
      <c r="D42" s="314">
        <v>122.443</v>
      </c>
      <c r="E42" s="312">
        <v>493.05599999999998</v>
      </c>
      <c r="F42" s="314">
        <v>518.06799999999998</v>
      </c>
      <c r="G42" s="312">
        <v>-279.53899999999999</v>
      </c>
      <c r="H42" s="314">
        <v>-146</v>
      </c>
      <c r="I42" s="316">
        <v>412.35899999999998</v>
      </c>
      <c r="J42" s="318">
        <v>494.51100000000002</v>
      </c>
    </row>
    <row r="43" spans="1:11">
      <c r="A43" s="302"/>
      <c r="B43" s="292" t="s">
        <v>297</v>
      </c>
      <c r="C43" s="312">
        <v>69.558999999999997</v>
      </c>
      <c r="D43" s="314">
        <v>80.022999999999996</v>
      </c>
      <c r="E43" s="312">
        <v>160.08799999999999</v>
      </c>
      <c r="F43" s="314">
        <v>205.464</v>
      </c>
      <c r="G43" s="312">
        <v>4.0000000000000001E-3</v>
      </c>
      <c r="H43" s="314">
        <v>0.56499999999999995</v>
      </c>
      <c r="I43" s="316">
        <v>229.65100000000001</v>
      </c>
      <c r="J43" s="318">
        <v>286.05200000000002</v>
      </c>
    </row>
    <row r="44" spans="1:11">
      <c r="A44" s="302"/>
      <c r="B44" s="292" t="s">
        <v>298</v>
      </c>
      <c r="C44" s="312">
        <v>145.08000000000001</v>
      </c>
      <c r="D44" s="314">
        <v>144.41800000000001</v>
      </c>
      <c r="E44" s="312">
        <v>57.164999999999999</v>
      </c>
      <c r="F44" s="314">
        <v>70.072999999999993</v>
      </c>
      <c r="G44" s="312">
        <v>8.4580000000000002</v>
      </c>
      <c r="H44" s="314">
        <v>6.2359999999999998</v>
      </c>
      <c r="I44" s="316">
        <v>210.703</v>
      </c>
      <c r="J44" s="318">
        <v>220.727</v>
      </c>
    </row>
    <row r="45" spans="1:11">
      <c r="A45" s="302"/>
      <c r="B45" s="292" t="s">
        <v>299</v>
      </c>
      <c r="C45" s="312">
        <v>0</v>
      </c>
      <c r="D45" s="314">
        <v>0</v>
      </c>
      <c r="E45" s="312">
        <v>0</v>
      </c>
      <c r="F45" s="314">
        <v>0</v>
      </c>
      <c r="G45" s="312">
        <v>0</v>
      </c>
      <c r="H45" s="314">
        <v>0</v>
      </c>
      <c r="I45" s="316">
        <v>0</v>
      </c>
      <c r="J45" s="318">
        <v>0</v>
      </c>
    </row>
    <row r="46" spans="1:11">
      <c r="A46" s="302"/>
      <c r="B46" s="292" t="s">
        <v>300</v>
      </c>
      <c r="C46" s="312">
        <v>75.968000000000004</v>
      </c>
      <c r="D46" s="314">
        <v>54.505000000000003</v>
      </c>
      <c r="E46" s="312">
        <v>145.71600000000001</v>
      </c>
      <c r="F46" s="314">
        <v>240.88300000000001</v>
      </c>
      <c r="G46" s="312">
        <v>26.207000000000001</v>
      </c>
      <c r="H46" s="314">
        <v>25.367000000000001</v>
      </c>
      <c r="I46" s="316">
        <v>247.89099999999999</v>
      </c>
      <c r="J46" s="318">
        <v>320.755</v>
      </c>
    </row>
    <row r="47" spans="1:11">
      <c r="K47" s="293"/>
    </row>
    <row r="48" spans="1:11" ht="24">
      <c r="A48" s="302"/>
      <c r="B48" s="294" t="s">
        <v>301</v>
      </c>
      <c r="C48" s="312">
        <v>0</v>
      </c>
      <c r="D48" s="313">
        <v>0</v>
      </c>
      <c r="E48" s="312">
        <v>3.0649999999999999</v>
      </c>
      <c r="F48" s="313">
        <v>3.7909999999999999</v>
      </c>
      <c r="G48" s="312">
        <v>0</v>
      </c>
      <c r="H48" s="314">
        <v>0</v>
      </c>
      <c r="I48" s="316">
        <v>3.0649999999999999</v>
      </c>
      <c r="J48" s="318">
        <v>3.7909999999999999</v>
      </c>
    </row>
    <row r="50" spans="1:10" s="374" customFormat="1">
      <c r="A50" s="301" t="s">
        <v>346</v>
      </c>
      <c r="B50" s="399"/>
      <c r="C50" s="312">
        <v>1230.421</v>
      </c>
      <c r="D50" s="325">
        <v>1690.28</v>
      </c>
      <c r="E50" s="312">
        <v>7169.4570000000003</v>
      </c>
      <c r="F50" s="325">
        <v>8548.777</v>
      </c>
      <c r="G50" s="312">
        <v>524.495</v>
      </c>
      <c r="H50" s="325">
        <v>555.20899999999995</v>
      </c>
      <c r="I50" s="316">
        <v>8924.3729999999996</v>
      </c>
      <c r="J50" s="318">
        <v>10794.266</v>
      </c>
    </row>
    <row r="51" spans="1:10">
      <c r="A51" s="302"/>
      <c r="B51" s="292" t="s">
        <v>294</v>
      </c>
      <c r="C51" s="312">
        <v>670.55</v>
      </c>
      <c r="D51" s="314">
        <v>1051.2750000000001</v>
      </c>
      <c r="E51" s="312">
        <v>2406.9029999999998</v>
      </c>
      <c r="F51" s="314">
        <v>3134.569</v>
      </c>
      <c r="G51" s="312">
        <v>595.36599999999999</v>
      </c>
      <c r="H51" s="314">
        <v>595.98900000000003</v>
      </c>
      <c r="I51" s="316">
        <v>3672.819</v>
      </c>
      <c r="J51" s="318">
        <v>4781.8329999999996</v>
      </c>
    </row>
    <row r="52" spans="1:10">
      <c r="A52" s="302"/>
      <c r="B52" s="292" t="s">
        <v>431</v>
      </c>
      <c r="C52" s="312">
        <v>16.8</v>
      </c>
      <c r="D52" s="314">
        <v>20.506</v>
      </c>
      <c r="E52" s="312">
        <v>78.037999999999997</v>
      </c>
      <c r="F52" s="314">
        <v>87.742000000000004</v>
      </c>
      <c r="G52" s="312">
        <v>0.26600000000000001</v>
      </c>
      <c r="H52" s="314">
        <v>0.377</v>
      </c>
      <c r="I52" s="316">
        <v>95.103999999999999</v>
      </c>
      <c r="J52" s="318">
        <v>108.625</v>
      </c>
    </row>
    <row r="53" spans="1:10">
      <c r="A53" s="302"/>
      <c r="B53" s="292" t="s">
        <v>295</v>
      </c>
      <c r="C53" s="312">
        <v>8.9730000000000008</v>
      </c>
      <c r="D53" s="314">
        <v>4.1779999999999999</v>
      </c>
      <c r="E53" s="312">
        <v>2242.9299999999998</v>
      </c>
      <c r="F53" s="314">
        <v>2320.9430000000002</v>
      </c>
      <c r="G53" s="312">
        <v>10.491</v>
      </c>
      <c r="H53" s="314">
        <v>10.875999999999999</v>
      </c>
      <c r="I53" s="316">
        <v>2262.3939999999998</v>
      </c>
      <c r="J53" s="318">
        <v>2335.9969999999998</v>
      </c>
    </row>
    <row r="54" spans="1:10">
      <c r="A54" s="302"/>
      <c r="B54" s="292" t="s">
        <v>302</v>
      </c>
      <c r="C54" s="312">
        <v>5.806</v>
      </c>
      <c r="D54" s="314">
        <v>15.257999999999999</v>
      </c>
      <c r="E54" s="312">
        <v>72.759</v>
      </c>
      <c r="F54" s="314">
        <v>34.661999999999999</v>
      </c>
      <c r="G54" s="312">
        <v>-78.564999999999998</v>
      </c>
      <c r="H54" s="314">
        <v>-49.92</v>
      </c>
      <c r="I54" s="316">
        <v>0</v>
      </c>
      <c r="J54" s="318">
        <v>0</v>
      </c>
    </row>
    <row r="55" spans="1:10">
      <c r="A55" s="302"/>
      <c r="B55" s="292" t="s">
        <v>303</v>
      </c>
      <c r="C55" s="312">
        <v>61</v>
      </c>
      <c r="D55" s="314">
        <v>101.15900000000001</v>
      </c>
      <c r="E55" s="312">
        <v>715.51800000000003</v>
      </c>
      <c r="F55" s="314">
        <v>874.83600000000001</v>
      </c>
      <c r="G55" s="312">
        <v>0.222</v>
      </c>
      <c r="H55" s="314">
        <v>0.33200000000000002</v>
      </c>
      <c r="I55" s="316">
        <v>776.74</v>
      </c>
      <c r="J55" s="318">
        <v>976.327</v>
      </c>
    </row>
    <row r="56" spans="1:10">
      <c r="A56" s="302"/>
      <c r="B56" s="292" t="s">
        <v>304</v>
      </c>
      <c r="C56" s="312">
        <v>374.947</v>
      </c>
      <c r="D56" s="314">
        <v>382.09699999999998</v>
      </c>
      <c r="E56" s="312">
        <v>251.90100000000001</v>
      </c>
      <c r="F56" s="314">
        <v>267.18099999999998</v>
      </c>
      <c r="G56" s="312">
        <v>-5.8949999999999996</v>
      </c>
      <c r="H56" s="314">
        <v>-5.4240000000000004</v>
      </c>
      <c r="I56" s="316">
        <v>620.95299999999997</v>
      </c>
      <c r="J56" s="318">
        <v>643.85400000000004</v>
      </c>
    </row>
    <row r="57" spans="1:10">
      <c r="A57" s="302"/>
      <c r="B57" s="292" t="s">
        <v>305</v>
      </c>
      <c r="C57" s="312">
        <v>28.103999999999999</v>
      </c>
      <c r="D57" s="314">
        <v>33.72</v>
      </c>
      <c r="E57" s="312">
        <v>1378.7550000000001</v>
      </c>
      <c r="F57" s="314">
        <v>1799.663</v>
      </c>
      <c r="G57" s="312">
        <v>2.61</v>
      </c>
      <c r="H57" s="314">
        <v>2.9790000000000001</v>
      </c>
      <c r="I57" s="316">
        <v>1409.4690000000001</v>
      </c>
      <c r="J57" s="318">
        <v>1836.3620000000001</v>
      </c>
    </row>
    <row r="58" spans="1:10">
      <c r="A58" s="302"/>
      <c r="B58" s="292" t="s">
        <v>306</v>
      </c>
      <c r="C58" s="312">
        <v>64.241</v>
      </c>
      <c r="D58" s="314">
        <v>82.087000000000003</v>
      </c>
      <c r="E58" s="312">
        <v>22.652999999999999</v>
      </c>
      <c r="F58" s="314">
        <v>29.181000000000001</v>
      </c>
      <c r="G58" s="312">
        <v>0</v>
      </c>
      <c r="H58" s="314">
        <v>0</v>
      </c>
      <c r="I58" s="316">
        <v>86.894000000000005</v>
      </c>
      <c r="J58" s="318">
        <v>111.268</v>
      </c>
    </row>
    <row r="60" spans="1:10" s="374" customFormat="1">
      <c r="A60" s="303" t="s">
        <v>347</v>
      </c>
      <c r="B60" s="389"/>
      <c r="C60" s="312">
        <v>3447.4870000000001</v>
      </c>
      <c r="D60" s="325">
        <v>3969.7919999999999</v>
      </c>
      <c r="E60" s="312">
        <v>6158.71</v>
      </c>
      <c r="F60" s="325">
        <v>7547.6270000000004</v>
      </c>
      <c r="G60" s="312">
        <v>602.76300000000003</v>
      </c>
      <c r="H60" s="325">
        <v>728.76700000000005</v>
      </c>
      <c r="I60" s="316">
        <v>10208.959999999999</v>
      </c>
      <c r="J60" s="318">
        <v>12246.186</v>
      </c>
    </row>
    <row r="61" spans="1:10">
      <c r="A61" s="333" t="s">
        <v>348</v>
      </c>
      <c r="B61" s="292"/>
      <c r="C61" s="312">
        <v>3447.4870000000001</v>
      </c>
      <c r="D61" s="325">
        <v>3969.7919999999999</v>
      </c>
      <c r="E61" s="312">
        <v>6158.71</v>
      </c>
      <c r="F61" s="325">
        <v>7547.6270000000004</v>
      </c>
      <c r="G61" s="312">
        <v>602.76300000000003</v>
      </c>
      <c r="H61" s="325">
        <v>728.76700000000005</v>
      </c>
      <c r="I61" s="316">
        <v>8334.2800000000007</v>
      </c>
      <c r="J61" s="318">
        <v>9966.2870000000003</v>
      </c>
    </row>
    <row r="62" spans="1:10">
      <c r="A62" s="302"/>
      <c r="B62" s="292" t="s">
        <v>307</v>
      </c>
      <c r="C62" s="312">
        <v>1920.5150000000001</v>
      </c>
      <c r="D62" s="314">
        <v>1968.0250000000001</v>
      </c>
      <c r="E62" s="312">
        <v>2910.2130000000002</v>
      </c>
      <c r="F62" s="314">
        <v>3558.5650000000001</v>
      </c>
      <c r="G62" s="312">
        <v>4953.1469999999999</v>
      </c>
      <c r="H62" s="314">
        <v>4257.2849999999999</v>
      </c>
      <c r="I62" s="316">
        <v>9783.875</v>
      </c>
      <c r="J62" s="318">
        <v>9783.875</v>
      </c>
    </row>
    <row r="63" spans="1:10">
      <c r="A63" s="302"/>
      <c r="B63" s="292" t="s">
        <v>308</v>
      </c>
      <c r="C63" s="312">
        <v>915.37599999999998</v>
      </c>
      <c r="D63" s="314">
        <v>1190.915</v>
      </c>
      <c r="E63" s="312">
        <v>174.31899999999999</v>
      </c>
      <c r="F63" s="314">
        <v>318.23899999999998</v>
      </c>
      <c r="G63" s="312">
        <v>4592.4030000000002</v>
      </c>
      <c r="H63" s="314">
        <v>3965.2570000000001</v>
      </c>
      <c r="I63" s="316">
        <v>5682.098</v>
      </c>
      <c r="J63" s="318">
        <v>5474.4110000000001</v>
      </c>
    </row>
    <row r="64" spans="1:10">
      <c r="A64" s="302"/>
      <c r="B64" s="292" t="s">
        <v>309</v>
      </c>
      <c r="C64" s="312">
        <v>32.131</v>
      </c>
      <c r="D64" s="314">
        <v>38.887999999999998</v>
      </c>
      <c r="E64" s="312">
        <v>46.9</v>
      </c>
      <c r="F64" s="314">
        <v>58.011000000000003</v>
      </c>
      <c r="G64" s="312">
        <v>-79.031000000000006</v>
      </c>
      <c r="H64" s="314">
        <v>-96.899000000000001</v>
      </c>
      <c r="I64" s="316">
        <v>0</v>
      </c>
      <c r="J64" s="318">
        <v>0</v>
      </c>
    </row>
    <row r="65" spans="1:10">
      <c r="A65" s="302"/>
      <c r="B65" s="292" t="s">
        <v>310</v>
      </c>
      <c r="C65" s="312">
        <v>0</v>
      </c>
      <c r="D65" s="314">
        <v>0</v>
      </c>
      <c r="E65" s="312">
        <v>0</v>
      </c>
      <c r="F65" s="314">
        <v>0</v>
      </c>
      <c r="G65" s="312">
        <v>0</v>
      </c>
      <c r="H65" s="314">
        <v>0</v>
      </c>
      <c r="I65" s="316">
        <v>0</v>
      </c>
      <c r="J65" s="318">
        <v>0</v>
      </c>
    </row>
    <row r="66" spans="1:10">
      <c r="A66" s="302"/>
      <c r="B66" s="292" t="s">
        <v>311</v>
      </c>
      <c r="C66" s="312">
        <v>0</v>
      </c>
      <c r="D66" s="314">
        <v>0</v>
      </c>
      <c r="E66" s="312">
        <v>0</v>
      </c>
      <c r="F66" s="314">
        <v>0</v>
      </c>
      <c r="G66" s="312">
        <v>0</v>
      </c>
      <c r="H66" s="314">
        <v>0</v>
      </c>
      <c r="I66" s="316">
        <v>0</v>
      </c>
      <c r="J66" s="318">
        <v>0</v>
      </c>
    </row>
    <row r="67" spans="1:10">
      <c r="A67" s="302"/>
      <c r="B67" s="292" t="s">
        <v>312</v>
      </c>
      <c r="C67" s="312">
        <v>579.46500000000003</v>
      </c>
      <c r="D67" s="314">
        <v>771.96400000000006</v>
      </c>
      <c r="E67" s="312">
        <v>3027.2779999999998</v>
      </c>
      <c r="F67" s="314">
        <v>3612.8119999999999</v>
      </c>
      <c r="G67" s="312">
        <v>-8863.7559999999994</v>
      </c>
      <c r="H67" s="314">
        <v>-7396.8760000000002</v>
      </c>
      <c r="I67" s="316">
        <v>-7131.6930000000002</v>
      </c>
      <c r="J67" s="318">
        <v>-5291.9989999999998</v>
      </c>
    </row>
    <row r="69" spans="1:10">
      <c r="A69" s="301" t="s">
        <v>349</v>
      </c>
      <c r="B69" s="292"/>
      <c r="C69" s="312">
        <v>0</v>
      </c>
      <c r="D69" s="313">
        <v>0</v>
      </c>
      <c r="E69" s="312">
        <v>0</v>
      </c>
      <c r="F69" s="313">
        <v>0</v>
      </c>
      <c r="G69" s="312">
        <v>0</v>
      </c>
      <c r="H69" s="313">
        <v>0</v>
      </c>
      <c r="I69" s="316">
        <v>1874.68</v>
      </c>
      <c r="J69" s="318">
        <v>2279.8989999999999</v>
      </c>
    </row>
    <row r="71" spans="1:10">
      <c r="A71" s="303" t="s">
        <v>350</v>
      </c>
      <c r="B71" s="291"/>
      <c r="C71" s="316">
        <v>6069.7790000000005</v>
      </c>
      <c r="D71" s="318">
        <v>6882.7759999999998</v>
      </c>
      <c r="E71" s="316">
        <v>17844.987000000001</v>
      </c>
      <c r="F71" s="318">
        <v>21123.463</v>
      </c>
      <c r="G71" s="316">
        <v>1432.7619999999999</v>
      </c>
      <c r="H71" s="318">
        <v>1770.145</v>
      </c>
      <c r="I71" s="316">
        <v>25347.527999999998</v>
      </c>
      <c r="J71" s="318">
        <v>29776.383999999998</v>
      </c>
    </row>
    <row r="72" spans="1:10">
      <c r="C72" s="297"/>
      <c r="D72" s="297"/>
      <c r="E72" s="297"/>
      <c r="F72" s="297"/>
      <c r="G72" s="297"/>
      <c r="H72" s="297"/>
      <c r="I72" s="297"/>
      <c r="J72" s="297"/>
    </row>
    <row r="73" spans="1:10">
      <c r="C73" s="297"/>
      <c r="D73" s="297"/>
      <c r="E73" s="297"/>
      <c r="F73" s="297"/>
      <c r="G73" s="297"/>
      <c r="H73" s="297"/>
      <c r="I73" s="297"/>
      <c r="J73" s="297"/>
    </row>
    <row r="74" spans="1:10">
      <c r="C74" s="297"/>
      <c r="D74" s="297"/>
      <c r="E74" s="297"/>
      <c r="F74" s="297"/>
      <c r="G74" s="297"/>
      <c r="H74" s="297"/>
      <c r="I74" s="297"/>
      <c r="J74" s="297"/>
    </row>
    <row r="76" spans="1:10">
      <c r="A76" s="505" t="s">
        <v>175</v>
      </c>
      <c r="B76" s="506"/>
      <c r="C76" s="510" t="s">
        <v>90</v>
      </c>
      <c r="D76" s="511"/>
      <c r="E76" s="510" t="s">
        <v>52</v>
      </c>
      <c r="F76" s="511"/>
      <c r="G76" s="510" t="s">
        <v>382</v>
      </c>
      <c r="H76" s="511"/>
      <c r="I76" s="510" t="s">
        <v>19</v>
      </c>
      <c r="J76" s="511"/>
    </row>
    <row r="77" spans="1:10">
      <c r="A77" s="498" t="s">
        <v>351</v>
      </c>
      <c r="B77" s="516"/>
      <c r="C77" s="308" t="s">
        <v>425</v>
      </c>
      <c r="D77" s="309" t="s">
        <v>426</v>
      </c>
      <c r="E77" s="308" t="str">
        <f>C77</f>
        <v>03/31/2020</v>
      </c>
      <c r="F77" s="309" t="str">
        <f>D77</f>
        <v>03/31/2019</v>
      </c>
      <c r="G77" s="308" t="str">
        <f>C77</f>
        <v>03/31/2020</v>
      </c>
      <c r="H77" s="309" t="str">
        <f>D77</f>
        <v>03/31/2019</v>
      </c>
      <c r="I77" s="308" t="str">
        <f>C77</f>
        <v>03/31/2020</v>
      </c>
      <c r="J77" s="309" t="str">
        <f>D77</f>
        <v>03/31/2019</v>
      </c>
    </row>
    <row r="78" spans="1:10">
      <c r="A78" s="517"/>
      <c r="B78" s="518"/>
      <c r="C78" s="310" t="s">
        <v>414</v>
      </c>
      <c r="D78" s="311" t="s">
        <v>414</v>
      </c>
      <c r="E78" s="310" t="s">
        <v>414</v>
      </c>
      <c r="F78" s="311" t="s">
        <v>414</v>
      </c>
      <c r="G78" s="310" t="s">
        <v>414</v>
      </c>
      <c r="H78" s="311" t="s">
        <v>414</v>
      </c>
      <c r="I78" s="310" t="s">
        <v>414</v>
      </c>
      <c r="J78" s="311" t="s">
        <v>414</v>
      </c>
    </row>
    <row r="79" spans="1:10">
      <c r="A79" s="301" t="s">
        <v>352</v>
      </c>
      <c r="B79" s="291"/>
      <c r="C79" s="319">
        <v>710.58</v>
      </c>
      <c r="D79" s="320">
        <v>798.70699999999999</v>
      </c>
      <c r="E79" s="319">
        <v>2697.538</v>
      </c>
      <c r="F79" s="320">
        <v>3002.9189999999999</v>
      </c>
      <c r="G79" s="319">
        <v>-191.661</v>
      </c>
      <c r="H79" s="320">
        <v>-215.08699999999999</v>
      </c>
      <c r="I79" s="319">
        <v>3216.4569999999999</v>
      </c>
      <c r="J79" s="320">
        <v>3586.5390000000002</v>
      </c>
    </row>
    <row r="80" spans="1:10">
      <c r="A80" s="304"/>
      <c r="B80" s="295" t="s">
        <v>116</v>
      </c>
      <c r="C80" s="319">
        <v>707.78499999999997</v>
      </c>
      <c r="D80" s="320">
        <v>792.303</v>
      </c>
      <c r="E80" s="319">
        <v>2469.3249999999998</v>
      </c>
      <c r="F80" s="320">
        <v>2791.029</v>
      </c>
      <c r="G80" s="319">
        <v>-191.774</v>
      </c>
      <c r="H80" s="320">
        <v>-214.53800000000001</v>
      </c>
      <c r="I80" s="319">
        <v>2985.3359999999998</v>
      </c>
      <c r="J80" s="320">
        <v>3368.7939999999999</v>
      </c>
    </row>
    <row r="81" spans="1:10">
      <c r="A81" s="304"/>
      <c r="B81" s="296" t="s">
        <v>59</v>
      </c>
      <c r="C81" s="321">
        <v>683.71500000000003</v>
      </c>
      <c r="D81" s="322">
        <v>760.30600000000004</v>
      </c>
      <c r="E81" s="321">
        <v>2102.2550000000001</v>
      </c>
      <c r="F81" s="322">
        <v>2523.1149999999998</v>
      </c>
      <c r="G81" s="321">
        <v>-182.69</v>
      </c>
      <c r="H81" s="322">
        <v>-203.51499999999999</v>
      </c>
      <c r="I81" s="321">
        <v>2603.2800000000002</v>
      </c>
      <c r="J81" s="322">
        <v>3079.9059999999999</v>
      </c>
    </row>
    <row r="82" spans="1:10">
      <c r="A82" s="304"/>
      <c r="B82" s="296" t="s">
        <v>313</v>
      </c>
      <c r="C82" s="321">
        <v>8.9130000000000003</v>
      </c>
      <c r="D82" s="322">
        <v>12.042999999999999</v>
      </c>
      <c r="E82" s="321">
        <v>1.403</v>
      </c>
      <c r="F82" s="322">
        <v>3.9980000000000002</v>
      </c>
      <c r="G82" s="321">
        <v>0</v>
      </c>
      <c r="H82" s="322">
        <v>0</v>
      </c>
      <c r="I82" s="321">
        <v>10.316000000000001</v>
      </c>
      <c r="J82" s="322">
        <v>16.041</v>
      </c>
    </row>
    <row r="83" spans="1:10">
      <c r="A83" s="304"/>
      <c r="B83" s="296" t="s">
        <v>314</v>
      </c>
      <c r="C83" s="321">
        <v>15.157</v>
      </c>
      <c r="D83" s="322">
        <v>19.954000000000001</v>
      </c>
      <c r="E83" s="321">
        <v>365.66699999999997</v>
      </c>
      <c r="F83" s="322">
        <v>263.916</v>
      </c>
      <c r="G83" s="321">
        <v>-9.0839999999999996</v>
      </c>
      <c r="H83" s="322">
        <v>-11.023</v>
      </c>
      <c r="I83" s="321">
        <v>371.74</v>
      </c>
      <c r="J83" s="322">
        <v>272.84699999999998</v>
      </c>
    </row>
    <row r="84" spans="1:10">
      <c r="A84" s="304"/>
      <c r="B84" s="295" t="s">
        <v>117</v>
      </c>
      <c r="C84" s="321">
        <v>2.7949999999999999</v>
      </c>
      <c r="D84" s="322">
        <v>6.4039999999999999</v>
      </c>
      <c r="E84" s="321">
        <v>228.21299999999999</v>
      </c>
      <c r="F84" s="322">
        <v>211.89</v>
      </c>
      <c r="G84" s="321">
        <v>0.113</v>
      </c>
      <c r="H84" s="322">
        <v>-0.54900000000000004</v>
      </c>
      <c r="I84" s="321">
        <v>231.12100000000001</v>
      </c>
      <c r="J84" s="322">
        <v>217.745</v>
      </c>
    </row>
    <row r="85" spans="1:10">
      <c r="B85" s="297"/>
      <c r="C85" s="297"/>
      <c r="D85" s="297"/>
      <c r="E85" s="297"/>
      <c r="F85" s="297"/>
      <c r="G85" s="297"/>
      <c r="H85" s="297"/>
      <c r="I85" s="297"/>
      <c r="J85" s="297"/>
    </row>
    <row r="86" spans="1:10">
      <c r="A86" s="303" t="s">
        <v>353</v>
      </c>
      <c r="B86" s="298"/>
      <c r="C86" s="319">
        <v>-260.47699999999998</v>
      </c>
      <c r="D86" s="320">
        <v>-307.44400000000002</v>
      </c>
      <c r="E86" s="319">
        <v>-1850.492</v>
      </c>
      <c r="F86" s="320">
        <v>-2116.6709999999998</v>
      </c>
      <c r="G86" s="319">
        <v>190.72</v>
      </c>
      <c r="H86" s="320">
        <v>216.32599999999999</v>
      </c>
      <c r="I86" s="319">
        <v>-1920.249</v>
      </c>
      <c r="J86" s="320">
        <v>-2207.7890000000002</v>
      </c>
    </row>
    <row r="87" spans="1:10">
      <c r="A87" s="304"/>
      <c r="B87" s="296" t="s">
        <v>315</v>
      </c>
      <c r="C87" s="321">
        <v>-134.38900000000001</v>
      </c>
      <c r="D87" s="322">
        <v>-122.351</v>
      </c>
      <c r="E87" s="321">
        <v>-1397.547</v>
      </c>
      <c r="F87" s="322">
        <v>-1667.8579999999999</v>
      </c>
      <c r="G87" s="321">
        <v>181.00299999999999</v>
      </c>
      <c r="H87" s="322">
        <v>204.05600000000001</v>
      </c>
      <c r="I87" s="321">
        <v>-1350.933</v>
      </c>
      <c r="J87" s="322">
        <v>-1586.153</v>
      </c>
    </row>
    <row r="88" spans="1:10">
      <c r="A88" s="304"/>
      <c r="B88" s="296" t="s">
        <v>316</v>
      </c>
      <c r="C88" s="321">
        <v>-50.646999999999998</v>
      </c>
      <c r="D88" s="322">
        <v>-89.281999999999996</v>
      </c>
      <c r="E88" s="321">
        <v>0</v>
      </c>
      <c r="F88" s="322">
        <v>0</v>
      </c>
      <c r="G88" s="321">
        <v>0</v>
      </c>
      <c r="H88" s="322">
        <v>0</v>
      </c>
      <c r="I88" s="321">
        <v>-50.646999999999998</v>
      </c>
      <c r="J88" s="322">
        <v>-89.281999999999996</v>
      </c>
    </row>
    <row r="89" spans="1:10">
      <c r="A89" s="304"/>
      <c r="B89" s="296" t="s">
        <v>121</v>
      </c>
      <c r="C89" s="321">
        <v>-54.561999999999998</v>
      </c>
      <c r="D89" s="322">
        <v>-72.837999999999994</v>
      </c>
      <c r="E89" s="321">
        <v>-217.00800000000001</v>
      </c>
      <c r="F89" s="322">
        <v>-231.51300000000001</v>
      </c>
      <c r="G89" s="321">
        <v>11.189</v>
      </c>
      <c r="H89" s="322">
        <v>13.186</v>
      </c>
      <c r="I89" s="321">
        <v>-260.38099999999997</v>
      </c>
      <c r="J89" s="322">
        <v>-291.16500000000002</v>
      </c>
    </row>
    <row r="90" spans="1:10">
      <c r="A90" s="304"/>
      <c r="B90" s="296" t="s">
        <v>317</v>
      </c>
      <c r="C90" s="321">
        <v>-20.879000000000001</v>
      </c>
      <c r="D90" s="322">
        <v>-22.972999999999999</v>
      </c>
      <c r="E90" s="321">
        <v>-235.93700000000001</v>
      </c>
      <c r="F90" s="322">
        <v>-217.3</v>
      </c>
      <c r="G90" s="321">
        <v>-1.472</v>
      </c>
      <c r="H90" s="322">
        <v>-0.91600000000000004</v>
      </c>
      <c r="I90" s="321">
        <v>-258.28800000000001</v>
      </c>
      <c r="J90" s="322">
        <v>-241.18899999999999</v>
      </c>
    </row>
    <row r="91" spans="1:10">
      <c r="B91" s="297"/>
      <c r="C91" s="297"/>
      <c r="D91" s="297"/>
      <c r="E91" s="297"/>
      <c r="F91" s="297"/>
      <c r="G91" s="297"/>
      <c r="H91" s="297"/>
      <c r="I91" s="297"/>
      <c r="J91" s="297"/>
    </row>
    <row r="92" spans="1:10">
      <c r="A92" s="303" t="s">
        <v>354</v>
      </c>
      <c r="B92" s="298"/>
      <c r="C92" s="319">
        <v>450.10300000000001</v>
      </c>
      <c r="D92" s="320">
        <v>491.26299999999998</v>
      </c>
      <c r="E92" s="319">
        <v>847.04600000000005</v>
      </c>
      <c r="F92" s="320">
        <v>886.24800000000005</v>
      </c>
      <c r="G92" s="319">
        <v>-0.94099999999999995</v>
      </c>
      <c r="H92" s="320">
        <v>1.2390000000000001</v>
      </c>
      <c r="I92" s="319">
        <v>1296.2080000000001</v>
      </c>
      <c r="J92" s="320">
        <v>1378.75</v>
      </c>
    </row>
    <row r="93" spans="1:10">
      <c r="B93" s="297"/>
      <c r="C93" s="297"/>
      <c r="D93" s="297"/>
      <c r="E93" s="297"/>
      <c r="F93" s="297"/>
      <c r="G93" s="297"/>
      <c r="H93" s="297"/>
      <c r="I93" s="297"/>
      <c r="J93" s="297"/>
    </row>
    <row r="94" spans="1:10">
      <c r="A94" s="302"/>
      <c r="B94" s="295" t="s">
        <v>318</v>
      </c>
      <c r="C94" s="321">
        <v>0.73799999999999999</v>
      </c>
      <c r="D94" s="322">
        <v>0.88</v>
      </c>
      <c r="E94" s="321">
        <v>37.058</v>
      </c>
      <c r="F94" s="322">
        <v>42.817</v>
      </c>
      <c r="G94" s="321">
        <v>1E-3</v>
      </c>
      <c r="H94" s="322">
        <v>0</v>
      </c>
      <c r="I94" s="321">
        <v>37.796999999999997</v>
      </c>
      <c r="J94" s="322">
        <v>43.697000000000003</v>
      </c>
    </row>
    <row r="95" spans="1:10">
      <c r="A95" s="302"/>
      <c r="B95" s="295" t="s">
        <v>319</v>
      </c>
      <c r="C95" s="321">
        <v>-26.158999999999999</v>
      </c>
      <c r="D95" s="322">
        <v>-28.292000000000002</v>
      </c>
      <c r="E95" s="321">
        <v>-150.75800000000001</v>
      </c>
      <c r="F95" s="322">
        <v>-178.40199999999999</v>
      </c>
      <c r="G95" s="321">
        <v>-5.7210000000000001</v>
      </c>
      <c r="H95" s="322">
        <v>-6.1189999999999998</v>
      </c>
      <c r="I95" s="321">
        <v>-182.63800000000001</v>
      </c>
      <c r="J95" s="322">
        <v>-212.81299999999999</v>
      </c>
    </row>
    <row r="96" spans="1:10">
      <c r="A96" s="302"/>
      <c r="B96" s="295" t="s">
        <v>320</v>
      </c>
      <c r="C96" s="321">
        <v>-28.587</v>
      </c>
      <c r="D96" s="322">
        <v>-28.664000000000001</v>
      </c>
      <c r="E96" s="321">
        <v>-262.27300000000002</v>
      </c>
      <c r="F96" s="322">
        <v>-251.226</v>
      </c>
      <c r="G96" s="321">
        <v>-12.015000000000001</v>
      </c>
      <c r="H96" s="322">
        <v>-20.599</v>
      </c>
      <c r="I96" s="321">
        <v>-302.875</v>
      </c>
      <c r="J96" s="322">
        <v>-300.48899999999998</v>
      </c>
    </row>
    <row r="97" spans="1:10">
      <c r="B97" s="297"/>
      <c r="C97" s="297"/>
      <c r="D97" s="297"/>
      <c r="E97" s="297"/>
      <c r="F97" s="297"/>
      <c r="G97" s="297"/>
      <c r="H97" s="297"/>
      <c r="I97" s="297"/>
      <c r="J97" s="297"/>
    </row>
    <row r="98" spans="1:10">
      <c r="A98" s="303" t="s">
        <v>355</v>
      </c>
      <c r="B98" s="298"/>
      <c r="C98" s="319">
        <v>396.09500000000003</v>
      </c>
      <c r="D98" s="320">
        <v>435.18700000000001</v>
      </c>
      <c r="E98" s="319">
        <v>471.07299999999998</v>
      </c>
      <c r="F98" s="320">
        <v>499.43700000000001</v>
      </c>
      <c r="G98" s="319">
        <v>-18.675999999999998</v>
      </c>
      <c r="H98" s="320">
        <v>-25.478999999999999</v>
      </c>
      <c r="I98" s="319">
        <v>848.49199999999996</v>
      </c>
      <c r="J98" s="320">
        <v>909.14499999999998</v>
      </c>
    </row>
    <row r="99" spans="1:10">
      <c r="B99" s="297"/>
      <c r="C99" s="297"/>
      <c r="D99" s="297"/>
      <c r="E99" s="297"/>
      <c r="F99" s="297"/>
      <c r="G99" s="297"/>
      <c r="H99" s="297"/>
      <c r="I99" s="297"/>
      <c r="J99" s="297"/>
    </row>
    <row r="100" spans="1:10">
      <c r="A100" s="304"/>
      <c r="B100" s="295" t="s">
        <v>321</v>
      </c>
      <c r="C100" s="321">
        <v>-63.667000000000002</v>
      </c>
      <c r="D100" s="322">
        <v>-59.31</v>
      </c>
      <c r="E100" s="321">
        <v>-158.411</v>
      </c>
      <c r="F100" s="322">
        <v>-178.73599999999999</v>
      </c>
      <c r="G100" s="321">
        <v>-0.85599999999999998</v>
      </c>
      <c r="H100" s="322">
        <v>-9.8000000000000004E-2</v>
      </c>
      <c r="I100" s="321">
        <v>-222.934</v>
      </c>
      <c r="J100" s="322">
        <v>-238.14400000000001</v>
      </c>
    </row>
    <row r="101" spans="1:10">
      <c r="A101" s="304"/>
      <c r="B101" s="295" t="s">
        <v>322</v>
      </c>
      <c r="C101" s="321">
        <v>0</v>
      </c>
      <c r="D101" s="322">
        <v>0</v>
      </c>
      <c r="E101" s="321">
        <v>0</v>
      </c>
      <c r="F101" s="322">
        <v>0</v>
      </c>
      <c r="G101" s="321">
        <v>0</v>
      </c>
      <c r="H101" s="322">
        <v>0</v>
      </c>
      <c r="I101" s="321">
        <v>0</v>
      </c>
      <c r="J101" s="322">
        <v>0</v>
      </c>
    </row>
    <row r="102" spans="1:10" ht="25.5" customHeight="1">
      <c r="A102" s="304"/>
      <c r="B102" s="377" t="s">
        <v>385</v>
      </c>
      <c r="C102" s="321">
        <v>-1.167</v>
      </c>
      <c r="D102" s="322">
        <v>0.13600000000000001</v>
      </c>
      <c r="E102" s="321">
        <v>-79.447000000000003</v>
      </c>
      <c r="F102" s="322">
        <v>-49.465000000000003</v>
      </c>
      <c r="G102" s="321">
        <v>0.13</v>
      </c>
      <c r="H102" s="322">
        <v>0.71899999999999997</v>
      </c>
      <c r="I102" s="321">
        <v>-80.483999999999995</v>
      </c>
      <c r="J102" s="322">
        <v>-48.61</v>
      </c>
    </row>
    <row r="103" spans="1:10">
      <c r="B103" s="297"/>
      <c r="C103" s="297"/>
      <c r="D103" s="297"/>
      <c r="E103" s="297"/>
      <c r="F103" s="297"/>
      <c r="G103" s="297"/>
      <c r="H103" s="297"/>
      <c r="I103" s="297"/>
      <c r="J103" s="297"/>
    </row>
    <row r="104" spans="1:10">
      <c r="A104" s="303" t="s">
        <v>356</v>
      </c>
      <c r="B104" s="298"/>
      <c r="C104" s="319">
        <v>331.26100000000002</v>
      </c>
      <c r="D104" s="320">
        <v>376.01299999999998</v>
      </c>
      <c r="E104" s="319">
        <v>233.215</v>
      </c>
      <c r="F104" s="320">
        <v>271.23599999999999</v>
      </c>
      <c r="G104" s="319">
        <v>-19.402000000000001</v>
      </c>
      <c r="H104" s="320">
        <v>-24.858000000000001</v>
      </c>
      <c r="I104" s="319">
        <v>545.07399999999996</v>
      </c>
      <c r="J104" s="320">
        <v>622.39099999999996</v>
      </c>
    </row>
    <row r="105" spans="1:10">
      <c r="A105" s="305"/>
      <c r="B105" s="299"/>
      <c r="C105" s="299"/>
      <c r="D105" s="299"/>
      <c r="E105" s="299"/>
      <c r="F105" s="299"/>
      <c r="G105" s="299"/>
      <c r="H105" s="299"/>
      <c r="I105" s="299"/>
      <c r="J105" s="299"/>
    </row>
    <row r="106" spans="1:10">
      <c r="A106" s="303" t="s">
        <v>357</v>
      </c>
      <c r="B106" s="298"/>
      <c r="C106" s="319">
        <v>11.215999999999999</v>
      </c>
      <c r="D106" s="320">
        <v>21.885999999999999</v>
      </c>
      <c r="E106" s="319">
        <v>-69.942999999999998</v>
      </c>
      <c r="F106" s="320">
        <v>-109.343</v>
      </c>
      <c r="G106" s="319">
        <v>-55.048000000000002</v>
      </c>
      <c r="H106" s="320">
        <v>-62.497999999999998</v>
      </c>
      <c r="I106" s="319">
        <v>-113.77500000000001</v>
      </c>
      <c r="J106" s="320">
        <v>-149.95500000000001</v>
      </c>
    </row>
    <row r="107" spans="1:10">
      <c r="A107" s="303"/>
      <c r="B107" s="298" t="s">
        <v>108</v>
      </c>
      <c r="C107" s="321">
        <v>21.57</v>
      </c>
      <c r="D107" s="322">
        <v>44.366999999999997</v>
      </c>
      <c r="E107" s="321">
        <v>57.396999999999998</v>
      </c>
      <c r="F107" s="322">
        <v>73.006</v>
      </c>
      <c r="G107" s="321">
        <v>1.387</v>
      </c>
      <c r="H107" s="322">
        <v>1.7290000000000001</v>
      </c>
      <c r="I107" s="321">
        <v>80.353999999999999</v>
      </c>
      <c r="J107" s="322">
        <v>119.102</v>
      </c>
    </row>
    <row r="108" spans="1:10">
      <c r="A108" s="304"/>
      <c r="B108" s="296" t="s">
        <v>276</v>
      </c>
      <c r="C108" s="321">
        <v>12.464</v>
      </c>
      <c r="D108" s="322">
        <v>16.533999999999999</v>
      </c>
      <c r="E108" s="321">
        <v>3.069</v>
      </c>
      <c r="F108" s="322">
        <v>6.1589999999999998</v>
      </c>
      <c r="G108" s="321">
        <v>3.665</v>
      </c>
      <c r="H108" s="322">
        <v>3.0230000000000001</v>
      </c>
      <c r="I108" s="321">
        <v>19.198</v>
      </c>
      <c r="J108" s="322">
        <v>25.716000000000001</v>
      </c>
    </row>
    <row r="109" spans="1:10">
      <c r="A109" s="304"/>
      <c r="B109" s="296" t="s">
        <v>323</v>
      </c>
      <c r="C109" s="321">
        <v>9.1059999999999999</v>
      </c>
      <c r="D109" s="322">
        <v>27.832999999999998</v>
      </c>
      <c r="E109" s="321">
        <v>54.328000000000003</v>
      </c>
      <c r="F109" s="322">
        <v>66.846999999999994</v>
      </c>
      <c r="G109" s="321">
        <v>-2.278</v>
      </c>
      <c r="H109" s="322">
        <v>-1.294</v>
      </c>
      <c r="I109" s="321">
        <v>61.155999999999999</v>
      </c>
      <c r="J109" s="322">
        <v>93.385999999999996</v>
      </c>
    </row>
    <row r="110" spans="1:10">
      <c r="A110" s="303"/>
      <c r="B110" s="298" t="s">
        <v>130</v>
      </c>
      <c r="C110" s="319">
        <v>-28.542000000000002</v>
      </c>
      <c r="D110" s="320">
        <v>-46.061999999999998</v>
      </c>
      <c r="E110" s="319">
        <v>-157.066</v>
      </c>
      <c r="F110" s="320">
        <v>-224.80199999999999</v>
      </c>
      <c r="G110" s="319">
        <v>0.193</v>
      </c>
      <c r="H110" s="320">
        <v>-70.881</v>
      </c>
      <c r="I110" s="319">
        <v>-185.41499999999999</v>
      </c>
      <c r="J110" s="320">
        <v>-341.745</v>
      </c>
    </row>
    <row r="111" spans="1:10">
      <c r="A111" s="304"/>
      <c r="B111" s="296" t="s">
        <v>324</v>
      </c>
      <c r="C111" s="321">
        <v>-0.621</v>
      </c>
      <c r="D111" s="322">
        <v>-3.6179999999999999</v>
      </c>
      <c r="E111" s="321">
        <v>-17.042000000000002</v>
      </c>
      <c r="F111" s="322">
        <v>-23.965</v>
      </c>
      <c r="G111" s="321">
        <v>-2.391</v>
      </c>
      <c r="H111" s="322">
        <v>-3.0609999999999999</v>
      </c>
      <c r="I111" s="321">
        <v>-20.053999999999998</v>
      </c>
      <c r="J111" s="322">
        <v>-30.643999999999998</v>
      </c>
    </row>
    <row r="112" spans="1:10">
      <c r="A112" s="304"/>
      <c r="B112" s="296" t="s">
        <v>325</v>
      </c>
      <c r="C112" s="321">
        <v>-21.841999999999999</v>
      </c>
      <c r="D112" s="322">
        <v>-20.533000000000001</v>
      </c>
      <c r="E112" s="321">
        <v>-36.165999999999997</v>
      </c>
      <c r="F112" s="322">
        <v>-40.491</v>
      </c>
      <c r="G112" s="321">
        <v>-6.3460000000000001</v>
      </c>
      <c r="H112" s="322">
        <v>-6.3490000000000002</v>
      </c>
      <c r="I112" s="321">
        <v>-64.353999999999999</v>
      </c>
      <c r="J112" s="322">
        <v>-67.373000000000005</v>
      </c>
    </row>
    <row r="113" spans="1:10">
      <c r="A113" s="304"/>
      <c r="B113" s="296" t="s">
        <v>153</v>
      </c>
      <c r="C113" s="321">
        <v>-6.0789999999999997</v>
      </c>
      <c r="D113" s="322">
        <v>-21.911000000000001</v>
      </c>
      <c r="E113" s="321">
        <v>-103.858</v>
      </c>
      <c r="F113" s="322">
        <v>-160.346</v>
      </c>
      <c r="G113" s="321">
        <v>8.93</v>
      </c>
      <c r="H113" s="322">
        <v>-61.470999999999997</v>
      </c>
      <c r="I113" s="321">
        <v>-101.00700000000001</v>
      </c>
      <c r="J113" s="322">
        <v>-243.72800000000001</v>
      </c>
    </row>
    <row r="114" spans="1:10">
      <c r="A114" s="304"/>
      <c r="B114" s="295" t="s">
        <v>326</v>
      </c>
      <c r="C114" s="321">
        <v>-18.760999999999999</v>
      </c>
      <c r="D114" s="322">
        <v>-22.227</v>
      </c>
      <c r="E114" s="321">
        <v>36.292000000000002</v>
      </c>
      <c r="F114" s="322">
        <v>46.274000000000001</v>
      </c>
      <c r="G114" s="321">
        <v>1.103</v>
      </c>
      <c r="H114" s="322">
        <v>0.97699999999999998</v>
      </c>
      <c r="I114" s="321">
        <v>18.634</v>
      </c>
      <c r="J114" s="322">
        <v>25.024000000000001</v>
      </c>
    </row>
    <row r="115" spans="1:10" s="374" customFormat="1">
      <c r="A115" s="306"/>
      <c r="B115" s="298" t="s">
        <v>327</v>
      </c>
      <c r="C115" s="319">
        <v>36.948999999999998</v>
      </c>
      <c r="D115" s="320">
        <v>45.808</v>
      </c>
      <c r="E115" s="319">
        <v>-6.5659999999999998</v>
      </c>
      <c r="F115" s="320">
        <v>-3.8210000000000002</v>
      </c>
      <c r="G115" s="319">
        <v>-57.731000000000002</v>
      </c>
      <c r="H115" s="320">
        <v>5.6769999999999996</v>
      </c>
      <c r="I115" s="319">
        <v>-27.347999999999999</v>
      </c>
      <c r="J115" s="320">
        <v>47.664000000000001</v>
      </c>
    </row>
    <row r="116" spans="1:10" ht="11.25" customHeight="1">
      <c r="A116" s="304"/>
      <c r="B116" s="296" t="s">
        <v>328</v>
      </c>
      <c r="C116" s="321">
        <v>81.266999999999996</v>
      </c>
      <c r="D116" s="322">
        <v>114.684</v>
      </c>
      <c r="E116" s="321">
        <v>181.16399999999999</v>
      </c>
      <c r="F116" s="322">
        <v>65.930000000000007</v>
      </c>
      <c r="G116" s="321">
        <v>14.146000000000001</v>
      </c>
      <c r="H116" s="322">
        <v>45.978999999999999</v>
      </c>
      <c r="I116" s="321">
        <v>276.577</v>
      </c>
      <c r="J116" s="322">
        <v>226.59299999999999</v>
      </c>
    </row>
    <row r="117" spans="1:10" ht="11.25" customHeight="1">
      <c r="A117" s="304"/>
      <c r="B117" s="296" t="s">
        <v>329</v>
      </c>
      <c r="C117" s="321">
        <v>-44.317999999999998</v>
      </c>
      <c r="D117" s="322">
        <v>-68.876000000000005</v>
      </c>
      <c r="E117" s="321">
        <v>-187.73</v>
      </c>
      <c r="F117" s="322">
        <v>-69.751000000000005</v>
      </c>
      <c r="G117" s="321">
        <v>-71.876999999999995</v>
      </c>
      <c r="H117" s="322">
        <v>-40.302</v>
      </c>
      <c r="I117" s="321">
        <v>-303.92500000000001</v>
      </c>
      <c r="J117" s="322">
        <v>-178.929</v>
      </c>
    </row>
    <row r="118" spans="1:10">
      <c r="B118" s="297"/>
      <c r="C118" s="297"/>
      <c r="D118" s="297"/>
      <c r="E118" s="297"/>
      <c r="F118" s="297"/>
      <c r="G118" s="297"/>
      <c r="H118" s="297"/>
      <c r="I118" s="297"/>
      <c r="J118" s="297"/>
    </row>
    <row r="119" spans="1:10" ht="24">
      <c r="A119" s="306"/>
      <c r="B119" s="295" t="s">
        <v>330</v>
      </c>
      <c r="C119" s="321">
        <v>0</v>
      </c>
      <c r="D119" s="322">
        <v>0</v>
      </c>
      <c r="E119" s="321">
        <v>0</v>
      </c>
      <c r="F119" s="322">
        <v>0</v>
      </c>
      <c r="G119" s="321">
        <v>0.42199999999999999</v>
      </c>
      <c r="H119" s="322">
        <v>-0.48099999999999998</v>
      </c>
      <c r="I119" s="321">
        <v>0.42199999999999999</v>
      </c>
      <c r="J119" s="322">
        <v>-0.48099999999999998</v>
      </c>
    </row>
    <row r="120" spans="1:10">
      <c r="A120" s="307"/>
      <c r="B120" s="295" t="s">
        <v>331</v>
      </c>
      <c r="C120" s="319">
        <v>6.0000000000000001E-3</v>
      </c>
      <c r="D120" s="320">
        <v>0</v>
      </c>
      <c r="E120" s="319">
        <v>0.183</v>
      </c>
      <c r="F120" s="320">
        <v>0</v>
      </c>
      <c r="G120" s="319">
        <v>0</v>
      </c>
      <c r="H120" s="320">
        <v>0</v>
      </c>
      <c r="I120" s="319">
        <v>0.189</v>
      </c>
      <c r="J120" s="320">
        <v>0</v>
      </c>
    </row>
    <row r="121" spans="1:10">
      <c r="A121" s="303"/>
      <c r="B121" s="296" t="s">
        <v>332</v>
      </c>
      <c r="C121" s="321">
        <v>0</v>
      </c>
      <c r="D121" s="322">
        <v>0</v>
      </c>
      <c r="E121" s="321">
        <v>0</v>
      </c>
      <c r="F121" s="322">
        <v>0</v>
      </c>
      <c r="G121" s="321">
        <v>0</v>
      </c>
      <c r="H121" s="322">
        <v>0</v>
      </c>
      <c r="I121" s="321">
        <v>0</v>
      </c>
      <c r="J121" s="322">
        <v>0</v>
      </c>
    </row>
    <row r="122" spans="1:10">
      <c r="A122" s="303"/>
      <c r="B122" s="296" t="s">
        <v>333</v>
      </c>
      <c r="C122" s="321">
        <v>6.0000000000000001E-3</v>
      </c>
      <c r="D122" s="322">
        <v>0</v>
      </c>
      <c r="E122" s="321">
        <v>0.183</v>
      </c>
      <c r="F122" s="322">
        <v>0</v>
      </c>
      <c r="G122" s="321">
        <v>0</v>
      </c>
      <c r="H122" s="322">
        <v>0</v>
      </c>
      <c r="I122" s="321">
        <v>0.189</v>
      </c>
      <c r="J122" s="322">
        <v>0</v>
      </c>
    </row>
    <row r="123" spans="1:10">
      <c r="B123" s="297"/>
      <c r="C123" s="297"/>
      <c r="D123" s="297"/>
      <c r="E123" s="297"/>
      <c r="F123" s="297"/>
      <c r="G123" s="297"/>
      <c r="H123" s="297"/>
      <c r="I123" s="297"/>
      <c r="J123" s="297"/>
    </row>
    <row r="124" spans="1:10">
      <c r="A124" s="303" t="s">
        <v>358</v>
      </c>
      <c r="B124" s="298"/>
      <c r="C124" s="319">
        <v>342.483</v>
      </c>
      <c r="D124" s="320">
        <v>397.899</v>
      </c>
      <c r="E124" s="319">
        <v>163.45500000000001</v>
      </c>
      <c r="F124" s="320">
        <v>161.893</v>
      </c>
      <c r="G124" s="319">
        <v>-74.028000000000006</v>
      </c>
      <c r="H124" s="320">
        <v>-87.837000000000003</v>
      </c>
      <c r="I124" s="319">
        <v>431.91</v>
      </c>
      <c r="J124" s="320">
        <v>471.95499999999998</v>
      </c>
    </row>
    <row r="125" spans="1:10">
      <c r="B125" s="297"/>
      <c r="C125" s="297"/>
      <c r="D125" s="297"/>
      <c r="E125" s="297"/>
      <c r="F125" s="297"/>
      <c r="G125" s="297"/>
      <c r="H125" s="297"/>
      <c r="I125" s="297"/>
      <c r="J125" s="297"/>
    </row>
    <row r="126" spans="1:10">
      <c r="A126" s="304"/>
      <c r="B126" s="295" t="s">
        <v>334</v>
      </c>
      <c r="C126" s="321">
        <v>-112.792</v>
      </c>
      <c r="D126" s="322">
        <v>-106.627</v>
      </c>
      <c r="E126" s="321">
        <v>-46.515000000000001</v>
      </c>
      <c r="F126" s="322">
        <v>-53.530999999999999</v>
      </c>
      <c r="G126" s="321">
        <v>37.088000000000001</v>
      </c>
      <c r="H126" s="322">
        <v>4.1970000000000001</v>
      </c>
      <c r="I126" s="321">
        <v>-122.21899999999999</v>
      </c>
      <c r="J126" s="322">
        <v>-155.96100000000001</v>
      </c>
    </row>
    <row r="127" spans="1:10">
      <c r="B127" s="297"/>
      <c r="C127" s="297"/>
      <c r="D127" s="297"/>
      <c r="E127" s="297"/>
      <c r="F127" s="297"/>
      <c r="G127" s="297"/>
      <c r="H127" s="297"/>
      <c r="I127" s="297"/>
      <c r="J127" s="297"/>
    </row>
    <row r="128" spans="1:10">
      <c r="A128" s="303" t="s">
        <v>359</v>
      </c>
      <c r="B128" s="298"/>
      <c r="C128" s="319">
        <v>229.691</v>
      </c>
      <c r="D128" s="320">
        <v>291.27199999999999</v>
      </c>
      <c r="E128" s="319">
        <v>116.94</v>
      </c>
      <c r="F128" s="320">
        <v>108.36199999999999</v>
      </c>
      <c r="G128" s="319">
        <v>-36.94</v>
      </c>
      <c r="H128" s="320">
        <v>-83.64</v>
      </c>
      <c r="I128" s="319">
        <v>309.69099999999997</v>
      </c>
      <c r="J128" s="320">
        <v>315.99400000000003</v>
      </c>
    </row>
    <row r="129" spans="1:10">
      <c r="A129" s="304"/>
      <c r="B129" s="295" t="s">
        <v>335</v>
      </c>
      <c r="C129" s="321">
        <v>0</v>
      </c>
      <c r="D129" s="322">
        <v>0</v>
      </c>
      <c r="E129" s="321">
        <v>0</v>
      </c>
      <c r="F129" s="322">
        <v>0</v>
      </c>
      <c r="G129" s="321">
        <v>0</v>
      </c>
      <c r="H129" s="322">
        <v>0</v>
      </c>
      <c r="I129" s="321">
        <v>0</v>
      </c>
      <c r="J129" s="322">
        <v>0</v>
      </c>
    </row>
    <row r="130" spans="1:10">
      <c r="A130" s="303" t="s">
        <v>107</v>
      </c>
      <c r="B130" s="295"/>
      <c r="C130" s="319">
        <v>229.691</v>
      </c>
      <c r="D130" s="320">
        <v>291.27199999999999</v>
      </c>
      <c r="E130" s="319">
        <v>116.94</v>
      </c>
      <c r="F130" s="320">
        <v>108.36199999999999</v>
      </c>
      <c r="G130" s="319">
        <v>-36.94</v>
      </c>
      <c r="H130" s="320">
        <v>-83.64</v>
      </c>
      <c r="I130" s="319">
        <v>309.69099999999997</v>
      </c>
      <c r="J130" s="320">
        <v>315.99400000000003</v>
      </c>
    </row>
    <row r="131" spans="1:10">
      <c r="B131" s="297"/>
      <c r="C131" s="319">
        <v>0</v>
      </c>
      <c r="D131" s="320">
        <v>0</v>
      </c>
      <c r="E131" s="319">
        <v>0</v>
      </c>
      <c r="F131" s="320">
        <v>0</v>
      </c>
      <c r="G131" s="319">
        <v>0</v>
      </c>
      <c r="H131" s="320">
        <v>0</v>
      </c>
      <c r="I131" s="319">
        <v>0</v>
      </c>
      <c r="J131" s="320">
        <v>0</v>
      </c>
    </row>
    <row r="132" spans="1:10">
      <c r="A132" s="304"/>
      <c r="B132" s="295" t="s">
        <v>336</v>
      </c>
      <c r="C132" s="319">
        <v>229.691</v>
      </c>
      <c r="D132" s="320">
        <v>291.27199999999999</v>
      </c>
      <c r="E132" s="319">
        <v>116.94</v>
      </c>
      <c r="F132" s="320">
        <v>108.36199999999999</v>
      </c>
      <c r="G132" s="319">
        <v>-36.94</v>
      </c>
      <c r="H132" s="320">
        <v>-83.64</v>
      </c>
      <c r="I132" s="319">
        <v>309.69099999999997</v>
      </c>
      <c r="J132" s="320">
        <v>315.99400000000003</v>
      </c>
    </row>
    <row r="133" spans="1:10">
      <c r="A133" s="304"/>
      <c r="B133" s="298" t="s">
        <v>68</v>
      </c>
      <c r="C133" s="321">
        <v>0</v>
      </c>
      <c r="D133" s="322">
        <v>0</v>
      </c>
      <c r="E133" s="321">
        <v>0</v>
      </c>
      <c r="F133" s="322">
        <v>0</v>
      </c>
      <c r="G133" s="321">
        <v>0</v>
      </c>
      <c r="H133" s="322">
        <v>0</v>
      </c>
      <c r="I133" s="321">
        <v>207.68700000000001</v>
      </c>
      <c r="J133" s="322">
        <v>204.35300000000001</v>
      </c>
    </row>
    <row r="134" spans="1:10">
      <c r="A134" s="304"/>
      <c r="B134" s="298" t="s">
        <v>69</v>
      </c>
      <c r="C134" s="321">
        <v>0</v>
      </c>
      <c r="D134" s="322">
        <v>0</v>
      </c>
      <c r="E134" s="321">
        <v>0</v>
      </c>
      <c r="F134" s="322">
        <v>0</v>
      </c>
      <c r="G134" s="321">
        <v>0</v>
      </c>
      <c r="H134" s="322">
        <v>0</v>
      </c>
      <c r="I134" s="321">
        <v>102.004</v>
      </c>
      <c r="J134" s="322">
        <v>111.64100000000001</v>
      </c>
    </row>
    <row r="137" spans="1:10">
      <c r="C137" s="323"/>
    </row>
    <row r="139" spans="1:10" ht="12.75" customHeight="1">
      <c r="A139" s="505" t="s">
        <v>175</v>
      </c>
      <c r="B139" s="506"/>
      <c r="C139" s="510" t="s">
        <v>90</v>
      </c>
      <c r="D139" s="511"/>
      <c r="E139" s="510" t="s">
        <v>52</v>
      </c>
      <c r="F139" s="511"/>
      <c r="G139" s="510" t="s">
        <v>382</v>
      </c>
      <c r="H139" s="511"/>
      <c r="I139" s="510" t="s">
        <v>19</v>
      </c>
      <c r="J139" s="511"/>
    </row>
    <row r="140" spans="1:10" ht="12.75" customHeight="1">
      <c r="A140" s="498" t="s">
        <v>360</v>
      </c>
      <c r="B140" s="499"/>
      <c r="C140" s="308" t="s">
        <v>425</v>
      </c>
      <c r="D140" s="309" t="s">
        <v>426</v>
      </c>
      <c r="E140" s="308" t="str">
        <f>C140</f>
        <v>03/31/2020</v>
      </c>
      <c r="F140" s="309" t="str">
        <f>D140</f>
        <v>03/31/2019</v>
      </c>
      <c r="G140" s="308" t="str">
        <f>C140</f>
        <v>03/31/2020</v>
      </c>
      <c r="H140" s="309" t="str">
        <f>D140</f>
        <v>03/31/2019</v>
      </c>
      <c r="I140" s="308" t="str">
        <f>C140</f>
        <v>03/31/2020</v>
      </c>
      <c r="J140" s="309" t="str">
        <f>D140</f>
        <v>03/31/2019</v>
      </c>
    </row>
    <row r="141" spans="1:10">
      <c r="A141" s="500"/>
      <c r="B141" s="501"/>
      <c r="C141" s="310" t="s">
        <v>414</v>
      </c>
      <c r="D141" s="311" t="s">
        <v>414</v>
      </c>
      <c r="E141" s="310" t="s">
        <v>414</v>
      </c>
      <c r="F141" s="311" t="s">
        <v>414</v>
      </c>
      <c r="G141" s="310" t="s">
        <v>414</v>
      </c>
      <c r="H141" s="311" t="s">
        <v>414</v>
      </c>
      <c r="I141" s="310" t="s">
        <v>414</v>
      </c>
      <c r="J141" s="311" t="s">
        <v>414</v>
      </c>
    </row>
    <row r="143" spans="1:10">
      <c r="A143" s="303"/>
      <c r="B143" s="300" t="s">
        <v>337</v>
      </c>
      <c r="C143" s="438">
        <v>251.49299999999999</v>
      </c>
      <c r="D143" s="439">
        <v>182.37700000000001</v>
      </c>
      <c r="E143" s="321">
        <v>86.176000000000002</v>
      </c>
      <c r="F143" s="322">
        <v>129.97900000000001</v>
      </c>
      <c r="G143" s="321">
        <v>-31.29</v>
      </c>
      <c r="H143" s="322">
        <v>-21.404</v>
      </c>
      <c r="I143" s="321">
        <v>306.37900000000002</v>
      </c>
      <c r="J143" s="322">
        <v>290.952</v>
      </c>
    </row>
    <row r="144" spans="1:10">
      <c r="A144" s="303"/>
      <c r="B144" s="300" t="s">
        <v>338</v>
      </c>
      <c r="C144" s="438">
        <v>-63.393999999999998</v>
      </c>
      <c r="D144" s="439">
        <v>-41.881</v>
      </c>
      <c r="E144" s="321">
        <v>-334.53199999999998</v>
      </c>
      <c r="F144" s="322">
        <v>-380.7</v>
      </c>
      <c r="G144" s="321">
        <v>24.013000000000002</v>
      </c>
      <c r="H144" s="322">
        <v>62.673000000000002</v>
      </c>
      <c r="I144" s="321">
        <v>-373.91300000000001</v>
      </c>
      <c r="J144" s="322">
        <v>-359.90800000000002</v>
      </c>
    </row>
    <row r="145" spans="1:10">
      <c r="A145" s="303"/>
      <c r="B145" s="300" t="s">
        <v>339</v>
      </c>
      <c r="C145" s="438">
        <v>-94.802999999999997</v>
      </c>
      <c r="D145" s="439">
        <v>-254.191</v>
      </c>
      <c r="E145" s="321">
        <v>139.57400000000001</v>
      </c>
      <c r="F145" s="322">
        <v>437.86599999999999</v>
      </c>
      <c r="G145" s="321">
        <v>-98.289000000000001</v>
      </c>
      <c r="H145" s="322">
        <v>-88.762</v>
      </c>
      <c r="I145" s="321">
        <v>-53.518000000000001</v>
      </c>
      <c r="J145" s="322">
        <v>94.912999999999997</v>
      </c>
    </row>
  </sheetData>
  <mergeCells count="24">
    <mergeCell ref="G3:H3"/>
    <mergeCell ref="I3:J3"/>
    <mergeCell ref="I139:J139"/>
    <mergeCell ref="A139:B139"/>
    <mergeCell ref="C35:D35"/>
    <mergeCell ref="E35:F35"/>
    <mergeCell ref="G35:H35"/>
    <mergeCell ref="I35:J35"/>
    <mergeCell ref="C76:D76"/>
    <mergeCell ref="E76:F76"/>
    <mergeCell ref="A35:B35"/>
    <mergeCell ref="A36:B37"/>
    <mergeCell ref="A3:B3"/>
    <mergeCell ref="A4:B5"/>
    <mergeCell ref="C3:D3"/>
    <mergeCell ref="E3:F3"/>
    <mergeCell ref="G76:H76"/>
    <mergeCell ref="I76:J76"/>
    <mergeCell ref="A140:B141"/>
    <mergeCell ref="A76:B76"/>
    <mergeCell ref="A77:B78"/>
    <mergeCell ref="C139:D139"/>
    <mergeCell ref="E139:F139"/>
    <mergeCell ref="G139:H139"/>
  </mergeCells>
  <pageMargins left="0.7" right="0.7" top="0.75" bottom="0.75" header="0.3" footer="0.3"/>
  <pageSetup paperSize="9" orientation="portrait"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149"/>
  <sheetViews>
    <sheetView zoomScale="93" zoomScaleNormal="93" workbookViewId="0"/>
  </sheetViews>
  <sheetFormatPr baseColWidth="10" defaultRowHeight="12.75"/>
  <cols>
    <col min="1" max="1" width="2.85546875" style="293" customWidth="1"/>
    <col min="2" max="2" width="69.7109375" style="293" customWidth="1"/>
    <col min="3" max="3" width="16.7109375" style="293" customWidth="1"/>
    <col min="4" max="4" width="13.42578125" style="293" bestFit="1" customWidth="1"/>
    <col min="5" max="5" width="12" style="293" bestFit="1" customWidth="1"/>
    <col min="6" max="16" width="16.7109375" style="293" customWidth="1"/>
    <col min="17" max="16384" width="11.42578125" style="290"/>
  </cols>
  <sheetData>
    <row r="2" spans="1:16" ht="18">
      <c r="A2" s="526" t="s">
        <v>175</v>
      </c>
      <c r="B2" s="527"/>
      <c r="C2" s="523" t="s">
        <v>176</v>
      </c>
      <c r="D2" s="524"/>
      <c r="E2" s="524"/>
      <c r="F2" s="524"/>
      <c r="G2" s="524"/>
      <c r="H2" s="524"/>
      <c r="I2" s="524"/>
      <c r="J2" s="524"/>
      <c r="K2" s="524"/>
      <c r="L2" s="524"/>
      <c r="M2" s="524"/>
      <c r="N2" s="524"/>
      <c r="O2" s="524"/>
      <c r="P2" s="525"/>
    </row>
    <row r="3" spans="1:16">
      <c r="A3" s="505" t="s">
        <v>91</v>
      </c>
      <c r="B3" s="506"/>
      <c r="C3" s="510" t="s">
        <v>22</v>
      </c>
      <c r="D3" s="511"/>
      <c r="E3" s="510" t="s">
        <v>10</v>
      </c>
      <c r="F3" s="511"/>
      <c r="G3" s="510" t="s">
        <v>53</v>
      </c>
      <c r="H3" s="522"/>
      <c r="I3" s="510" t="s">
        <v>14</v>
      </c>
      <c r="J3" s="522"/>
      <c r="K3" s="510" t="s">
        <v>54</v>
      </c>
      <c r="L3" s="522"/>
      <c r="M3" s="510" t="s">
        <v>368</v>
      </c>
      <c r="N3" s="522"/>
      <c r="O3" s="510" t="s">
        <v>19</v>
      </c>
      <c r="P3" s="511"/>
    </row>
    <row r="4" spans="1:16">
      <c r="A4" s="512" t="s">
        <v>340</v>
      </c>
      <c r="B4" s="519"/>
      <c r="C4" s="308" t="s">
        <v>425</v>
      </c>
      <c r="D4" s="309" t="s">
        <v>402</v>
      </c>
      <c r="E4" s="308" t="str">
        <f>C4</f>
        <v>03/31/2020</v>
      </c>
      <c r="F4" s="309" t="str">
        <f>D4</f>
        <v>12/31/2019</v>
      </c>
      <c r="G4" s="308" t="str">
        <f>C4</f>
        <v>03/31/2020</v>
      </c>
      <c r="H4" s="309" t="str">
        <f>D4</f>
        <v>12/31/2019</v>
      </c>
      <c r="I4" s="308" t="str">
        <f>C4</f>
        <v>03/31/2020</v>
      </c>
      <c r="J4" s="309" t="str">
        <f>D4</f>
        <v>12/31/2019</v>
      </c>
      <c r="K4" s="308" t="str">
        <f>C4</f>
        <v>03/31/2020</v>
      </c>
      <c r="L4" s="309" t="str">
        <f>D4</f>
        <v>12/31/2019</v>
      </c>
      <c r="M4" s="308" t="str">
        <f>E4</f>
        <v>03/31/2020</v>
      </c>
      <c r="N4" s="309" t="str">
        <f>F4</f>
        <v>12/31/2019</v>
      </c>
      <c r="O4" s="308" t="str">
        <f>E4</f>
        <v>03/31/2020</v>
      </c>
      <c r="P4" s="309" t="str">
        <f>F4</f>
        <v>12/31/2019</v>
      </c>
    </row>
    <row r="5" spans="1:16">
      <c r="A5" s="520"/>
      <c r="B5" s="521"/>
      <c r="C5" s="310" t="s">
        <v>414</v>
      </c>
      <c r="D5" s="311" t="s">
        <v>414</v>
      </c>
      <c r="E5" s="310" t="s">
        <v>414</v>
      </c>
      <c r="F5" s="311" t="s">
        <v>414</v>
      </c>
      <c r="G5" s="310" t="s">
        <v>414</v>
      </c>
      <c r="H5" s="311" t="s">
        <v>414</v>
      </c>
      <c r="I5" s="310" t="s">
        <v>414</v>
      </c>
      <c r="J5" s="311" t="s">
        <v>414</v>
      </c>
      <c r="K5" s="310" t="s">
        <v>414</v>
      </c>
      <c r="L5" s="311" t="s">
        <v>414</v>
      </c>
      <c r="M5" s="310" t="s">
        <v>414</v>
      </c>
      <c r="N5" s="311" t="s">
        <v>414</v>
      </c>
      <c r="O5" s="310" t="s">
        <v>414</v>
      </c>
      <c r="P5" s="311" t="s">
        <v>414</v>
      </c>
    </row>
    <row r="6" spans="1:16" s="374" customFormat="1">
      <c r="A6" s="303" t="s">
        <v>341</v>
      </c>
      <c r="B6" s="389"/>
      <c r="C6" s="316">
        <v>0</v>
      </c>
      <c r="D6" s="317">
        <v>0</v>
      </c>
      <c r="E6" s="316">
        <v>340.08100000000002</v>
      </c>
      <c r="F6" s="317">
        <v>329.77800000000002</v>
      </c>
      <c r="G6" s="316">
        <v>451.71300000000002</v>
      </c>
      <c r="H6" s="317">
        <v>489.03</v>
      </c>
      <c r="I6" s="316">
        <v>244.28700000000001</v>
      </c>
      <c r="J6" s="317">
        <v>251.41300000000001</v>
      </c>
      <c r="K6" s="316">
        <v>448.197</v>
      </c>
      <c r="L6" s="317">
        <v>433.28100000000001</v>
      </c>
      <c r="M6" s="316">
        <v>-104.096</v>
      </c>
      <c r="N6" s="317">
        <v>-102.134</v>
      </c>
      <c r="O6" s="316">
        <v>1380.182</v>
      </c>
      <c r="P6" s="318">
        <v>1401.3679999999999</v>
      </c>
    </row>
    <row r="7" spans="1:16">
      <c r="A7" s="302"/>
      <c r="B7" s="292" t="s">
        <v>276</v>
      </c>
      <c r="C7" s="312">
        <v>0</v>
      </c>
      <c r="D7" s="314">
        <v>0</v>
      </c>
      <c r="E7" s="312">
        <v>117.333</v>
      </c>
      <c r="F7" s="314">
        <v>91.497</v>
      </c>
      <c r="G7" s="312">
        <v>122.986</v>
      </c>
      <c r="H7" s="314">
        <v>179.541</v>
      </c>
      <c r="I7" s="312">
        <v>156.71600000000001</v>
      </c>
      <c r="J7" s="314">
        <v>86.361000000000004</v>
      </c>
      <c r="K7" s="312">
        <v>215.71199999999999</v>
      </c>
      <c r="L7" s="314">
        <v>235.65899999999999</v>
      </c>
      <c r="M7" s="312">
        <v>0</v>
      </c>
      <c r="N7" s="314">
        <v>0</v>
      </c>
      <c r="O7" s="316">
        <v>612.74699999999996</v>
      </c>
      <c r="P7" s="318">
        <v>593.05799999999999</v>
      </c>
    </row>
    <row r="8" spans="1:16">
      <c r="A8" s="302"/>
      <c r="B8" s="292" t="s">
        <v>277</v>
      </c>
      <c r="C8" s="312">
        <v>0</v>
      </c>
      <c r="D8" s="314">
        <v>0</v>
      </c>
      <c r="E8" s="312">
        <v>0</v>
      </c>
      <c r="F8" s="314">
        <v>0</v>
      </c>
      <c r="G8" s="312">
        <v>60.686999999999998</v>
      </c>
      <c r="H8" s="314">
        <v>58.848999999999997</v>
      </c>
      <c r="I8" s="312">
        <v>2.38</v>
      </c>
      <c r="J8" s="314">
        <v>3.206</v>
      </c>
      <c r="K8" s="312">
        <v>0</v>
      </c>
      <c r="L8" s="314">
        <v>0.23200000000000001</v>
      </c>
      <c r="M8" s="312">
        <v>0</v>
      </c>
      <c r="N8" s="314">
        <v>0</v>
      </c>
      <c r="O8" s="316">
        <v>63.067</v>
      </c>
      <c r="P8" s="318">
        <v>62.286999999999999</v>
      </c>
    </row>
    <row r="9" spans="1:16">
      <c r="A9" s="302"/>
      <c r="B9" s="292" t="s">
        <v>278</v>
      </c>
      <c r="C9" s="312">
        <v>0</v>
      </c>
      <c r="D9" s="314">
        <v>0</v>
      </c>
      <c r="E9" s="312">
        <v>46.218000000000004</v>
      </c>
      <c r="F9" s="314">
        <v>28.263999999999999</v>
      </c>
      <c r="G9" s="312">
        <v>15.065</v>
      </c>
      <c r="H9" s="314">
        <v>30.114000000000001</v>
      </c>
      <c r="I9" s="312">
        <v>7.7380000000000004</v>
      </c>
      <c r="J9" s="314">
        <v>2.8580000000000001</v>
      </c>
      <c r="K9" s="312">
        <v>13.548</v>
      </c>
      <c r="L9" s="314">
        <v>7.67</v>
      </c>
      <c r="M9" s="312">
        <v>0</v>
      </c>
      <c r="N9" s="314">
        <v>0</v>
      </c>
      <c r="O9" s="316">
        <v>82.569000000000003</v>
      </c>
      <c r="P9" s="318">
        <v>68.906000000000006</v>
      </c>
    </row>
    <row r="10" spans="1:16">
      <c r="A10" s="302"/>
      <c r="B10" s="292" t="s">
        <v>279</v>
      </c>
      <c r="C10" s="312">
        <v>0</v>
      </c>
      <c r="D10" s="314">
        <v>0</v>
      </c>
      <c r="E10" s="312">
        <v>133.61099999999999</v>
      </c>
      <c r="F10" s="314">
        <v>161.87200000000001</v>
      </c>
      <c r="G10" s="312">
        <v>119.05500000000001</v>
      </c>
      <c r="H10" s="314">
        <v>113.029</v>
      </c>
      <c r="I10" s="312">
        <v>59.137999999999998</v>
      </c>
      <c r="J10" s="314">
        <v>78.135999999999996</v>
      </c>
      <c r="K10" s="312">
        <v>81.444999999999993</v>
      </c>
      <c r="L10" s="314">
        <v>92.989000000000004</v>
      </c>
      <c r="M10" s="312">
        <v>5.0000000000000001E-3</v>
      </c>
      <c r="N10" s="314">
        <v>0</v>
      </c>
      <c r="O10" s="316">
        <v>393.25400000000002</v>
      </c>
      <c r="P10" s="318">
        <v>446.02600000000001</v>
      </c>
    </row>
    <row r="11" spans="1:16">
      <c r="A11" s="302"/>
      <c r="B11" s="292" t="s">
        <v>280</v>
      </c>
      <c r="C11" s="312">
        <v>0</v>
      </c>
      <c r="D11" s="314">
        <v>0</v>
      </c>
      <c r="E11" s="312">
        <v>2.33</v>
      </c>
      <c r="F11" s="314">
        <v>16.138999999999999</v>
      </c>
      <c r="G11" s="312">
        <v>123.42100000000001</v>
      </c>
      <c r="H11" s="314">
        <v>96.37</v>
      </c>
      <c r="I11" s="312">
        <v>1.5840000000000001</v>
      </c>
      <c r="J11" s="314">
        <v>55.820999999999998</v>
      </c>
      <c r="K11" s="312">
        <v>105.813</v>
      </c>
      <c r="L11" s="314">
        <v>63.765000000000001</v>
      </c>
      <c r="M11" s="312">
        <v>-104.101</v>
      </c>
      <c r="N11" s="314">
        <v>-102.134</v>
      </c>
      <c r="O11" s="316">
        <v>129.047</v>
      </c>
      <c r="P11" s="318">
        <v>129.96100000000001</v>
      </c>
    </row>
    <row r="12" spans="1:16">
      <c r="A12" s="302"/>
      <c r="B12" s="292" t="s">
        <v>281</v>
      </c>
      <c r="C12" s="312">
        <v>0</v>
      </c>
      <c r="D12" s="314">
        <v>0</v>
      </c>
      <c r="E12" s="312">
        <v>31.971</v>
      </c>
      <c r="F12" s="314">
        <v>13.944000000000001</v>
      </c>
      <c r="G12" s="312">
        <v>0.30299999999999999</v>
      </c>
      <c r="H12" s="314">
        <v>0.39100000000000001</v>
      </c>
      <c r="I12" s="312">
        <v>16.731000000000002</v>
      </c>
      <c r="J12" s="314">
        <v>25.030999999999999</v>
      </c>
      <c r="K12" s="312">
        <v>28.155000000000001</v>
      </c>
      <c r="L12" s="314">
        <v>29.158999999999999</v>
      </c>
      <c r="M12" s="312">
        <v>0</v>
      </c>
      <c r="N12" s="314">
        <v>0</v>
      </c>
      <c r="O12" s="316">
        <v>77.16</v>
      </c>
      <c r="P12" s="318">
        <v>68.525000000000006</v>
      </c>
    </row>
    <row r="13" spans="1:16">
      <c r="A13" s="302"/>
      <c r="B13" s="292" t="s">
        <v>282</v>
      </c>
      <c r="C13" s="312">
        <v>0</v>
      </c>
      <c r="D13" s="314">
        <v>0</v>
      </c>
      <c r="E13" s="312">
        <v>8.6180000000000003</v>
      </c>
      <c r="F13" s="314">
        <v>18.062000000000001</v>
      </c>
      <c r="G13" s="312">
        <v>10.196</v>
      </c>
      <c r="H13" s="314">
        <v>10.736000000000001</v>
      </c>
      <c r="I13" s="312">
        <v>0</v>
      </c>
      <c r="J13" s="314">
        <v>0</v>
      </c>
      <c r="K13" s="312">
        <v>3.524</v>
      </c>
      <c r="L13" s="314">
        <v>3.8069999999999999</v>
      </c>
      <c r="M13" s="312">
        <v>0</v>
      </c>
      <c r="N13" s="314">
        <v>0</v>
      </c>
      <c r="O13" s="316">
        <v>22.338000000000001</v>
      </c>
      <c r="P13" s="318">
        <v>32.604999999999997</v>
      </c>
    </row>
    <row r="15" spans="1:16">
      <c r="A15" s="302"/>
      <c r="B15" s="294" t="s">
        <v>283</v>
      </c>
      <c r="C15" s="312">
        <v>0</v>
      </c>
      <c r="D15" s="314">
        <v>0</v>
      </c>
      <c r="E15" s="312">
        <v>0</v>
      </c>
      <c r="F15" s="314">
        <v>0</v>
      </c>
      <c r="G15" s="312">
        <v>0</v>
      </c>
      <c r="H15" s="314">
        <v>0</v>
      </c>
      <c r="I15" s="312">
        <v>0</v>
      </c>
      <c r="J15" s="314">
        <v>0</v>
      </c>
      <c r="K15" s="312">
        <v>0</v>
      </c>
      <c r="L15" s="314">
        <v>0</v>
      </c>
      <c r="M15" s="312">
        <v>0</v>
      </c>
      <c r="N15" s="314">
        <v>0</v>
      </c>
      <c r="O15" s="316">
        <v>0</v>
      </c>
      <c r="P15" s="318">
        <v>0</v>
      </c>
    </row>
    <row r="17" spans="1:16" s="374" customFormat="1">
      <c r="A17" s="303" t="s">
        <v>342</v>
      </c>
      <c r="B17" s="389"/>
      <c r="C17" s="316">
        <v>0</v>
      </c>
      <c r="D17" s="317">
        <v>0</v>
      </c>
      <c r="E17" s="316">
        <v>796.94500000000005</v>
      </c>
      <c r="F17" s="317">
        <v>838.45899999999995</v>
      </c>
      <c r="G17" s="316">
        <v>611.36099999999999</v>
      </c>
      <c r="H17" s="317">
        <v>791.63900000000001</v>
      </c>
      <c r="I17" s="316">
        <v>2036.4359999999999</v>
      </c>
      <c r="J17" s="317">
        <v>2524.0740000000001</v>
      </c>
      <c r="K17" s="316">
        <v>1245.8109999999999</v>
      </c>
      <c r="L17" s="317">
        <v>1328.046</v>
      </c>
      <c r="M17" s="316">
        <v>-0.95599999999999996</v>
      </c>
      <c r="N17" s="317">
        <v>-0.81</v>
      </c>
      <c r="O17" s="316">
        <v>4689.5969999999998</v>
      </c>
      <c r="P17" s="318">
        <v>5481.4080000000004</v>
      </c>
    </row>
    <row r="18" spans="1:16">
      <c r="A18" s="302"/>
      <c r="B18" s="292" t="s">
        <v>284</v>
      </c>
      <c r="C18" s="312">
        <v>0</v>
      </c>
      <c r="D18" s="314">
        <v>0</v>
      </c>
      <c r="E18" s="312">
        <v>2.9769999999999999</v>
      </c>
      <c r="F18" s="314">
        <v>3.2</v>
      </c>
      <c r="G18" s="312">
        <v>265.33999999999997</v>
      </c>
      <c r="H18" s="314">
        <v>342.59899999999999</v>
      </c>
      <c r="I18" s="312">
        <v>0.13500000000000001</v>
      </c>
      <c r="J18" s="314">
        <v>0.16900000000000001</v>
      </c>
      <c r="K18" s="312">
        <v>0</v>
      </c>
      <c r="L18" s="314">
        <v>0</v>
      </c>
      <c r="M18" s="312">
        <v>0</v>
      </c>
      <c r="N18" s="314">
        <v>0</v>
      </c>
      <c r="O18" s="316">
        <v>268.452</v>
      </c>
      <c r="P18" s="318">
        <v>345.96800000000002</v>
      </c>
    </row>
    <row r="19" spans="1:16">
      <c r="A19" s="302"/>
      <c r="B19" s="292" t="s">
        <v>285</v>
      </c>
      <c r="C19" s="312">
        <v>0</v>
      </c>
      <c r="D19" s="314">
        <v>0</v>
      </c>
      <c r="E19" s="312">
        <v>3.0539999999999998</v>
      </c>
      <c r="F19" s="314">
        <v>3.2650000000000001</v>
      </c>
      <c r="G19" s="312">
        <v>26.148</v>
      </c>
      <c r="H19" s="314">
        <v>37.866</v>
      </c>
      <c r="I19" s="312">
        <v>7.5890000000000004</v>
      </c>
      <c r="J19" s="314">
        <v>9.7970000000000006</v>
      </c>
      <c r="K19" s="312">
        <v>18.483000000000001</v>
      </c>
      <c r="L19" s="314">
        <v>16.760000000000002</v>
      </c>
      <c r="M19" s="312">
        <v>0</v>
      </c>
      <c r="N19" s="314">
        <v>0</v>
      </c>
      <c r="O19" s="316">
        <v>55.274000000000001</v>
      </c>
      <c r="P19" s="318">
        <v>67.688000000000002</v>
      </c>
    </row>
    <row r="20" spans="1:16">
      <c r="A20" s="302"/>
      <c r="B20" s="292" t="s">
        <v>286</v>
      </c>
      <c r="C20" s="312">
        <v>0</v>
      </c>
      <c r="D20" s="314">
        <v>0</v>
      </c>
      <c r="E20" s="312">
        <v>297.86200000000002</v>
      </c>
      <c r="F20" s="314">
        <v>308.084</v>
      </c>
      <c r="G20" s="312">
        <v>1.9E-2</v>
      </c>
      <c r="H20" s="314">
        <v>2.5000000000000001E-2</v>
      </c>
      <c r="I20" s="312">
        <v>2.9660000000000002</v>
      </c>
      <c r="J20" s="314">
        <v>3.7490000000000001</v>
      </c>
      <c r="K20" s="312">
        <v>0</v>
      </c>
      <c r="L20" s="314">
        <v>0</v>
      </c>
      <c r="M20" s="312">
        <v>0</v>
      </c>
      <c r="N20" s="314">
        <v>0</v>
      </c>
      <c r="O20" s="316">
        <v>300.84699999999998</v>
      </c>
      <c r="P20" s="318">
        <v>311.858</v>
      </c>
    </row>
    <row r="21" spans="1:16">
      <c r="A21" s="302"/>
      <c r="B21" s="292" t="s">
        <v>287</v>
      </c>
      <c r="C21" s="312">
        <v>0</v>
      </c>
      <c r="D21" s="314">
        <v>0</v>
      </c>
      <c r="E21" s="312">
        <v>34.555999999999997</v>
      </c>
      <c r="F21" s="314">
        <v>34.661999999999999</v>
      </c>
      <c r="G21" s="312">
        <v>1.464</v>
      </c>
      <c r="H21" s="314">
        <v>1.758</v>
      </c>
      <c r="I21" s="312">
        <v>0</v>
      </c>
      <c r="J21" s="314">
        <v>0</v>
      </c>
      <c r="K21" s="312">
        <v>19.977</v>
      </c>
      <c r="L21" s="314">
        <v>18.391999999999999</v>
      </c>
      <c r="M21" s="312">
        <v>-0.95599999999999996</v>
      </c>
      <c r="N21" s="314">
        <v>-0.81</v>
      </c>
      <c r="O21" s="316">
        <v>55.040999999999997</v>
      </c>
      <c r="P21" s="318">
        <v>54.002000000000002</v>
      </c>
    </row>
    <row r="22" spans="1:16">
      <c r="A22" s="302"/>
      <c r="B22" s="292" t="s">
        <v>288</v>
      </c>
      <c r="C22" s="312">
        <v>0</v>
      </c>
      <c r="D22" s="314">
        <v>0</v>
      </c>
      <c r="E22" s="312">
        <v>0.751</v>
      </c>
      <c r="F22" s="314">
        <v>0.57199999999999995</v>
      </c>
      <c r="G22" s="312">
        <v>34.97</v>
      </c>
      <c r="H22" s="314">
        <v>45.122999999999998</v>
      </c>
      <c r="I22" s="312">
        <v>2.085</v>
      </c>
      <c r="J22" s="314">
        <v>2.5790000000000002</v>
      </c>
      <c r="K22" s="312">
        <v>54.637</v>
      </c>
      <c r="L22" s="314">
        <v>56.600999999999999</v>
      </c>
      <c r="M22" s="312">
        <v>0</v>
      </c>
      <c r="N22" s="314">
        <v>0</v>
      </c>
      <c r="O22" s="316">
        <v>92.442999999999998</v>
      </c>
      <c r="P22" s="318">
        <v>104.875</v>
      </c>
    </row>
    <row r="23" spans="1:16">
      <c r="A23" s="302"/>
      <c r="B23" s="292" t="s">
        <v>289</v>
      </c>
      <c r="C23" s="312">
        <v>0</v>
      </c>
      <c r="D23" s="314">
        <v>0</v>
      </c>
      <c r="E23" s="312">
        <v>0.129</v>
      </c>
      <c r="F23" s="314">
        <v>0.154</v>
      </c>
      <c r="G23" s="312">
        <v>6.8579999999999997</v>
      </c>
      <c r="H23" s="314">
        <v>8.6549999999999994</v>
      </c>
      <c r="I23" s="312">
        <v>24.94</v>
      </c>
      <c r="J23" s="314">
        <v>32.433</v>
      </c>
      <c r="K23" s="312">
        <v>25.263999999999999</v>
      </c>
      <c r="L23" s="314">
        <v>26.466000000000001</v>
      </c>
      <c r="M23" s="312">
        <v>0</v>
      </c>
      <c r="N23" s="314">
        <v>0</v>
      </c>
      <c r="O23" s="316">
        <v>57.191000000000003</v>
      </c>
      <c r="P23" s="318">
        <v>67.707999999999998</v>
      </c>
    </row>
    <row r="24" spans="1:16">
      <c r="A24" s="302"/>
      <c r="B24" s="292" t="s">
        <v>290</v>
      </c>
      <c r="C24" s="312">
        <v>0</v>
      </c>
      <c r="D24" s="314">
        <v>0</v>
      </c>
      <c r="E24" s="312">
        <v>0</v>
      </c>
      <c r="F24" s="314">
        <v>0</v>
      </c>
      <c r="G24" s="312">
        <v>0</v>
      </c>
      <c r="H24" s="314">
        <v>0</v>
      </c>
      <c r="I24" s="312">
        <v>0</v>
      </c>
      <c r="J24" s="314">
        <v>0</v>
      </c>
      <c r="K24" s="312">
        <v>0</v>
      </c>
      <c r="L24" s="314">
        <v>0</v>
      </c>
      <c r="M24" s="312">
        <v>0</v>
      </c>
      <c r="N24" s="314">
        <v>0</v>
      </c>
      <c r="O24" s="316">
        <v>0</v>
      </c>
      <c r="P24" s="318">
        <v>0</v>
      </c>
    </row>
    <row r="25" spans="1:16">
      <c r="A25" s="302"/>
      <c r="B25" s="292" t="s">
        <v>291</v>
      </c>
      <c r="C25" s="312">
        <v>0</v>
      </c>
      <c r="D25" s="314">
        <v>0</v>
      </c>
      <c r="E25" s="312">
        <v>434.58699999999999</v>
      </c>
      <c r="F25" s="314">
        <v>462.75900000000001</v>
      </c>
      <c r="G25" s="312">
        <v>267.16500000000002</v>
      </c>
      <c r="H25" s="314">
        <v>350.37799999999999</v>
      </c>
      <c r="I25" s="312">
        <v>1996.0509999999999</v>
      </c>
      <c r="J25" s="314">
        <v>2471.721</v>
      </c>
      <c r="K25" s="312">
        <v>991.2</v>
      </c>
      <c r="L25" s="314">
        <v>1066.6500000000001</v>
      </c>
      <c r="M25" s="312">
        <v>0</v>
      </c>
      <c r="N25" s="314">
        <v>0</v>
      </c>
      <c r="O25" s="316">
        <v>3689.0030000000002</v>
      </c>
      <c r="P25" s="318">
        <v>4351.5079999999998</v>
      </c>
    </row>
    <row r="26" spans="1:16">
      <c r="A26" s="302"/>
      <c r="B26" s="292" t="s">
        <v>292</v>
      </c>
      <c r="C26" s="312">
        <v>0</v>
      </c>
      <c r="D26" s="314">
        <v>0</v>
      </c>
      <c r="E26" s="312">
        <v>0</v>
      </c>
      <c r="F26" s="314">
        <v>0</v>
      </c>
      <c r="G26" s="312">
        <v>0</v>
      </c>
      <c r="H26" s="314">
        <v>0</v>
      </c>
      <c r="I26" s="312">
        <v>0</v>
      </c>
      <c r="J26" s="314">
        <v>0</v>
      </c>
      <c r="K26" s="312">
        <v>0</v>
      </c>
      <c r="L26" s="314">
        <v>0</v>
      </c>
      <c r="M26" s="312">
        <v>0</v>
      </c>
      <c r="N26" s="314">
        <v>0</v>
      </c>
      <c r="O26" s="316">
        <v>0</v>
      </c>
      <c r="P26" s="318">
        <v>0</v>
      </c>
    </row>
    <row r="27" spans="1:16">
      <c r="A27" s="302"/>
      <c r="B27" s="292" t="s">
        <v>429</v>
      </c>
      <c r="C27" s="312">
        <v>0</v>
      </c>
      <c r="D27" s="314">
        <v>0</v>
      </c>
      <c r="E27" s="312">
        <v>0</v>
      </c>
      <c r="F27" s="314">
        <v>0</v>
      </c>
      <c r="G27" s="312">
        <v>0.13500000000000001</v>
      </c>
      <c r="H27" s="314">
        <v>0.20200000000000001</v>
      </c>
      <c r="I27" s="312">
        <v>2.67</v>
      </c>
      <c r="J27" s="314">
        <v>3.6259999999999999</v>
      </c>
      <c r="K27" s="312">
        <v>136.06</v>
      </c>
      <c r="L27" s="314">
        <v>143.17699999999999</v>
      </c>
      <c r="M27" s="312">
        <v>0</v>
      </c>
      <c r="N27" s="314">
        <v>0</v>
      </c>
      <c r="O27" s="316">
        <v>138.86500000000001</v>
      </c>
      <c r="P27" s="318">
        <v>147.005</v>
      </c>
    </row>
    <row r="28" spans="1:16">
      <c r="A28" s="302"/>
      <c r="B28" s="292" t="s">
        <v>293</v>
      </c>
      <c r="C28" s="312">
        <v>0</v>
      </c>
      <c r="D28" s="314">
        <v>0</v>
      </c>
      <c r="E28" s="312">
        <v>23.029</v>
      </c>
      <c r="F28" s="314">
        <v>25.763000000000002</v>
      </c>
      <c r="G28" s="312">
        <v>9.2620000000000005</v>
      </c>
      <c r="H28" s="314">
        <v>5.0330000000000004</v>
      </c>
      <c r="I28" s="312">
        <v>0</v>
      </c>
      <c r="J28" s="314">
        <v>0</v>
      </c>
      <c r="K28" s="312">
        <v>0.19</v>
      </c>
      <c r="L28" s="314">
        <v>0</v>
      </c>
      <c r="M28" s="312">
        <v>0</v>
      </c>
      <c r="N28" s="314">
        <v>0</v>
      </c>
      <c r="O28" s="316">
        <v>32.481000000000002</v>
      </c>
      <c r="P28" s="318">
        <v>30.795999999999999</v>
      </c>
    </row>
    <row r="30" spans="1:16">
      <c r="A30" s="301" t="s">
        <v>343</v>
      </c>
      <c r="B30" s="291"/>
      <c r="C30" s="316">
        <v>0</v>
      </c>
      <c r="D30" s="324">
        <v>0</v>
      </c>
      <c r="E30" s="316">
        <v>1137.0260000000001</v>
      </c>
      <c r="F30" s="324">
        <v>1168.2370000000001</v>
      </c>
      <c r="G30" s="316">
        <v>1063.0740000000001</v>
      </c>
      <c r="H30" s="324">
        <v>1280.6690000000001</v>
      </c>
      <c r="I30" s="316">
        <v>2280.723</v>
      </c>
      <c r="J30" s="324">
        <v>2775.4870000000001</v>
      </c>
      <c r="K30" s="316">
        <v>1694.008</v>
      </c>
      <c r="L30" s="324">
        <v>1761.327</v>
      </c>
      <c r="M30" s="316">
        <v>-105.05200000000001</v>
      </c>
      <c r="N30" s="324">
        <v>-102.944</v>
      </c>
      <c r="O30" s="316">
        <v>6069.7790000000005</v>
      </c>
      <c r="P30" s="324">
        <v>6882.7759999999998</v>
      </c>
    </row>
    <row r="31" spans="1:16">
      <c r="C31" s="297"/>
      <c r="D31" s="297"/>
      <c r="E31" s="297"/>
      <c r="F31" s="297"/>
      <c r="G31" s="297"/>
      <c r="H31" s="297"/>
      <c r="I31" s="297"/>
      <c r="J31" s="297"/>
      <c r="K31" s="297"/>
      <c r="L31" s="297"/>
      <c r="M31" s="297"/>
      <c r="N31" s="297"/>
      <c r="O31" s="297"/>
      <c r="P31" s="297"/>
    </row>
    <row r="32" spans="1:16">
      <c r="C32" s="297"/>
      <c r="D32" s="297"/>
      <c r="E32" s="297"/>
      <c r="F32" s="297"/>
      <c r="G32" s="297"/>
      <c r="H32" s="297"/>
      <c r="I32" s="297"/>
      <c r="J32" s="297"/>
      <c r="K32" s="297"/>
      <c r="L32" s="297"/>
      <c r="M32" s="297"/>
      <c r="N32" s="297"/>
      <c r="O32" s="297"/>
      <c r="P32" s="297"/>
    </row>
    <row r="33" spans="1:17">
      <c r="C33" s="297"/>
      <c r="D33" s="297"/>
      <c r="E33" s="297"/>
      <c r="F33" s="297"/>
      <c r="G33" s="297"/>
      <c r="H33" s="297"/>
      <c r="I33" s="297"/>
      <c r="J33" s="297"/>
      <c r="K33" s="297"/>
      <c r="L33" s="297"/>
      <c r="M33" s="297"/>
      <c r="N33" s="297"/>
      <c r="O33" s="297"/>
      <c r="P33" s="297"/>
    </row>
    <row r="34" spans="1:17" ht="18">
      <c r="A34" s="526" t="s">
        <v>175</v>
      </c>
      <c r="B34" s="527"/>
      <c r="C34" s="523" t="s">
        <v>176</v>
      </c>
      <c r="D34" s="524"/>
      <c r="E34" s="524"/>
      <c r="F34" s="524"/>
      <c r="G34" s="524"/>
      <c r="H34" s="524"/>
      <c r="I34" s="524"/>
      <c r="J34" s="524"/>
      <c r="K34" s="524"/>
      <c r="L34" s="524"/>
      <c r="M34" s="524"/>
      <c r="N34" s="524"/>
      <c r="O34" s="524"/>
      <c r="P34" s="525"/>
    </row>
    <row r="35" spans="1:17">
      <c r="A35" s="505" t="s">
        <v>91</v>
      </c>
      <c r="B35" s="506"/>
      <c r="C35" s="510" t="s">
        <v>22</v>
      </c>
      <c r="D35" s="511"/>
      <c r="E35" s="510" t="s">
        <v>10</v>
      </c>
      <c r="F35" s="511"/>
      <c r="G35" s="510" t="s">
        <v>53</v>
      </c>
      <c r="H35" s="522"/>
      <c r="I35" s="510" t="s">
        <v>14</v>
      </c>
      <c r="J35" s="522"/>
      <c r="K35" s="510" t="s">
        <v>54</v>
      </c>
      <c r="L35" s="522"/>
      <c r="M35" s="510" t="s">
        <v>368</v>
      </c>
      <c r="N35" s="522"/>
      <c r="O35" s="510" t="s">
        <v>19</v>
      </c>
      <c r="P35" s="511"/>
    </row>
    <row r="36" spans="1:17">
      <c r="A36" s="498" t="s">
        <v>344</v>
      </c>
      <c r="B36" s="502"/>
      <c r="C36" s="308" t="str">
        <f>C4</f>
        <v>03/31/2020</v>
      </c>
      <c r="D36" s="309" t="str">
        <f>D4</f>
        <v>12/31/2019</v>
      </c>
      <c r="E36" s="308" t="str">
        <f>C36</f>
        <v>03/31/2020</v>
      </c>
      <c r="F36" s="309" t="str">
        <f>D36</f>
        <v>12/31/2019</v>
      </c>
      <c r="G36" s="308" t="str">
        <f>C36</f>
        <v>03/31/2020</v>
      </c>
      <c r="H36" s="309" t="str">
        <f>D36</f>
        <v>12/31/2019</v>
      </c>
      <c r="I36" s="308" t="str">
        <f>C36</f>
        <v>03/31/2020</v>
      </c>
      <c r="J36" s="309" t="str">
        <f>D36</f>
        <v>12/31/2019</v>
      </c>
      <c r="K36" s="308" t="str">
        <f>C36</f>
        <v>03/31/2020</v>
      </c>
      <c r="L36" s="309" t="str">
        <f>D36</f>
        <v>12/31/2019</v>
      </c>
      <c r="M36" s="308" t="str">
        <f>E36</f>
        <v>03/31/2020</v>
      </c>
      <c r="N36" s="309" t="str">
        <f>F36</f>
        <v>12/31/2019</v>
      </c>
      <c r="O36" s="308" t="str">
        <f>E36</f>
        <v>03/31/2020</v>
      </c>
      <c r="P36" s="309" t="str">
        <f>F36</f>
        <v>12/31/2019</v>
      </c>
    </row>
    <row r="37" spans="1:17">
      <c r="A37" s="503"/>
      <c r="B37" s="504"/>
      <c r="C37" s="310" t="s">
        <v>414</v>
      </c>
      <c r="D37" s="311" t="s">
        <v>414</v>
      </c>
      <c r="E37" s="310" t="s">
        <v>414</v>
      </c>
      <c r="F37" s="311" t="s">
        <v>414</v>
      </c>
      <c r="G37" s="310" t="s">
        <v>414</v>
      </c>
      <c r="H37" s="311" t="s">
        <v>414</v>
      </c>
      <c r="I37" s="310" t="s">
        <v>414</v>
      </c>
      <c r="J37" s="311" t="s">
        <v>414</v>
      </c>
      <c r="K37" s="310" t="s">
        <v>414</v>
      </c>
      <c r="L37" s="311" t="s">
        <v>414</v>
      </c>
      <c r="M37" s="310" t="s">
        <v>414</v>
      </c>
      <c r="N37" s="311" t="s">
        <v>414</v>
      </c>
      <c r="O37" s="310" t="s">
        <v>414</v>
      </c>
      <c r="P37" s="311" t="s">
        <v>414</v>
      </c>
    </row>
    <row r="38" spans="1:17">
      <c r="A38" s="303" t="s">
        <v>345</v>
      </c>
      <c r="B38" s="292"/>
      <c r="C38" s="312">
        <v>0</v>
      </c>
      <c r="D38" s="325">
        <v>0</v>
      </c>
      <c r="E38" s="312">
        <v>329.38400000000001</v>
      </c>
      <c r="F38" s="325">
        <v>338.95</v>
      </c>
      <c r="G38" s="312">
        <v>287.279</v>
      </c>
      <c r="H38" s="325">
        <v>344.84500000000003</v>
      </c>
      <c r="I38" s="312">
        <v>650.69299999999998</v>
      </c>
      <c r="J38" s="325">
        <v>387.80500000000001</v>
      </c>
      <c r="K38" s="312">
        <v>217.80199999999999</v>
      </c>
      <c r="L38" s="325">
        <v>241.74700000000001</v>
      </c>
      <c r="M38" s="312">
        <v>-93.287000000000006</v>
      </c>
      <c r="N38" s="325">
        <v>-90.643000000000001</v>
      </c>
      <c r="O38" s="316">
        <v>1391.8710000000001</v>
      </c>
      <c r="P38" s="318">
        <v>1222.704</v>
      </c>
    </row>
    <row r="39" spans="1:17">
      <c r="A39" s="302"/>
      <c r="B39" s="292" t="s">
        <v>436</v>
      </c>
      <c r="C39" s="312">
        <v>0</v>
      </c>
      <c r="D39" s="314">
        <v>0</v>
      </c>
      <c r="E39" s="312">
        <v>14.198</v>
      </c>
      <c r="F39" s="314">
        <v>7.282</v>
      </c>
      <c r="G39" s="312">
        <v>92.337000000000003</v>
      </c>
      <c r="H39" s="314">
        <v>81.966999999999999</v>
      </c>
      <c r="I39" s="312">
        <v>248.03299999999999</v>
      </c>
      <c r="J39" s="314">
        <v>98.742000000000004</v>
      </c>
      <c r="K39" s="312">
        <v>10.817</v>
      </c>
      <c r="L39" s="314">
        <v>10.433</v>
      </c>
      <c r="M39" s="312">
        <v>0</v>
      </c>
      <c r="N39" s="314">
        <v>0</v>
      </c>
      <c r="O39" s="316">
        <v>365.38499999999999</v>
      </c>
      <c r="P39" s="318">
        <v>198.42400000000001</v>
      </c>
    </row>
    <row r="40" spans="1:17">
      <c r="A40" s="302"/>
      <c r="B40" s="292" t="s">
        <v>430</v>
      </c>
      <c r="C40" s="312">
        <v>0</v>
      </c>
      <c r="D40" s="314">
        <v>0</v>
      </c>
      <c r="E40" s="312">
        <v>0</v>
      </c>
      <c r="F40" s="314">
        <v>0</v>
      </c>
      <c r="G40" s="312">
        <v>9.9000000000000005E-2</v>
      </c>
      <c r="H40" s="314">
        <v>0.13200000000000001</v>
      </c>
      <c r="I40" s="312">
        <v>1.252</v>
      </c>
      <c r="J40" s="314">
        <v>1.476</v>
      </c>
      <c r="K40" s="312">
        <v>39.381999999999998</v>
      </c>
      <c r="L40" s="314">
        <v>40.832999999999998</v>
      </c>
      <c r="M40" s="312">
        <v>0</v>
      </c>
      <c r="N40" s="314">
        <v>0</v>
      </c>
      <c r="O40" s="316">
        <v>40.732999999999997</v>
      </c>
      <c r="P40" s="318">
        <v>42.441000000000003</v>
      </c>
    </row>
    <row r="41" spans="1:17">
      <c r="A41" s="302"/>
      <c r="B41" s="292" t="s">
        <v>295</v>
      </c>
      <c r="C41" s="312">
        <v>0</v>
      </c>
      <c r="D41" s="314">
        <v>0</v>
      </c>
      <c r="E41" s="312">
        <v>50.616</v>
      </c>
      <c r="F41" s="314">
        <v>109.34699999999999</v>
      </c>
      <c r="G41" s="312">
        <v>170.155</v>
      </c>
      <c r="H41" s="314">
        <v>229.00899999999999</v>
      </c>
      <c r="I41" s="312">
        <v>196.989</v>
      </c>
      <c r="J41" s="314">
        <v>142.99299999999999</v>
      </c>
      <c r="K41" s="312">
        <v>78.543999999999997</v>
      </c>
      <c r="L41" s="314">
        <v>99.100999999999999</v>
      </c>
      <c r="M41" s="312">
        <v>0</v>
      </c>
      <c r="N41" s="314">
        <v>0</v>
      </c>
      <c r="O41" s="316">
        <v>496.30399999999997</v>
      </c>
      <c r="P41" s="318">
        <v>580.45000000000005</v>
      </c>
    </row>
    <row r="42" spans="1:17">
      <c r="A42" s="302"/>
      <c r="B42" s="292" t="s">
        <v>296</v>
      </c>
      <c r="C42" s="312">
        <v>0</v>
      </c>
      <c r="D42" s="314">
        <v>0</v>
      </c>
      <c r="E42" s="312">
        <v>129.65799999999999</v>
      </c>
      <c r="F42" s="314">
        <v>118.02800000000001</v>
      </c>
      <c r="G42" s="312">
        <v>12.098000000000001</v>
      </c>
      <c r="H42" s="314">
        <v>17.809000000000001</v>
      </c>
      <c r="I42" s="312">
        <v>114.82</v>
      </c>
      <c r="J42" s="314">
        <v>41.034999999999997</v>
      </c>
      <c r="K42" s="312">
        <v>35.552999999999997</v>
      </c>
      <c r="L42" s="314">
        <v>36.213999999999999</v>
      </c>
      <c r="M42" s="312">
        <v>-93.287000000000006</v>
      </c>
      <c r="N42" s="314">
        <v>-90.643000000000001</v>
      </c>
      <c r="O42" s="316">
        <v>198.84200000000001</v>
      </c>
      <c r="P42" s="318">
        <v>122.443</v>
      </c>
    </row>
    <row r="43" spans="1:17">
      <c r="A43" s="302"/>
      <c r="B43" s="292" t="s">
        <v>297</v>
      </c>
      <c r="C43" s="312">
        <v>0</v>
      </c>
      <c r="D43" s="314">
        <v>0</v>
      </c>
      <c r="E43" s="312">
        <v>0.33</v>
      </c>
      <c r="F43" s="314">
        <v>0</v>
      </c>
      <c r="G43" s="312">
        <v>0</v>
      </c>
      <c r="H43" s="314">
        <v>0</v>
      </c>
      <c r="I43" s="312">
        <v>20.335000000000001</v>
      </c>
      <c r="J43" s="314">
        <v>31.215</v>
      </c>
      <c r="K43" s="312">
        <v>48.893999999999998</v>
      </c>
      <c r="L43" s="314">
        <v>48.808</v>
      </c>
      <c r="M43" s="312">
        <v>0</v>
      </c>
      <c r="N43" s="314">
        <v>0</v>
      </c>
      <c r="O43" s="316">
        <v>69.558999999999997</v>
      </c>
      <c r="P43" s="318">
        <v>80.022999999999996</v>
      </c>
    </row>
    <row r="44" spans="1:17">
      <c r="A44" s="302"/>
      <c r="B44" s="292" t="s">
        <v>298</v>
      </c>
      <c r="C44" s="312">
        <v>0</v>
      </c>
      <c r="D44" s="314">
        <v>0</v>
      </c>
      <c r="E44" s="312">
        <v>75.501999999999995</v>
      </c>
      <c r="F44" s="314">
        <v>73.629000000000005</v>
      </c>
      <c r="G44" s="312">
        <v>5.5739999999999998</v>
      </c>
      <c r="H44" s="314">
        <v>6.0759999999999996</v>
      </c>
      <c r="I44" s="312">
        <v>63.615000000000002</v>
      </c>
      <c r="J44" s="314">
        <v>63.076000000000001</v>
      </c>
      <c r="K44" s="312">
        <v>0.38900000000000001</v>
      </c>
      <c r="L44" s="314">
        <v>1.637</v>
      </c>
      <c r="M44" s="312">
        <v>0</v>
      </c>
      <c r="N44" s="314">
        <v>0</v>
      </c>
      <c r="O44" s="316">
        <v>145.08000000000001</v>
      </c>
      <c r="P44" s="318">
        <v>144.41800000000001</v>
      </c>
    </row>
    <row r="45" spans="1:17">
      <c r="A45" s="302"/>
      <c r="B45" s="292" t="s">
        <v>299</v>
      </c>
      <c r="C45" s="312">
        <v>0</v>
      </c>
      <c r="D45" s="314">
        <v>0</v>
      </c>
      <c r="E45" s="312">
        <v>0</v>
      </c>
      <c r="F45" s="314">
        <v>0</v>
      </c>
      <c r="G45" s="312">
        <v>0</v>
      </c>
      <c r="H45" s="314">
        <v>0</v>
      </c>
      <c r="I45" s="312">
        <v>0</v>
      </c>
      <c r="J45" s="314">
        <v>0</v>
      </c>
      <c r="K45" s="312">
        <v>0</v>
      </c>
      <c r="L45" s="314">
        <v>0</v>
      </c>
      <c r="M45" s="312">
        <v>0</v>
      </c>
      <c r="N45" s="314">
        <v>0</v>
      </c>
      <c r="O45" s="316">
        <v>0</v>
      </c>
      <c r="P45" s="318">
        <v>0</v>
      </c>
    </row>
    <row r="46" spans="1:17">
      <c r="A46" s="302"/>
      <c r="B46" s="292" t="s">
        <v>300</v>
      </c>
      <c r="C46" s="312">
        <v>0</v>
      </c>
      <c r="D46" s="314">
        <v>0</v>
      </c>
      <c r="E46" s="312">
        <v>59.08</v>
      </c>
      <c r="F46" s="314">
        <v>30.664000000000001</v>
      </c>
      <c r="G46" s="312">
        <v>7.016</v>
      </c>
      <c r="H46" s="314">
        <v>9.8520000000000003</v>
      </c>
      <c r="I46" s="312">
        <v>5.649</v>
      </c>
      <c r="J46" s="314">
        <v>9.2680000000000007</v>
      </c>
      <c r="K46" s="312">
        <v>4.2229999999999999</v>
      </c>
      <c r="L46" s="314">
        <v>4.7210000000000001</v>
      </c>
      <c r="M46" s="312">
        <v>0</v>
      </c>
      <c r="N46" s="314">
        <v>0</v>
      </c>
      <c r="O46" s="316">
        <v>75.968000000000004</v>
      </c>
      <c r="P46" s="318">
        <v>54.505000000000003</v>
      </c>
    </row>
    <row r="47" spans="1:17">
      <c r="Q47" s="293"/>
    </row>
    <row r="48" spans="1:17" ht="24">
      <c r="A48" s="302"/>
      <c r="B48" s="294" t="s">
        <v>301</v>
      </c>
      <c r="C48" s="312">
        <v>0</v>
      </c>
      <c r="D48" s="314">
        <v>0</v>
      </c>
      <c r="E48" s="312">
        <v>0</v>
      </c>
      <c r="F48" s="313">
        <v>0</v>
      </c>
      <c r="G48" s="312">
        <v>0</v>
      </c>
      <c r="H48" s="313">
        <v>0</v>
      </c>
      <c r="I48" s="312">
        <v>0</v>
      </c>
      <c r="J48" s="313">
        <v>0</v>
      </c>
      <c r="K48" s="312">
        <v>0</v>
      </c>
      <c r="L48" s="313">
        <v>0</v>
      </c>
      <c r="M48" s="312">
        <v>0</v>
      </c>
      <c r="N48" s="314">
        <v>0</v>
      </c>
      <c r="O48" s="316">
        <v>0</v>
      </c>
      <c r="P48" s="318">
        <v>0</v>
      </c>
    </row>
    <row r="50" spans="1:35">
      <c r="A50" s="303" t="s">
        <v>346</v>
      </c>
      <c r="B50" s="292"/>
      <c r="C50" s="312">
        <v>0</v>
      </c>
      <c r="D50" s="315">
        <v>0</v>
      </c>
      <c r="E50" s="312">
        <v>210.15199999999999</v>
      </c>
      <c r="F50" s="325">
        <v>221.136</v>
      </c>
      <c r="G50" s="312">
        <v>169.488</v>
      </c>
      <c r="H50" s="325">
        <v>205.761</v>
      </c>
      <c r="I50" s="312">
        <v>587.81100000000004</v>
      </c>
      <c r="J50" s="325">
        <v>943.88099999999997</v>
      </c>
      <c r="K50" s="312">
        <v>274.73399999999998</v>
      </c>
      <c r="L50" s="325">
        <v>331.803</v>
      </c>
      <c r="M50" s="312">
        <v>-11.763999999999999</v>
      </c>
      <c r="N50" s="325">
        <v>-12.301</v>
      </c>
      <c r="O50" s="316">
        <v>1230.421</v>
      </c>
      <c r="P50" s="318">
        <v>1690.28</v>
      </c>
    </row>
    <row r="51" spans="1:35">
      <c r="A51" s="302"/>
      <c r="B51" s="292" t="s">
        <v>294</v>
      </c>
      <c r="C51" s="312">
        <v>0</v>
      </c>
      <c r="D51" s="314">
        <v>0</v>
      </c>
      <c r="E51" s="312">
        <v>34.92</v>
      </c>
      <c r="F51" s="314">
        <v>40.65</v>
      </c>
      <c r="G51" s="312">
        <v>139.25800000000001</v>
      </c>
      <c r="H51" s="314">
        <v>176.59399999999999</v>
      </c>
      <c r="I51" s="312">
        <v>478.98</v>
      </c>
      <c r="J51" s="314">
        <v>816.49199999999996</v>
      </c>
      <c r="K51" s="312">
        <v>17.391999999999999</v>
      </c>
      <c r="L51" s="314">
        <v>17.539000000000001</v>
      </c>
      <c r="M51" s="312">
        <v>0</v>
      </c>
      <c r="N51" s="314">
        <v>0</v>
      </c>
      <c r="O51" s="316">
        <v>670.55</v>
      </c>
      <c r="P51" s="318">
        <v>1051.2750000000001</v>
      </c>
    </row>
    <row r="52" spans="1:35">
      <c r="A52" s="302"/>
      <c r="B52" s="292" t="s">
        <v>430</v>
      </c>
      <c r="C52" s="312">
        <v>0</v>
      </c>
      <c r="D52" s="314">
        <v>0</v>
      </c>
      <c r="E52" s="312">
        <v>0</v>
      </c>
      <c r="F52" s="314">
        <v>0</v>
      </c>
      <c r="G52" s="312">
        <v>7.9000000000000001E-2</v>
      </c>
      <c r="H52" s="314">
        <v>0.12</v>
      </c>
      <c r="I52" s="312">
        <v>1.405</v>
      </c>
      <c r="J52" s="314">
        <v>2.0409999999999999</v>
      </c>
      <c r="K52" s="312">
        <v>15.316000000000001</v>
      </c>
      <c r="L52" s="314">
        <v>18.344999999999999</v>
      </c>
      <c r="M52" s="312">
        <v>0</v>
      </c>
      <c r="N52" s="314">
        <v>0</v>
      </c>
      <c r="O52" s="316">
        <v>16.8</v>
      </c>
      <c r="P52" s="318">
        <v>20.506</v>
      </c>
    </row>
    <row r="53" spans="1:35">
      <c r="A53" s="302"/>
      <c r="B53" s="292" t="s">
        <v>295</v>
      </c>
      <c r="C53" s="312">
        <v>0</v>
      </c>
      <c r="D53" s="314">
        <v>0</v>
      </c>
      <c r="E53" s="312">
        <v>8.0210000000000008</v>
      </c>
      <c r="F53" s="314">
        <v>3.0339999999999998</v>
      </c>
      <c r="G53" s="312">
        <v>0.36499999999999999</v>
      </c>
      <c r="H53" s="314">
        <v>0.505</v>
      </c>
      <c r="I53" s="312">
        <v>0.58699999999999997</v>
      </c>
      <c r="J53" s="314">
        <v>0.63900000000000001</v>
      </c>
      <c r="K53" s="312">
        <v>0</v>
      </c>
      <c r="L53" s="314">
        <v>0</v>
      </c>
      <c r="M53" s="312">
        <v>0</v>
      </c>
      <c r="N53" s="314">
        <v>0</v>
      </c>
      <c r="O53" s="316">
        <v>8.9730000000000008</v>
      </c>
      <c r="P53" s="318">
        <v>4.1779999999999999</v>
      </c>
    </row>
    <row r="54" spans="1:35">
      <c r="A54" s="302"/>
      <c r="B54" s="292" t="s">
        <v>302</v>
      </c>
      <c r="C54" s="312">
        <v>0</v>
      </c>
      <c r="D54" s="314">
        <v>0</v>
      </c>
      <c r="E54" s="312">
        <v>6.7839999999999998</v>
      </c>
      <c r="F54" s="314">
        <v>16.228000000000002</v>
      </c>
      <c r="G54" s="312">
        <v>10.786</v>
      </c>
      <c r="H54" s="314">
        <v>11.331</v>
      </c>
      <c r="I54" s="312">
        <v>0</v>
      </c>
      <c r="J54" s="314">
        <v>0</v>
      </c>
      <c r="K54" s="312">
        <v>0</v>
      </c>
      <c r="L54" s="314">
        <v>0</v>
      </c>
      <c r="M54" s="312">
        <v>-11.763999999999999</v>
      </c>
      <c r="N54" s="314">
        <v>-12.301</v>
      </c>
      <c r="O54" s="316">
        <v>5.806</v>
      </c>
      <c r="P54" s="318">
        <v>15.257999999999999</v>
      </c>
    </row>
    <row r="55" spans="1:35">
      <c r="A55" s="302"/>
      <c r="B55" s="292" t="s">
        <v>303</v>
      </c>
      <c r="C55" s="312">
        <v>0</v>
      </c>
      <c r="D55" s="314">
        <v>0</v>
      </c>
      <c r="E55" s="312">
        <v>0</v>
      </c>
      <c r="F55" s="314">
        <v>0</v>
      </c>
      <c r="G55" s="312">
        <v>1.5329999999999999</v>
      </c>
      <c r="H55" s="314">
        <v>2.0529999999999999</v>
      </c>
      <c r="I55" s="312">
        <v>39.326000000000001</v>
      </c>
      <c r="J55" s="314">
        <v>44.831000000000003</v>
      </c>
      <c r="K55" s="312">
        <v>20.140999999999998</v>
      </c>
      <c r="L55" s="314">
        <v>54.274999999999999</v>
      </c>
      <c r="M55" s="312">
        <v>0</v>
      </c>
      <c r="N55" s="314">
        <v>0</v>
      </c>
      <c r="O55" s="316">
        <v>61</v>
      </c>
      <c r="P55" s="318">
        <v>101.15900000000001</v>
      </c>
    </row>
    <row r="56" spans="1:35">
      <c r="A56" s="302"/>
      <c r="B56" s="292" t="s">
        <v>304</v>
      </c>
      <c r="C56" s="312">
        <v>0</v>
      </c>
      <c r="D56" s="314">
        <v>0</v>
      </c>
      <c r="E56" s="312">
        <v>115.997</v>
      </c>
      <c r="F56" s="314">
        <v>101.04300000000001</v>
      </c>
      <c r="G56" s="312">
        <v>16.311</v>
      </c>
      <c r="H56" s="314">
        <v>13.170999999999999</v>
      </c>
      <c r="I56" s="312">
        <v>44.585999999999999</v>
      </c>
      <c r="J56" s="314">
        <v>51.222999999999999</v>
      </c>
      <c r="K56" s="312">
        <v>198.053</v>
      </c>
      <c r="L56" s="314">
        <v>216.66</v>
      </c>
      <c r="M56" s="312">
        <v>0</v>
      </c>
      <c r="N56" s="314">
        <v>0</v>
      </c>
      <c r="O56" s="316">
        <v>374.947</v>
      </c>
      <c r="P56" s="318">
        <v>382.09699999999998</v>
      </c>
    </row>
    <row r="57" spans="1:35">
      <c r="A57" s="302"/>
      <c r="B57" s="292" t="s">
        <v>305</v>
      </c>
      <c r="C57" s="312">
        <v>0</v>
      </c>
      <c r="D57" s="314">
        <v>0</v>
      </c>
      <c r="E57" s="312">
        <v>3.37</v>
      </c>
      <c r="F57" s="314">
        <v>3.1720000000000002</v>
      </c>
      <c r="G57" s="312">
        <v>0</v>
      </c>
      <c r="H57" s="314">
        <v>0</v>
      </c>
      <c r="I57" s="312">
        <v>22.952000000000002</v>
      </c>
      <c r="J57" s="314">
        <v>28.655000000000001</v>
      </c>
      <c r="K57" s="312">
        <v>1.782</v>
      </c>
      <c r="L57" s="314">
        <v>1.893</v>
      </c>
      <c r="M57" s="312">
        <v>0</v>
      </c>
      <c r="N57" s="314">
        <v>0</v>
      </c>
      <c r="O57" s="316">
        <v>28.103999999999999</v>
      </c>
      <c r="P57" s="318">
        <v>33.72</v>
      </c>
    </row>
    <row r="58" spans="1:35">
      <c r="A58" s="302"/>
      <c r="B58" s="292" t="s">
        <v>306</v>
      </c>
      <c r="C58" s="312">
        <v>0</v>
      </c>
      <c r="D58" s="314">
        <v>0</v>
      </c>
      <c r="E58" s="312">
        <v>41.06</v>
      </c>
      <c r="F58" s="314">
        <v>57.009</v>
      </c>
      <c r="G58" s="312">
        <v>1.1559999999999999</v>
      </c>
      <c r="H58" s="314">
        <v>1.9870000000000001</v>
      </c>
      <c r="I58" s="312">
        <v>-2.5000000000000001E-2</v>
      </c>
      <c r="J58" s="314">
        <v>0</v>
      </c>
      <c r="K58" s="312">
        <v>22.05</v>
      </c>
      <c r="L58" s="314">
        <v>23.091000000000001</v>
      </c>
      <c r="M58" s="312">
        <v>0</v>
      </c>
      <c r="N58" s="314">
        <v>0</v>
      </c>
      <c r="O58" s="316">
        <v>64.241</v>
      </c>
      <c r="P58" s="318">
        <v>82.087000000000003</v>
      </c>
    </row>
    <row r="59" spans="1:35">
      <c r="AI59" s="293"/>
    </row>
    <row r="60" spans="1:35">
      <c r="A60" s="303" t="s">
        <v>347</v>
      </c>
      <c r="B60" s="292"/>
      <c r="C60" s="312">
        <v>0</v>
      </c>
      <c r="D60" s="315">
        <v>0</v>
      </c>
      <c r="E60" s="312">
        <v>597.49</v>
      </c>
      <c r="F60" s="325">
        <v>608.15099999999995</v>
      </c>
      <c r="G60" s="312">
        <v>606.30700000000002</v>
      </c>
      <c r="H60" s="325">
        <v>730.06299999999999</v>
      </c>
      <c r="I60" s="312">
        <v>1042.2190000000001</v>
      </c>
      <c r="J60" s="325">
        <v>1443.8009999999999</v>
      </c>
      <c r="K60" s="312">
        <v>1201.472</v>
      </c>
      <c r="L60" s="325">
        <v>1187.777</v>
      </c>
      <c r="M60" s="312">
        <v>-1E-3</v>
      </c>
      <c r="N60" s="325">
        <v>0</v>
      </c>
      <c r="O60" s="316">
        <v>3447.4870000000001</v>
      </c>
      <c r="P60" s="318">
        <v>3969.7919999999999</v>
      </c>
    </row>
    <row r="61" spans="1:35">
      <c r="A61" s="302" t="s">
        <v>348</v>
      </c>
      <c r="B61" s="292"/>
      <c r="C61" s="312">
        <v>0</v>
      </c>
      <c r="D61" s="325">
        <v>0</v>
      </c>
      <c r="E61" s="312">
        <v>597.49</v>
      </c>
      <c r="F61" s="325">
        <v>608.15099999999995</v>
      </c>
      <c r="G61" s="312">
        <v>606.30700000000002</v>
      </c>
      <c r="H61" s="325">
        <v>730.06299999999999</v>
      </c>
      <c r="I61" s="312">
        <v>1042.2190000000001</v>
      </c>
      <c r="J61" s="325">
        <v>1443.8009999999999</v>
      </c>
      <c r="K61" s="312">
        <v>1201.472</v>
      </c>
      <c r="L61" s="325">
        <v>1187.777</v>
      </c>
      <c r="M61" s="312">
        <v>-1E-3</v>
      </c>
      <c r="N61" s="325">
        <v>0</v>
      </c>
      <c r="O61" s="316">
        <v>3447.4870000000001</v>
      </c>
      <c r="P61" s="318">
        <v>3969.7919999999999</v>
      </c>
    </row>
    <row r="62" spans="1:35">
      <c r="A62" s="302"/>
      <c r="B62" s="292" t="s">
        <v>307</v>
      </c>
      <c r="C62" s="312">
        <v>0</v>
      </c>
      <c r="D62" s="314">
        <v>0</v>
      </c>
      <c r="E62" s="312">
        <v>652.85299999999995</v>
      </c>
      <c r="F62" s="314">
        <v>569.46600000000001</v>
      </c>
      <c r="G62" s="312">
        <v>208.02099999999999</v>
      </c>
      <c r="H62" s="314">
        <v>268.41500000000002</v>
      </c>
      <c r="I62" s="312">
        <v>161.26599999999999</v>
      </c>
      <c r="J62" s="314">
        <v>199.47300000000001</v>
      </c>
      <c r="K62" s="312">
        <v>898.375</v>
      </c>
      <c r="L62" s="314">
        <v>930.67100000000005</v>
      </c>
      <c r="M62" s="312">
        <v>0</v>
      </c>
      <c r="N62" s="314">
        <v>0</v>
      </c>
      <c r="O62" s="316">
        <v>1920.5150000000001</v>
      </c>
      <c r="P62" s="318">
        <v>1968.0250000000001</v>
      </c>
    </row>
    <row r="63" spans="1:35">
      <c r="A63" s="302"/>
      <c r="B63" s="292" t="s">
        <v>308</v>
      </c>
      <c r="C63" s="312">
        <v>0</v>
      </c>
      <c r="D63" s="314">
        <v>0</v>
      </c>
      <c r="E63" s="312">
        <v>-56.189</v>
      </c>
      <c r="F63" s="314">
        <v>4.8840000000000003</v>
      </c>
      <c r="G63" s="312">
        <v>310.74099999999999</v>
      </c>
      <c r="H63" s="314">
        <v>335.96199999999999</v>
      </c>
      <c r="I63" s="312">
        <v>334.32299999999998</v>
      </c>
      <c r="J63" s="314">
        <v>565.62599999999998</v>
      </c>
      <c r="K63" s="312">
        <v>326.50099999999998</v>
      </c>
      <c r="L63" s="314">
        <v>284.44299999999998</v>
      </c>
      <c r="M63" s="312">
        <v>0</v>
      </c>
      <c r="N63" s="314">
        <v>0</v>
      </c>
      <c r="O63" s="316">
        <v>915.37599999999998</v>
      </c>
      <c r="P63" s="318">
        <v>1190.915</v>
      </c>
    </row>
    <row r="64" spans="1:35">
      <c r="A64" s="302"/>
      <c r="B64" s="292" t="s">
        <v>309</v>
      </c>
      <c r="C64" s="312">
        <v>0</v>
      </c>
      <c r="D64" s="314">
        <v>0</v>
      </c>
      <c r="E64" s="312">
        <v>0</v>
      </c>
      <c r="F64" s="314">
        <v>0</v>
      </c>
      <c r="G64" s="312">
        <v>0</v>
      </c>
      <c r="H64" s="314">
        <v>0</v>
      </c>
      <c r="I64" s="312">
        <v>27.875</v>
      </c>
      <c r="J64" s="314">
        <v>34.478999999999999</v>
      </c>
      <c r="K64" s="312">
        <v>4.2560000000000002</v>
      </c>
      <c r="L64" s="314">
        <v>4.4089999999999998</v>
      </c>
      <c r="M64" s="312">
        <v>0</v>
      </c>
      <c r="N64" s="314">
        <v>0</v>
      </c>
      <c r="O64" s="316">
        <v>32.131</v>
      </c>
      <c r="P64" s="318">
        <v>38.887999999999998</v>
      </c>
    </row>
    <row r="65" spans="1:16">
      <c r="A65" s="302"/>
      <c r="B65" s="292" t="s">
        <v>310</v>
      </c>
      <c r="C65" s="312">
        <v>0</v>
      </c>
      <c r="D65" s="314">
        <v>0</v>
      </c>
      <c r="E65" s="312">
        <v>0</v>
      </c>
      <c r="F65" s="314">
        <v>0</v>
      </c>
      <c r="G65" s="312">
        <v>0</v>
      </c>
      <c r="H65" s="314">
        <v>0</v>
      </c>
      <c r="I65" s="312">
        <v>0</v>
      </c>
      <c r="J65" s="314">
        <v>0</v>
      </c>
      <c r="K65" s="312">
        <v>0</v>
      </c>
      <c r="L65" s="314">
        <v>0</v>
      </c>
      <c r="M65" s="312">
        <v>0</v>
      </c>
      <c r="N65" s="314">
        <v>0</v>
      </c>
      <c r="O65" s="316">
        <v>0</v>
      </c>
      <c r="P65" s="318">
        <v>0</v>
      </c>
    </row>
    <row r="66" spans="1:16">
      <c r="A66" s="302"/>
      <c r="B66" s="292" t="s">
        <v>311</v>
      </c>
      <c r="C66" s="312">
        <v>0</v>
      </c>
      <c r="D66" s="314">
        <v>0</v>
      </c>
      <c r="E66" s="312">
        <v>0</v>
      </c>
      <c r="F66" s="314">
        <v>0</v>
      </c>
      <c r="G66" s="312">
        <v>0</v>
      </c>
      <c r="H66" s="314">
        <v>0</v>
      </c>
      <c r="I66" s="312">
        <v>0</v>
      </c>
      <c r="J66" s="314">
        <v>0</v>
      </c>
      <c r="K66" s="312">
        <v>0</v>
      </c>
      <c r="L66" s="314">
        <v>0</v>
      </c>
      <c r="M66" s="312">
        <v>0</v>
      </c>
      <c r="N66" s="314">
        <v>0</v>
      </c>
      <c r="O66" s="316">
        <v>0</v>
      </c>
      <c r="P66" s="318">
        <v>0</v>
      </c>
    </row>
    <row r="67" spans="1:16">
      <c r="A67" s="302"/>
      <c r="B67" s="292" t="s">
        <v>312</v>
      </c>
      <c r="C67" s="312">
        <v>0</v>
      </c>
      <c r="D67" s="314">
        <v>0</v>
      </c>
      <c r="E67" s="312">
        <v>0.82599999999999996</v>
      </c>
      <c r="F67" s="314">
        <v>33.801000000000002</v>
      </c>
      <c r="G67" s="312">
        <v>87.545000000000002</v>
      </c>
      <c r="H67" s="314">
        <v>125.68600000000001</v>
      </c>
      <c r="I67" s="312">
        <v>518.755</v>
      </c>
      <c r="J67" s="314">
        <v>644.22299999999996</v>
      </c>
      <c r="K67" s="312">
        <v>-27.66</v>
      </c>
      <c r="L67" s="314">
        <v>-31.745999999999999</v>
      </c>
      <c r="M67" s="312">
        <v>-1E-3</v>
      </c>
      <c r="N67" s="314">
        <v>0</v>
      </c>
      <c r="O67" s="316">
        <v>579.46500000000003</v>
      </c>
      <c r="P67" s="318">
        <v>771.96400000000006</v>
      </c>
    </row>
    <row r="69" spans="1:16">
      <c r="A69" s="301" t="s">
        <v>349</v>
      </c>
      <c r="B69" s="292"/>
      <c r="C69" s="312">
        <v>0</v>
      </c>
      <c r="D69" s="313">
        <v>0</v>
      </c>
      <c r="E69" s="312">
        <v>0</v>
      </c>
      <c r="F69" s="313">
        <v>0</v>
      </c>
      <c r="G69" s="312">
        <v>0</v>
      </c>
      <c r="H69" s="313">
        <v>0</v>
      </c>
      <c r="I69" s="312">
        <v>0</v>
      </c>
      <c r="J69" s="313">
        <v>0</v>
      </c>
      <c r="K69" s="312">
        <v>0</v>
      </c>
      <c r="L69" s="313">
        <v>0</v>
      </c>
      <c r="M69" s="312">
        <v>0</v>
      </c>
      <c r="N69" s="313">
        <v>0</v>
      </c>
      <c r="O69" s="316">
        <v>0</v>
      </c>
      <c r="P69" s="318">
        <v>0</v>
      </c>
    </row>
    <row r="71" spans="1:16">
      <c r="A71" s="303" t="s">
        <v>350</v>
      </c>
      <c r="B71" s="291"/>
      <c r="C71" s="316">
        <v>0</v>
      </c>
      <c r="D71" s="318">
        <v>0</v>
      </c>
      <c r="E71" s="316">
        <v>1137.0260000000001</v>
      </c>
      <c r="F71" s="318">
        <v>1168.2370000000001</v>
      </c>
      <c r="G71" s="316">
        <v>1063.0740000000001</v>
      </c>
      <c r="H71" s="318">
        <v>1280.6690000000001</v>
      </c>
      <c r="I71" s="316">
        <v>2280.723</v>
      </c>
      <c r="J71" s="318">
        <v>2775.4870000000001</v>
      </c>
      <c r="K71" s="316">
        <v>1694.008</v>
      </c>
      <c r="L71" s="318">
        <v>1761.327</v>
      </c>
      <c r="M71" s="316">
        <v>-105.05200000000001</v>
      </c>
      <c r="N71" s="318">
        <v>-102.944</v>
      </c>
      <c r="O71" s="316">
        <v>6069.7790000000005</v>
      </c>
      <c r="P71" s="318">
        <v>6882.7759999999998</v>
      </c>
    </row>
    <row r="72" spans="1:16">
      <c r="C72" s="297"/>
      <c r="D72" s="297"/>
      <c r="E72" s="297"/>
      <c r="F72" s="297"/>
      <c r="G72" s="297"/>
      <c r="H72" s="297"/>
      <c r="I72" s="297"/>
      <c r="J72" s="297"/>
      <c r="K72" s="297"/>
      <c r="L72" s="297"/>
      <c r="M72" s="297"/>
      <c r="N72" s="297"/>
      <c r="O72" s="297"/>
      <c r="P72" s="297"/>
    </row>
    <row r="73" spans="1:16">
      <c r="F73" s="326"/>
      <c r="G73" s="297"/>
      <c r="H73" s="297"/>
      <c r="I73" s="297"/>
      <c r="J73" s="297"/>
      <c r="K73" s="297"/>
      <c r="L73" s="297"/>
      <c r="M73" s="297"/>
      <c r="N73" s="297"/>
      <c r="O73" s="297"/>
      <c r="P73" s="297"/>
    </row>
    <row r="74" spans="1:16" ht="18">
      <c r="C74" s="523" t="s">
        <v>176</v>
      </c>
      <c r="D74" s="524"/>
      <c r="E74" s="524"/>
      <c r="F74" s="524"/>
      <c r="G74" s="524"/>
      <c r="H74" s="524"/>
      <c r="I74" s="524"/>
      <c r="J74" s="524"/>
      <c r="K74" s="524"/>
      <c r="L74" s="524"/>
      <c r="M74" s="524"/>
      <c r="N74" s="524"/>
      <c r="O74" s="524"/>
      <c r="P74" s="525"/>
    </row>
    <row r="75" spans="1:16">
      <c r="A75" s="505" t="s">
        <v>91</v>
      </c>
      <c r="B75" s="506"/>
      <c r="C75" s="510" t="s">
        <v>22</v>
      </c>
      <c r="D75" s="511"/>
      <c r="E75" s="510" t="s">
        <v>10</v>
      </c>
      <c r="F75" s="511"/>
      <c r="G75" s="510" t="s">
        <v>53</v>
      </c>
      <c r="H75" s="511"/>
      <c r="I75" s="510" t="s">
        <v>14</v>
      </c>
      <c r="J75" s="511"/>
      <c r="K75" s="510" t="s">
        <v>54</v>
      </c>
      <c r="L75" s="511"/>
      <c r="M75" s="510" t="s">
        <v>368</v>
      </c>
      <c r="N75" s="511"/>
      <c r="O75" s="510" t="s">
        <v>19</v>
      </c>
      <c r="P75" s="511"/>
    </row>
    <row r="76" spans="1:16">
      <c r="A76" s="498" t="s">
        <v>351</v>
      </c>
      <c r="B76" s="502"/>
      <c r="C76" s="308" t="s">
        <v>425</v>
      </c>
      <c r="D76" s="309" t="s">
        <v>426</v>
      </c>
      <c r="E76" s="308" t="str">
        <f>C76</f>
        <v>03/31/2020</v>
      </c>
      <c r="F76" s="309" t="str">
        <f>D76</f>
        <v>03/31/2019</v>
      </c>
      <c r="G76" s="308" t="str">
        <f>C76</f>
        <v>03/31/2020</v>
      </c>
      <c r="H76" s="309" t="str">
        <f>D76</f>
        <v>03/31/2019</v>
      </c>
      <c r="I76" s="308" t="str">
        <f>C76</f>
        <v>03/31/2020</v>
      </c>
      <c r="J76" s="309" t="str">
        <f>D76</f>
        <v>03/31/2019</v>
      </c>
      <c r="K76" s="308" t="str">
        <f>C76</f>
        <v>03/31/2020</v>
      </c>
      <c r="L76" s="309" t="str">
        <f>D76</f>
        <v>03/31/2019</v>
      </c>
      <c r="M76" s="308" t="str">
        <f>C76</f>
        <v>03/31/2020</v>
      </c>
      <c r="N76" s="309" t="str">
        <f>D76</f>
        <v>03/31/2019</v>
      </c>
      <c r="O76" s="308" t="str">
        <f>C76</f>
        <v>03/31/2020</v>
      </c>
      <c r="P76" s="309" t="str">
        <f>D76</f>
        <v>03/31/2019</v>
      </c>
    </row>
    <row r="77" spans="1:16">
      <c r="A77" s="503"/>
      <c r="B77" s="504"/>
      <c r="C77" s="310" t="s">
        <v>414</v>
      </c>
      <c r="D77" s="311" t="s">
        <v>414</v>
      </c>
      <c r="E77" s="310" t="s">
        <v>414</v>
      </c>
      <c r="F77" s="311" t="s">
        <v>414</v>
      </c>
      <c r="G77" s="310" t="s">
        <v>414</v>
      </c>
      <c r="H77" s="311" t="s">
        <v>414</v>
      </c>
      <c r="I77" s="310" t="s">
        <v>414</v>
      </c>
      <c r="J77" s="311" t="s">
        <v>414</v>
      </c>
      <c r="K77" s="310" t="s">
        <v>414</v>
      </c>
      <c r="L77" s="311" t="s">
        <v>414</v>
      </c>
      <c r="M77" s="310" t="s">
        <v>414</v>
      </c>
      <c r="N77" s="311" t="s">
        <v>414</v>
      </c>
      <c r="O77" s="310" t="s">
        <v>414</v>
      </c>
      <c r="P77" s="311" t="s">
        <v>414</v>
      </c>
    </row>
    <row r="78" spans="1:16">
      <c r="A78" s="303" t="s">
        <v>352</v>
      </c>
      <c r="B78" s="327"/>
      <c r="C78" s="328">
        <v>0</v>
      </c>
      <c r="D78" s="329">
        <v>0</v>
      </c>
      <c r="E78" s="319">
        <v>84.230999999999995</v>
      </c>
      <c r="F78" s="320">
        <v>130.38399999999999</v>
      </c>
      <c r="G78" s="319">
        <v>191.13399999999999</v>
      </c>
      <c r="H78" s="320">
        <v>204.876</v>
      </c>
      <c r="I78" s="319">
        <v>302.23700000000002</v>
      </c>
      <c r="J78" s="320">
        <v>305.35500000000002</v>
      </c>
      <c r="K78" s="319">
        <v>132.97800000000001</v>
      </c>
      <c r="L78" s="320">
        <v>158.12100000000001</v>
      </c>
      <c r="M78" s="319">
        <v>0</v>
      </c>
      <c r="N78" s="320">
        <v>-2.9000000000000001E-2</v>
      </c>
      <c r="O78" s="319">
        <v>710.58</v>
      </c>
      <c r="P78" s="320">
        <v>798.70699999999999</v>
      </c>
    </row>
    <row r="79" spans="1:16">
      <c r="A79" s="304"/>
      <c r="B79" s="294" t="s">
        <v>116</v>
      </c>
      <c r="C79" s="328">
        <v>0</v>
      </c>
      <c r="D79" s="329">
        <v>0</v>
      </c>
      <c r="E79" s="319">
        <v>84.230999999999995</v>
      </c>
      <c r="F79" s="320">
        <v>128.08199999999999</v>
      </c>
      <c r="G79" s="319">
        <v>188.738</v>
      </c>
      <c r="H79" s="320">
        <v>204.18899999999999</v>
      </c>
      <c r="I79" s="319">
        <v>301.53399999999999</v>
      </c>
      <c r="J79" s="320">
        <v>305.10199999999998</v>
      </c>
      <c r="K79" s="319">
        <v>133.28200000000001</v>
      </c>
      <c r="L79" s="320">
        <v>154.93</v>
      </c>
      <c r="M79" s="319">
        <v>0</v>
      </c>
      <c r="N79" s="320">
        <v>0</v>
      </c>
      <c r="O79" s="319">
        <v>707.78499999999997</v>
      </c>
      <c r="P79" s="320">
        <v>792.303</v>
      </c>
    </row>
    <row r="80" spans="1:16">
      <c r="A80" s="304"/>
      <c r="B80" s="300" t="s">
        <v>361</v>
      </c>
      <c r="C80" s="321">
        <v>0</v>
      </c>
      <c r="D80" s="322">
        <v>0</v>
      </c>
      <c r="E80" s="321">
        <v>83.325000000000003</v>
      </c>
      <c r="F80" s="322">
        <v>127.77500000000001</v>
      </c>
      <c r="G80" s="321">
        <v>175.23099999999999</v>
      </c>
      <c r="H80" s="322">
        <v>185.035</v>
      </c>
      <c r="I80" s="321">
        <v>295.113</v>
      </c>
      <c r="J80" s="322">
        <v>298.685</v>
      </c>
      <c r="K80" s="321">
        <v>130.04599999999999</v>
      </c>
      <c r="L80" s="322">
        <v>148.81100000000001</v>
      </c>
      <c r="M80" s="321">
        <v>0</v>
      </c>
      <c r="N80" s="322">
        <v>0</v>
      </c>
      <c r="O80" s="321">
        <v>683.71500000000003</v>
      </c>
      <c r="P80" s="322">
        <v>760.30600000000004</v>
      </c>
    </row>
    <row r="81" spans="1:17">
      <c r="A81" s="304"/>
      <c r="B81" s="300" t="s">
        <v>362</v>
      </c>
      <c r="C81" s="321">
        <v>0</v>
      </c>
      <c r="D81" s="322">
        <v>0</v>
      </c>
      <c r="E81" s="321">
        <v>0</v>
      </c>
      <c r="F81" s="322">
        <v>0</v>
      </c>
      <c r="G81" s="321">
        <v>0</v>
      </c>
      <c r="H81" s="322">
        <v>0</v>
      </c>
      <c r="I81" s="321">
        <v>6.3810000000000002</v>
      </c>
      <c r="J81" s="322">
        <v>6.3550000000000004</v>
      </c>
      <c r="K81" s="321">
        <v>2.532</v>
      </c>
      <c r="L81" s="322">
        <v>5.6879999999999997</v>
      </c>
      <c r="M81" s="321">
        <v>0</v>
      </c>
      <c r="N81" s="322">
        <v>0</v>
      </c>
      <c r="O81" s="321">
        <v>8.9130000000000003</v>
      </c>
      <c r="P81" s="322">
        <v>12.042999999999999</v>
      </c>
    </row>
    <row r="82" spans="1:17">
      <c r="A82" s="304"/>
      <c r="B82" s="300" t="s">
        <v>363</v>
      </c>
      <c r="C82" s="321">
        <v>0</v>
      </c>
      <c r="D82" s="322">
        <v>0</v>
      </c>
      <c r="E82" s="321">
        <v>0.90600000000000003</v>
      </c>
      <c r="F82" s="322">
        <v>0.307</v>
      </c>
      <c r="G82" s="321">
        <v>13.507</v>
      </c>
      <c r="H82" s="322">
        <v>19.154</v>
      </c>
      <c r="I82" s="321">
        <v>0.04</v>
      </c>
      <c r="J82" s="322">
        <v>6.2E-2</v>
      </c>
      <c r="K82" s="321">
        <v>0.70399999999999996</v>
      </c>
      <c r="L82" s="322">
        <v>0.43099999999999999</v>
      </c>
      <c r="M82" s="321">
        <v>0</v>
      </c>
      <c r="N82" s="322">
        <v>0</v>
      </c>
      <c r="O82" s="321">
        <v>15.157</v>
      </c>
      <c r="P82" s="322">
        <v>19.954000000000001</v>
      </c>
    </row>
    <row r="83" spans="1:17">
      <c r="A83" s="304"/>
      <c r="B83" s="294" t="s">
        <v>117</v>
      </c>
      <c r="C83" s="321">
        <v>0</v>
      </c>
      <c r="D83" s="322">
        <v>0</v>
      </c>
      <c r="E83" s="321">
        <v>0</v>
      </c>
      <c r="F83" s="322">
        <v>2.302</v>
      </c>
      <c r="G83" s="321">
        <v>2.3959999999999999</v>
      </c>
      <c r="H83" s="322">
        <v>0.68700000000000006</v>
      </c>
      <c r="I83" s="321">
        <v>0.70299999999999996</v>
      </c>
      <c r="J83" s="322">
        <v>0.253</v>
      </c>
      <c r="K83" s="321">
        <v>-0.30399999999999999</v>
      </c>
      <c r="L83" s="322">
        <v>3.1909999999999998</v>
      </c>
      <c r="M83" s="321">
        <v>0</v>
      </c>
      <c r="N83" s="322">
        <v>-2.9000000000000001E-2</v>
      </c>
      <c r="O83" s="321">
        <v>2.7949999999999999</v>
      </c>
      <c r="P83" s="322">
        <v>6.4039999999999999</v>
      </c>
    </row>
    <row r="85" spans="1:17">
      <c r="A85" s="303" t="s">
        <v>353</v>
      </c>
      <c r="B85" s="330"/>
      <c r="C85" s="319">
        <v>0</v>
      </c>
      <c r="D85" s="320">
        <v>0</v>
      </c>
      <c r="E85" s="319">
        <v>-14.851000000000001</v>
      </c>
      <c r="F85" s="320">
        <v>-53.710999999999999</v>
      </c>
      <c r="G85" s="319">
        <v>-106.217</v>
      </c>
      <c r="H85" s="320">
        <v>-73.441000000000003</v>
      </c>
      <c r="I85" s="319">
        <v>-102.35</v>
      </c>
      <c r="J85" s="320">
        <v>-113.539</v>
      </c>
      <c r="K85" s="319">
        <v>-37.058999999999997</v>
      </c>
      <c r="L85" s="320">
        <v>-66.774000000000001</v>
      </c>
      <c r="M85" s="319">
        <v>0</v>
      </c>
      <c r="N85" s="320">
        <v>2.1000000000000001E-2</v>
      </c>
      <c r="O85" s="319">
        <v>-260.47699999999998</v>
      </c>
      <c r="P85" s="320">
        <v>-307.44400000000002</v>
      </c>
    </row>
    <row r="86" spans="1:17">
      <c r="A86" s="304"/>
      <c r="B86" s="300" t="s">
        <v>315</v>
      </c>
      <c r="C86" s="321">
        <v>0</v>
      </c>
      <c r="D86" s="322">
        <v>0</v>
      </c>
      <c r="E86" s="321">
        <v>-0.215</v>
      </c>
      <c r="F86" s="322">
        <v>-0.16500000000000001</v>
      </c>
      <c r="G86" s="321">
        <v>-83.983999999999995</v>
      </c>
      <c r="H86" s="322">
        <v>-58.41</v>
      </c>
      <c r="I86" s="321">
        <v>-42.826999999999998</v>
      </c>
      <c r="J86" s="322">
        <v>-45.104999999999997</v>
      </c>
      <c r="K86" s="321">
        <v>-7.3630000000000004</v>
      </c>
      <c r="L86" s="322">
        <v>-18.943999999999999</v>
      </c>
      <c r="M86" s="321">
        <v>0</v>
      </c>
      <c r="N86" s="322">
        <v>0.27300000000000002</v>
      </c>
      <c r="O86" s="321">
        <v>-134.38900000000001</v>
      </c>
      <c r="P86" s="322">
        <v>-122.351</v>
      </c>
    </row>
    <row r="87" spans="1:17">
      <c r="A87" s="304"/>
      <c r="B87" s="300" t="s">
        <v>316</v>
      </c>
      <c r="C87" s="321">
        <v>0</v>
      </c>
      <c r="D87" s="322">
        <v>0</v>
      </c>
      <c r="E87" s="321">
        <v>-9.2539999999999996</v>
      </c>
      <c r="F87" s="322">
        <v>-46.709000000000003</v>
      </c>
      <c r="G87" s="321">
        <v>-14.662000000000001</v>
      </c>
      <c r="H87" s="322">
        <v>-7.3289999999999997</v>
      </c>
      <c r="I87" s="321">
        <v>-15.127000000000001</v>
      </c>
      <c r="J87" s="322">
        <v>-18.97</v>
      </c>
      <c r="K87" s="321">
        <v>-11.603999999999999</v>
      </c>
      <c r="L87" s="322">
        <v>-16.274000000000001</v>
      </c>
      <c r="M87" s="321">
        <v>0</v>
      </c>
      <c r="N87" s="322">
        <v>0</v>
      </c>
      <c r="O87" s="321">
        <v>-50.646999999999998</v>
      </c>
      <c r="P87" s="322">
        <v>-89.281999999999996</v>
      </c>
    </row>
    <row r="88" spans="1:17">
      <c r="A88" s="304"/>
      <c r="B88" s="300" t="s">
        <v>121</v>
      </c>
      <c r="C88" s="321">
        <v>0</v>
      </c>
      <c r="D88" s="322">
        <v>0</v>
      </c>
      <c r="E88" s="321">
        <v>-1.9770000000000001</v>
      </c>
      <c r="F88" s="322">
        <v>-2.052</v>
      </c>
      <c r="G88" s="321">
        <v>-6.5810000000000004</v>
      </c>
      <c r="H88" s="322">
        <v>-7.62</v>
      </c>
      <c r="I88" s="321">
        <v>-30.68</v>
      </c>
      <c r="J88" s="322">
        <v>-34.183999999999997</v>
      </c>
      <c r="K88" s="321">
        <v>-15.324</v>
      </c>
      <c r="L88" s="322">
        <v>-28.73</v>
      </c>
      <c r="M88" s="321">
        <v>0</v>
      </c>
      <c r="N88" s="322">
        <v>-0.252</v>
      </c>
      <c r="O88" s="321">
        <v>-54.561999999999998</v>
      </c>
      <c r="P88" s="322">
        <v>-72.837999999999994</v>
      </c>
    </row>
    <row r="89" spans="1:17">
      <c r="A89" s="304"/>
      <c r="B89" s="300" t="s">
        <v>317</v>
      </c>
      <c r="C89" s="321">
        <v>0</v>
      </c>
      <c r="D89" s="322">
        <v>0</v>
      </c>
      <c r="E89" s="321">
        <v>-3.4049999999999998</v>
      </c>
      <c r="F89" s="322">
        <v>-4.7850000000000001</v>
      </c>
      <c r="G89" s="321">
        <v>-0.99</v>
      </c>
      <c r="H89" s="322">
        <v>-8.2000000000000003E-2</v>
      </c>
      <c r="I89" s="321">
        <v>-13.715999999999999</v>
      </c>
      <c r="J89" s="322">
        <v>-15.28</v>
      </c>
      <c r="K89" s="321">
        <v>-2.7679999999999998</v>
      </c>
      <c r="L89" s="322">
        <v>-2.8260000000000001</v>
      </c>
      <c r="M89" s="321">
        <v>0</v>
      </c>
      <c r="N89" s="322">
        <v>0</v>
      </c>
      <c r="O89" s="321">
        <v>-20.879000000000001</v>
      </c>
      <c r="P89" s="322">
        <v>-22.972999999999999</v>
      </c>
    </row>
    <row r="90" spans="1:17">
      <c r="Q90" s="293"/>
    </row>
    <row r="91" spans="1:17">
      <c r="A91" s="303" t="s">
        <v>354</v>
      </c>
      <c r="B91" s="327"/>
      <c r="C91" s="319">
        <v>0</v>
      </c>
      <c r="D91" s="320">
        <v>0</v>
      </c>
      <c r="E91" s="319">
        <v>69.38</v>
      </c>
      <c r="F91" s="320">
        <v>76.673000000000002</v>
      </c>
      <c r="G91" s="319">
        <v>84.917000000000002</v>
      </c>
      <c r="H91" s="320">
        <v>131.435</v>
      </c>
      <c r="I91" s="319">
        <v>199.887</v>
      </c>
      <c r="J91" s="320">
        <v>191.816</v>
      </c>
      <c r="K91" s="319">
        <v>95.918999999999997</v>
      </c>
      <c r="L91" s="320">
        <v>91.346999999999994</v>
      </c>
      <c r="M91" s="319">
        <v>0</v>
      </c>
      <c r="N91" s="320">
        <v>-8.0000000000000002E-3</v>
      </c>
      <c r="O91" s="319">
        <v>450.10300000000001</v>
      </c>
      <c r="P91" s="320">
        <v>491.26299999999998</v>
      </c>
    </row>
    <row r="93" spans="1:17">
      <c r="A93" s="302"/>
      <c r="B93" s="294" t="s">
        <v>318</v>
      </c>
      <c r="C93" s="321">
        <v>0</v>
      </c>
      <c r="D93" s="322">
        <v>0</v>
      </c>
      <c r="E93" s="321">
        <v>2.3E-2</v>
      </c>
      <c r="F93" s="322">
        <v>0.114</v>
      </c>
      <c r="G93" s="321">
        <v>0.128</v>
      </c>
      <c r="H93" s="322">
        <v>0.16400000000000001</v>
      </c>
      <c r="I93" s="321">
        <v>0.48</v>
      </c>
      <c r="J93" s="322">
        <v>0.47599999999999998</v>
      </c>
      <c r="K93" s="321">
        <v>0.107</v>
      </c>
      <c r="L93" s="322">
        <v>0.126</v>
      </c>
      <c r="M93" s="321">
        <v>0</v>
      </c>
      <c r="N93" s="322">
        <v>0</v>
      </c>
      <c r="O93" s="321">
        <v>0.73799999999999999</v>
      </c>
      <c r="P93" s="322">
        <v>0.88</v>
      </c>
    </row>
    <row r="94" spans="1:17">
      <c r="A94" s="302"/>
      <c r="B94" s="294" t="s">
        <v>319</v>
      </c>
      <c r="C94" s="321">
        <v>0</v>
      </c>
      <c r="D94" s="322">
        <v>0</v>
      </c>
      <c r="E94" s="321">
        <v>-7.6150000000000002</v>
      </c>
      <c r="F94" s="322">
        <v>-9.2230000000000008</v>
      </c>
      <c r="G94" s="321">
        <v>-3.6539999999999999</v>
      </c>
      <c r="H94" s="322">
        <v>-3.8580000000000001</v>
      </c>
      <c r="I94" s="321">
        <v>-7.2060000000000004</v>
      </c>
      <c r="J94" s="322">
        <v>-7.4530000000000003</v>
      </c>
      <c r="K94" s="321">
        <v>-7.6840000000000002</v>
      </c>
      <c r="L94" s="322">
        <v>-7.758</v>
      </c>
      <c r="M94" s="321">
        <v>0</v>
      </c>
      <c r="N94" s="322">
        <v>0</v>
      </c>
      <c r="O94" s="321">
        <v>-26.158999999999999</v>
      </c>
      <c r="P94" s="322">
        <v>-28.292000000000002</v>
      </c>
    </row>
    <row r="95" spans="1:17">
      <c r="A95" s="302"/>
      <c r="B95" s="294" t="s">
        <v>320</v>
      </c>
      <c r="C95" s="321">
        <v>0</v>
      </c>
      <c r="D95" s="322">
        <v>0</v>
      </c>
      <c r="E95" s="321">
        <v>-6.1769999999999996</v>
      </c>
      <c r="F95" s="322">
        <v>-5.6760000000000002</v>
      </c>
      <c r="G95" s="321">
        <v>-3.8639999999999999</v>
      </c>
      <c r="H95" s="322">
        <v>-4.57</v>
      </c>
      <c r="I95" s="321">
        <v>-9.0410000000000004</v>
      </c>
      <c r="J95" s="322">
        <v>-8.625</v>
      </c>
      <c r="K95" s="321">
        <v>-9.5050000000000008</v>
      </c>
      <c r="L95" s="322">
        <v>-9.8109999999999999</v>
      </c>
      <c r="M95" s="321">
        <v>0</v>
      </c>
      <c r="N95" s="322">
        <v>1.7999999999999999E-2</v>
      </c>
      <c r="O95" s="321">
        <v>-28.587</v>
      </c>
      <c r="P95" s="322">
        <v>-28.664000000000001</v>
      </c>
    </row>
    <row r="97" spans="1:16">
      <c r="A97" s="303" t="s">
        <v>355</v>
      </c>
      <c r="B97" s="327"/>
      <c r="C97" s="319">
        <v>0</v>
      </c>
      <c r="D97" s="320">
        <v>0</v>
      </c>
      <c r="E97" s="319">
        <v>55.610999999999997</v>
      </c>
      <c r="F97" s="320">
        <v>61.887999999999998</v>
      </c>
      <c r="G97" s="319">
        <v>77.527000000000001</v>
      </c>
      <c r="H97" s="320">
        <v>123.17100000000001</v>
      </c>
      <c r="I97" s="319">
        <v>184.12</v>
      </c>
      <c r="J97" s="320">
        <v>176.214</v>
      </c>
      <c r="K97" s="319">
        <v>78.837000000000003</v>
      </c>
      <c r="L97" s="320">
        <v>73.903999999999996</v>
      </c>
      <c r="M97" s="319">
        <v>0</v>
      </c>
      <c r="N97" s="320">
        <v>0.01</v>
      </c>
      <c r="O97" s="319">
        <v>396.09500000000003</v>
      </c>
      <c r="P97" s="320">
        <v>435.18700000000001</v>
      </c>
    </row>
    <row r="99" spans="1:16">
      <c r="A99" s="304"/>
      <c r="B99" s="294" t="s">
        <v>321</v>
      </c>
      <c r="C99" s="321">
        <v>0</v>
      </c>
      <c r="D99" s="322">
        <v>0</v>
      </c>
      <c r="E99" s="321">
        <v>-24.065999999999999</v>
      </c>
      <c r="F99" s="322">
        <v>-13.978</v>
      </c>
      <c r="G99" s="321">
        <v>-7.3010000000000002</v>
      </c>
      <c r="H99" s="322">
        <v>-10.438000000000001</v>
      </c>
      <c r="I99" s="321">
        <v>-16.725999999999999</v>
      </c>
      <c r="J99" s="322">
        <v>-18.327000000000002</v>
      </c>
      <c r="K99" s="321">
        <v>-15.574</v>
      </c>
      <c r="L99" s="322">
        <v>-16.567</v>
      </c>
      <c r="M99" s="321">
        <v>0</v>
      </c>
      <c r="N99" s="322">
        <v>0</v>
      </c>
      <c r="O99" s="321">
        <v>-63.667000000000002</v>
      </c>
      <c r="P99" s="322">
        <v>-59.31</v>
      </c>
    </row>
    <row r="100" spans="1:16">
      <c r="A100" s="304"/>
      <c r="B100" s="294" t="s">
        <v>322</v>
      </c>
      <c r="C100" s="321">
        <v>0</v>
      </c>
      <c r="D100" s="322">
        <v>0</v>
      </c>
      <c r="E100" s="321">
        <v>0</v>
      </c>
      <c r="F100" s="322">
        <v>0</v>
      </c>
      <c r="G100" s="321">
        <v>0</v>
      </c>
      <c r="H100" s="322">
        <v>0</v>
      </c>
      <c r="I100" s="321">
        <v>0</v>
      </c>
      <c r="J100" s="322">
        <v>0</v>
      </c>
      <c r="K100" s="321">
        <v>0</v>
      </c>
      <c r="L100" s="322">
        <v>0</v>
      </c>
      <c r="M100" s="321">
        <v>0</v>
      </c>
      <c r="N100" s="322">
        <v>0</v>
      </c>
      <c r="O100" s="321">
        <v>0</v>
      </c>
      <c r="P100" s="322">
        <v>0</v>
      </c>
    </row>
    <row r="101" spans="1:16" ht="24">
      <c r="A101" s="304"/>
      <c r="B101" s="376" t="s">
        <v>385</v>
      </c>
      <c r="C101" s="321">
        <v>0</v>
      </c>
      <c r="D101" s="322">
        <v>0</v>
      </c>
      <c r="E101" s="321">
        <v>0</v>
      </c>
      <c r="F101" s="322">
        <v>0</v>
      </c>
      <c r="G101" s="321">
        <v>-0.13500000000000001</v>
      </c>
      <c r="H101" s="322">
        <v>8.1000000000000003E-2</v>
      </c>
      <c r="I101" s="321">
        <v>-0.83</v>
      </c>
      <c r="J101" s="322">
        <v>0.307</v>
      </c>
      <c r="K101" s="321">
        <v>-0.20200000000000001</v>
      </c>
      <c r="L101" s="322">
        <v>-0.252</v>
      </c>
      <c r="M101" s="321">
        <v>0</v>
      </c>
      <c r="N101" s="322">
        <v>0</v>
      </c>
      <c r="O101" s="321">
        <v>-1.167</v>
      </c>
      <c r="P101" s="322">
        <v>0.13600000000000001</v>
      </c>
    </row>
    <row r="103" spans="1:16">
      <c r="A103" s="303" t="s">
        <v>356</v>
      </c>
      <c r="B103" s="327"/>
      <c r="C103" s="319">
        <v>0</v>
      </c>
      <c r="D103" s="320">
        <v>0</v>
      </c>
      <c r="E103" s="319">
        <v>31.545000000000002</v>
      </c>
      <c r="F103" s="320">
        <v>47.91</v>
      </c>
      <c r="G103" s="319">
        <v>70.090999999999994</v>
      </c>
      <c r="H103" s="320">
        <v>112.81399999999999</v>
      </c>
      <c r="I103" s="319">
        <v>166.56399999999999</v>
      </c>
      <c r="J103" s="320">
        <v>158.19399999999999</v>
      </c>
      <c r="K103" s="319">
        <v>63.061</v>
      </c>
      <c r="L103" s="320">
        <v>57.085000000000001</v>
      </c>
      <c r="M103" s="319">
        <v>0</v>
      </c>
      <c r="N103" s="320">
        <v>0.01</v>
      </c>
      <c r="O103" s="319">
        <v>331.26100000000002</v>
      </c>
      <c r="P103" s="320">
        <v>376.01299999999998</v>
      </c>
    </row>
    <row r="104" spans="1:16">
      <c r="A104" s="305"/>
      <c r="B104" s="331"/>
      <c r="C104" s="331"/>
      <c r="D104" s="331"/>
      <c r="E104" s="331"/>
      <c r="F104" s="331"/>
      <c r="G104" s="331"/>
      <c r="H104" s="331"/>
      <c r="I104" s="331"/>
      <c r="J104" s="331"/>
      <c r="K104" s="331"/>
      <c r="L104" s="331"/>
      <c r="M104" s="331"/>
      <c r="N104" s="331"/>
      <c r="O104" s="331"/>
      <c r="P104" s="331"/>
    </row>
    <row r="105" spans="1:16">
      <c r="A105" s="303" t="s">
        <v>357</v>
      </c>
      <c r="B105" s="327"/>
      <c r="C105" s="319">
        <v>0</v>
      </c>
      <c r="D105" s="320">
        <v>0</v>
      </c>
      <c r="E105" s="319">
        <v>5.9649999999999999</v>
      </c>
      <c r="F105" s="320">
        <v>13.664999999999999</v>
      </c>
      <c r="G105" s="319">
        <v>18.928999999999998</v>
      </c>
      <c r="H105" s="320">
        <v>18.655000000000001</v>
      </c>
      <c r="I105" s="319">
        <v>-16.428999999999998</v>
      </c>
      <c r="J105" s="320">
        <v>-20.335000000000001</v>
      </c>
      <c r="K105" s="319">
        <v>2.7509999999999999</v>
      </c>
      <c r="L105" s="320">
        <v>-2.0819999999999999</v>
      </c>
      <c r="M105" s="319">
        <v>0</v>
      </c>
      <c r="N105" s="320">
        <v>11.983000000000001</v>
      </c>
      <c r="O105" s="319">
        <v>11.215999999999999</v>
      </c>
      <c r="P105" s="320">
        <v>21.885999999999999</v>
      </c>
    </row>
    <row r="106" spans="1:16">
      <c r="A106" s="303"/>
      <c r="B106" s="327" t="s">
        <v>108</v>
      </c>
      <c r="C106" s="319">
        <v>0</v>
      </c>
      <c r="D106" s="320">
        <v>0</v>
      </c>
      <c r="E106" s="319">
        <v>12.316000000000001</v>
      </c>
      <c r="F106" s="320">
        <v>13.132999999999999</v>
      </c>
      <c r="G106" s="319">
        <v>5.891</v>
      </c>
      <c r="H106" s="320">
        <v>28.106999999999999</v>
      </c>
      <c r="I106" s="321">
        <v>1.4510000000000001</v>
      </c>
      <c r="J106" s="322">
        <v>1.42</v>
      </c>
      <c r="K106" s="321">
        <v>1.9119999999999999</v>
      </c>
      <c r="L106" s="322">
        <v>1.7070000000000001</v>
      </c>
      <c r="M106" s="321">
        <v>0</v>
      </c>
      <c r="N106" s="322">
        <v>0</v>
      </c>
      <c r="O106" s="321">
        <v>21.57</v>
      </c>
      <c r="P106" s="322">
        <v>44.366999999999997</v>
      </c>
    </row>
    <row r="107" spans="1:16">
      <c r="A107" s="304"/>
      <c r="B107" s="300" t="s">
        <v>276</v>
      </c>
      <c r="C107" s="321">
        <v>0</v>
      </c>
      <c r="D107" s="322">
        <v>0</v>
      </c>
      <c r="E107" s="321">
        <v>8.8089999999999993</v>
      </c>
      <c r="F107" s="322">
        <v>13.016999999999999</v>
      </c>
      <c r="G107" s="321">
        <v>1.292</v>
      </c>
      <c r="H107" s="322">
        <v>1.645</v>
      </c>
      <c r="I107" s="321">
        <v>1.048</v>
      </c>
      <c r="J107" s="322">
        <v>1.0149999999999999</v>
      </c>
      <c r="K107" s="321">
        <v>1.3149999999999999</v>
      </c>
      <c r="L107" s="322">
        <v>0.85699999999999998</v>
      </c>
      <c r="M107" s="321">
        <v>0</v>
      </c>
      <c r="N107" s="322">
        <v>0</v>
      </c>
      <c r="O107" s="321">
        <v>12.464</v>
      </c>
      <c r="P107" s="322">
        <v>16.533999999999999</v>
      </c>
    </row>
    <row r="108" spans="1:16">
      <c r="A108" s="304"/>
      <c r="B108" s="300" t="s">
        <v>323</v>
      </c>
      <c r="C108" s="321">
        <v>0</v>
      </c>
      <c r="D108" s="322">
        <v>0</v>
      </c>
      <c r="E108" s="321">
        <v>3.5070000000000001</v>
      </c>
      <c r="F108" s="322">
        <v>0.11600000000000001</v>
      </c>
      <c r="G108" s="321">
        <v>4.5990000000000002</v>
      </c>
      <c r="H108" s="322">
        <v>26.462</v>
      </c>
      <c r="I108" s="321">
        <v>0.40300000000000002</v>
      </c>
      <c r="J108" s="322">
        <v>0.40500000000000003</v>
      </c>
      <c r="K108" s="321">
        <v>0.59699999999999998</v>
      </c>
      <c r="L108" s="322">
        <v>0.85</v>
      </c>
      <c r="M108" s="321">
        <v>0</v>
      </c>
      <c r="N108" s="322">
        <v>0</v>
      </c>
      <c r="O108" s="321">
        <v>9.1059999999999999</v>
      </c>
      <c r="P108" s="322">
        <v>27.832999999999998</v>
      </c>
    </row>
    <row r="109" spans="1:16">
      <c r="A109" s="303"/>
      <c r="B109" s="330" t="s">
        <v>130</v>
      </c>
      <c r="C109" s="319">
        <v>0</v>
      </c>
      <c r="D109" s="320">
        <v>0</v>
      </c>
      <c r="E109" s="319">
        <v>-2.395</v>
      </c>
      <c r="F109" s="320">
        <v>-11.44</v>
      </c>
      <c r="G109" s="319">
        <v>-8.891</v>
      </c>
      <c r="H109" s="320">
        <v>-11.52</v>
      </c>
      <c r="I109" s="319">
        <v>-15.85</v>
      </c>
      <c r="J109" s="320">
        <v>-21.55</v>
      </c>
      <c r="K109" s="319">
        <v>-1.4059999999999999</v>
      </c>
      <c r="L109" s="320">
        <v>-1.552</v>
      </c>
      <c r="M109" s="319">
        <v>0</v>
      </c>
      <c r="N109" s="320">
        <v>0</v>
      </c>
      <c r="O109" s="319">
        <v>-28.542000000000002</v>
      </c>
      <c r="P109" s="320">
        <v>-46.061999999999998</v>
      </c>
    </row>
    <row r="110" spans="1:16">
      <c r="A110" s="304"/>
      <c r="B110" s="300" t="s">
        <v>324</v>
      </c>
      <c r="C110" s="321">
        <v>0</v>
      </c>
      <c r="D110" s="322">
        <v>0</v>
      </c>
      <c r="E110" s="321">
        <v>-4.2000000000000003E-2</v>
      </c>
      <c r="F110" s="322">
        <v>-0.01</v>
      </c>
      <c r="G110" s="321">
        <v>-0.57899999999999996</v>
      </c>
      <c r="H110" s="322">
        <v>-2.8290000000000002</v>
      </c>
      <c r="I110" s="321">
        <v>0</v>
      </c>
      <c r="J110" s="322">
        <v>-0.74399999999999999</v>
      </c>
      <c r="K110" s="321">
        <v>0</v>
      </c>
      <c r="L110" s="322">
        <v>-3.5000000000000003E-2</v>
      </c>
      <c r="M110" s="321">
        <v>0</v>
      </c>
      <c r="N110" s="322">
        <v>0</v>
      </c>
      <c r="O110" s="321">
        <v>-0.621</v>
      </c>
      <c r="P110" s="322">
        <v>-3.6179999999999999</v>
      </c>
    </row>
    <row r="111" spans="1:16">
      <c r="A111" s="304"/>
      <c r="B111" s="300" t="s">
        <v>325</v>
      </c>
      <c r="C111" s="321">
        <v>0</v>
      </c>
      <c r="D111" s="322">
        <v>0</v>
      </c>
      <c r="E111" s="321">
        <v>0</v>
      </c>
      <c r="F111" s="322">
        <v>0</v>
      </c>
      <c r="G111" s="321">
        <v>-4.8099999999999996</v>
      </c>
      <c r="H111" s="322">
        <v>0</v>
      </c>
      <c r="I111" s="321">
        <v>-16.606999999999999</v>
      </c>
      <c r="J111" s="322">
        <v>-19.962</v>
      </c>
      <c r="K111" s="321">
        <v>-0.42499999999999999</v>
      </c>
      <c r="L111" s="322">
        <v>-0.57099999999999995</v>
      </c>
      <c r="M111" s="321">
        <v>0</v>
      </c>
      <c r="N111" s="322">
        <v>0</v>
      </c>
      <c r="O111" s="321">
        <v>-21.841999999999999</v>
      </c>
      <c r="P111" s="322">
        <v>-20.533000000000001</v>
      </c>
    </row>
    <row r="112" spans="1:16">
      <c r="A112" s="304"/>
      <c r="B112" s="300" t="s">
        <v>153</v>
      </c>
      <c r="C112" s="321">
        <v>0</v>
      </c>
      <c r="D112" s="322">
        <v>0</v>
      </c>
      <c r="E112" s="321">
        <v>-2.3530000000000002</v>
      </c>
      <c r="F112" s="322">
        <v>-11.43</v>
      </c>
      <c r="G112" s="321">
        <v>-3.5019999999999998</v>
      </c>
      <c r="H112" s="322">
        <v>-8.6910000000000007</v>
      </c>
      <c r="I112" s="321">
        <v>0.75700000000000001</v>
      </c>
      <c r="J112" s="322">
        <v>-0.84399999999999997</v>
      </c>
      <c r="K112" s="321">
        <v>-0.98099999999999998</v>
      </c>
      <c r="L112" s="322">
        <v>-0.94599999999999995</v>
      </c>
      <c r="M112" s="321">
        <v>0</v>
      </c>
      <c r="N112" s="322">
        <v>0</v>
      </c>
      <c r="O112" s="321">
        <v>-6.0789999999999997</v>
      </c>
      <c r="P112" s="322">
        <v>-21.911000000000001</v>
      </c>
    </row>
    <row r="113" spans="1:17">
      <c r="A113" s="304"/>
      <c r="B113" s="294" t="s">
        <v>326</v>
      </c>
      <c r="C113" s="321">
        <v>0</v>
      </c>
      <c r="D113" s="322">
        <v>0</v>
      </c>
      <c r="E113" s="321">
        <v>-18.760999999999999</v>
      </c>
      <c r="F113" s="322">
        <v>-22.227</v>
      </c>
      <c r="G113" s="321">
        <v>0</v>
      </c>
      <c r="H113" s="322">
        <v>0</v>
      </c>
      <c r="I113" s="321">
        <v>0</v>
      </c>
      <c r="J113" s="322">
        <v>0</v>
      </c>
      <c r="K113" s="321">
        <v>0</v>
      </c>
      <c r="L113" s="322">
        <v>0</v>
      </c>
      <c r="M113" s="321">
        <v>0</v>
      </c>
      <c r="N113" s="322">
        <v>0</v>
      </c>
      <c r="O113" s="321">
        <v>-18.760999999999999</v>
      </c>
      <c r="P113" s="322">
        <v>-22.227</v>
      </c>
    </row>
    <row r="114" spans="1:17">
      <c r="A114" s="303"/>
      <c r="B114" s="327" t="s">
        <v>327</v>
      </c>
      <c r="C114" s="319">
        <v>0</v>
      </c>
      <c r="D114" s="320">
        <v>0</v>
      </c>
      <c r="E114" s="319">
        <v>14.805</v>
      </c>
      <c r="F114" s="320">
        <v>34.198999999999998</v>
      </c>
      <c r="G114" s="319">
        <v>21.928999999999998</v>
      </c>
      <c r="H114" s="320">
        <v>2.0680000000000001</v>
      </c>
      <c r="I114" s="319">
        <v>-2.0299999999999998</v>
      </c>
      <c r="J114" s="320">
        <v>-0.20499999999999999</v>
      </c>
      <c r="K114" s="319">
        <v>2.2450000000000001</v>
      </c>
      <c r="L114" s="320">
        <v>-2.2370000000000001</v>
      </c>
      <c r="M114" s="319">
        <v>0</v>
      </c>
      <c r="N114" s="320">
        <v>11.983000000000001</v>
      </c>
      <c r="O114" s="319">
        <v>36.948999999999998</v>
      </c>
      <c r="P114" s="320">
        <v>45.808</v>
      </c>
    </row>
    <row r="115" spans="1:17">
      <c r="A115" s="304"/>
      <c r="B115" s="300" t="s">
        <v>328</v>
      </c>
      <c r="C115" s="321">
        <v>0</v>
      </c>
      <c r="D115" s="322">
        <v>0</v>
      </c>
      <c r="E115" s="321">
        <v>29.3</v>
      </c>
      <c r="F115" s="322">
        <v>68.085999999999999</v>
      </c>
      <c r="G115" s="321">
        <v>40.031999999999996</v>
      </c>
      <c r="H115" s="322">
        <v>46.365000000000002</v>
      </c>
      <c r="I115" s="321">
        <v>2.1680000000000001</v>
      </c>
      <c r="J115" s="322">
        <v>3.7530000000000001</v>
      </c>
      <c r="K115" s="321">
        <v>9.7539999999999996</v>
      </c>
      <c r="L115" s="322">
        <v>3.6160000000000001</v>
      </c>
      <c r="M115" s="321">
        <v>1.2999999999999999E-2</v>
      </c>
      <c r="N115" s="322">
        <v>-7.1360000000000001</v>
      </c>
      <c r="O115" s="321">
        <v>81.266999999999996</v>
      </c>
      <c r="P115" s="322">
        <v>114.684</v>
      </c>
    </row>
    <row r="116" spans="1:17">
      <c r="A116" s="304"/>
      <c r="B116" s="300" t="s">
        <v>329</v>
      </c>
      <c r="C116" s="321">
        <v>0</v>
      </c>
      <c r="D116" s="322">
        <v>0</v>
      </c>
      <c r="E116" s="321">
        <v>-14.494999999999999</v>
      </c>
      <c r="F116" s="322">
        <v>-33.887</v>
      </c>
      <c r="G116" s="321">
        <v>-18.103000000000002</v>
      </c>
      <c r="H116" s="322">
        <v>-44.296999999999997</v>
      </c>
      <c r="I116" s="321">
        <v>-4.1980000000000004</v>
      </c>
      <c r="J116" s="322">
        <v>-3.9580000000000002</v>
      </c>
      <c r="K116" s="321">
        <v>-7.5090000000000003</v>
      </c>
      <c r="L116" s="322">
        <v>-5.8529999999999998</v>
      </c>
      <c r="M116" s="321">
        <v>-1.2999999999999999E-2</v>
      </c>
      <c r="N116" s="322">
        <v>19.119</v>
      </c>
      <c r="O116" s="321">
        <v>-44.317999999999998</v>
      </c>
      <c r="P116" s="322">
        <v>-68.876000000000005</v>
      </c>
    </row>
    <row r="117" spans="1:17">
      <c r="Q117" s="293"/>
    </row>
    <row r="118" spans="1:17" ht="24">
      <c r="A118" s="306"/>
      <c r="B118" s="294" t="s">
        <v>330</v>
      </c>
      <c r="C118" s="321">
        <v>0</v>
      </c>
      <c r="D118" s="322">
        <v>0</v>
      </c>
      <c r="E118" s="321">
        <v>0</v>
      </c>
      <c r="F118" s="322">
        <v>0</v>
      </c>
      <c r="G118" s="321">
        <v>0</v>
      </c>
      <c r="H118" s="322">
        <v>0</v>
      </c>
      <c r="I118" s="321">
        <v>0</v>
      </c>
      <c r="J118" s="322">
        <v>0</v>
      </c>
      <c r="K118" s="321">
        <v>0</v>
      </c>
      <c r="L118" s="322">
        <v>0</v>
      </c>
      <c r="M118" s="321">
        <v>0</v>
      </c>
      <c r="N118" s="322">
        <v>0</v>
      </c>
      <c r="O118" s="321">
        <v>0</v>
      </c>
      <c r="P118" s="322">
        <v>0</v>
      </c>
    </row>
    <row r="119" spans="1:17">
      <c r="A119" s="303"/>
      <c r="B119" s="327" t="s">
        <v>331</v>
      </c>
      <c r="C119" s="319">
        <v>0</v>
      </c>
      <c r="D119" s="320">
        <v>0</v>
      </c>
      <c r="E119" s="319">
        <v>0</v>
      </c>
      <c r="F119" s="320">
        <v>0</v>
      </c>
      <c r="G119" s="319">
        <v>0</v>
      </c>
      <c r="H119" s="320">
        <v>0</v>
      </c>
      <c r="I119" s="319">
        <v>6.0000000000000001E-3</v>
      </c>
      <c r="J119" s="320">
        <v>0</v>
      </c>
      <c r="K119" s="319">
        <v>0</v>
      </c>
      <c r="L119" s="320">
        <v>0</v>
      </c>
      <c r="M119" s="319">
        <v>0</v>
      </c>
      <c r="N119" s="320">
        <v>0</v>
      </c>
      <c r="O119" s="319">
        <v>6.0000000000000001E-3</v>
      </c>
      <c r="P119" s="320">
        <v>0</v>
      </c>
    </row>
    <row r="120" spans="1:17">
      <c r="A120" s="303"/>
      <c r="B120" s="300" t="s">
        <v>332</v>
      </c>
      <c r="C120" s="321">
        <v>0</v>
      </c>
      <c r="D120" s="322">
        <v>0</v>
      </c>
      <c r="E120" s="321">
        <v>0</v>
      </c>
      <c r="F120" s="322">
        <v>0</v>
      </c>
      <c r="G120" s="321">
        <v>0</v>
      </c>
      <c r="H120" s="322">
        <v>0</v>
      </c>
      <c r="I120" s="321">
        <v>0</v>
      </c>
      <c r="J120" s="322">
        <v>0</v>
      </c>
      <c r="K120" s="321">
        <v>0</v>
      </c>
      <c r="L120" s="322">
        <v>0</v>
      </c>
      <c r="M120" s="321">
        <v>0</v>
      </c>
      <c r="N120" s="322">
        <v>0</v>
      </c>
      <c r="O120" s="321">
        <v>0</v>
      </c>
      <c r="P120" s="322">
        <v>0</v>
      </c>
    </row>
    <row r="121" spans="1:17">
      <c r="A121" s="303"/>
      <c r="B121" s="300" t="s">
        <v>333</v>
      </c>
      <c r="C121" s="321">
        <v>0</v>
      </c>
      <c r="D121" s="322">
        <v>0</v>
      </c>
      <c r="E121" s="321">
        <v>0</v>
      </c>
      <c r="F121" s="322">
        <v>0</v>
      </c>
      <c r="G121" s="321">
        <v>0</v>
      </c>
      <c r="H121" s="322">
        <v>0</v>
      </c>
      <c r="I121" s="321">
        <v>6.0000000000000001E-3</v>
      </c>
      <c r="J121" s="322">
        <v>0</v>
      </c>
      <c r="K121" s="321">
        <v>0</v>
      </c>
      <c r="L121" s="322">
        <v>0</v>
      </c>
      <c r="M121" s="321">
        <v>0</v>
      </c>
      <c r="N121" s="322">
        <v>0</v>
      </c>
      <c r="O121" s="321">
        <v>6.0000000000000001E-3</v>
      </c>
      <c r="P121" s="322">
        <v>0</v>
      </c>
    </row>
    <row r="123" spans="1:17">
      <c r="A123" s="303" t="s">
        <v>364</v>
      </c>
      <c r="B123" s="327"/>
      <c r="C123" s="319">
        <v>0</v>
      </c>
      <c r="D123" s="320">
        <v>0</v>
      </c>
      <c r="E123" s="319">
        <v>37.51</v>
      </c>
      <c r="F123" s="320">
        <v>61.575000000000003</v>
      </c>
      <c r="G123" s="319">
        <v>89.02</v>
      </c>
      <c r="H123" s="320">
        <v>131.46899999999999</v>
      </c>
      <c r="I123" s="319">
        <v>150.14099999999999</v>
      </c>
      <c r="J123" s="320">
        <v>137.85900000000001</v>
      </c>
      <c r="K123" s="319">
        <v>65.811999999999998</v>
      </c>
      <c r="L123" s="320">
        <v>55.003</v>
      </c>
      <c r="M123" s="319">
        <v>0</v>
      </c>
      <c r="N123" s="320">
        <v>11.993</v>
      </c>
      <c r="O123" s="319">
        <v>342.483</v>
      </c>
      <c r="P123" s="320">
        <v>397.899</v>
      </c>
    </row>
    <row r="125" spans="1:17">
      <c r="A125" s="304"/>
      <c r="B125" s="294" t="s">
        <v>334</v>
      </c>
      <c r="C125" s="321">
        <v>0</v>
      </c>
      <c r="D125" s="322">
        <v>0</v>
      </c>
      <c r="E125" s="321">
        <v>-26.891999999999999</v>
      </c>
      <c r="F125" s="322">
        <v>0.11700000000000001</v>
      </c>
      <c r="G125" s="321">
        <v>-30.382000000000001</v>
      </c>
      <c r="H125" s="322">
        <v>-44.93</v>
      </c>
      <c r="I125" s="321">
        <v>-47.643000000000001</v>
      </c>
      <c r="J125" s="322">
        <v>-44.939</v>
      </c>
      <c r="K125" s="321">
        <v>-7.875</v>
      </c>
      <c r="L125" s="322">
        <v>-16.875</v>
      </c>
      <c r="M125" s="321">
        <v>0</v>
      </c>
      <c r="N125" s="322">
        <v>0</v>
      </c>
      <c r="O125" s="321">
        <v>-112.792</v>
      </c>
      <c r="P125" s="322">
        <v>-106.627</v>
      </c>
    </row>
    <row r="127" spans="1:17">
      <c r="A127" s="303" t="s">
        <v>359</v>
      </c>
      <c r="B127" s="327"/>
      <c r="C127" s="319">
        <v>0</v>
      </c>
      <c r="D127" s="320">
        <v>0</v>
      </c>
      <c r="E127" s="319">
        <v>10.618</v>
      </c>
      <c r="F127" s="320">
        <v>61.692</v>
      </c>
      <c r="G127" s="319">
        <v>58.637999999999998</v>
      </c>
      <c r="H127" s="320">
        <v>86.539000000000001</v>
      </c>
      <c r="I127" s="319">
        <v>102.498</v>
      </c>
      <c r="J127" s="320">
        <v>92.92</v>
      </c>
      <c r="K127" s="319">
        <v>57.936999999999998</v>
      </c>
      <c r="L127" s="320">
        <v>38.128</v>
      </c>
      <c r="M127" s="319">
        <v>0</v>
      </c>
      <c r="N127" s="320">
        <v>11.993</v>
      </c>
      <c r="O127" s="319">
        <v>229.691</v>
      </c>
      <c r="P127" s="320">
        <v>291.27199999999999</v>
      </c>
    </row>
    <row r="128" spans="1:17">
      <c r="A128" s="304"/>
      <c r="B128" s="294" t="s">
        <v>335</v>
      </c>
      <c r="C128" s="321">
        <v>0</v>
      </c>
      <c r="D128" s="322">
        <v>0</v>
      </c>
      <c r="E128" s="321">
        <v>0</v>
      </c>
      <c r="F128" s="322">
        <v>0</v>
      </c>
      <c r="G128" s="321">
        <v>0</v>
      </c>
      <c r="H128" s="322">
        <v>0</v>
      </c>
      <c r="I128" s="321">
        <v>0</v>
      </c>
      <c r="J128" s="322">
        <v>0</v>
      </c>
      <c r="K128" s="321">
        <v>0</v>
      </c>
      <c r="L128" s="322">
        <v>0</v>
      </c>
      <c r="M128" s="321">
        <v>0</v>
      </c>
      <c r="N128" s="322">
        <v>0</v>
      </c>
      <c r="O128" s="321">
        <v>0</v>
      </c>
      <c r="P128" s="322">
        <v>0</v>
      </c>
    </row>
    <row r="129" spans="1:16">
      <c r="A129" s="301" t="s">
        <v>107</v>
      </c>
      <c r="B129" s="291"/>
      <c r="C129" s="319">
        <v>0</v>
      </c>
      <c r="D129" s="320">
        <v>0</v>
      </c>
      <c r="E129" s="319">
        <v>10.618</v>
      </c>
      <c r="F129" s="320">
        <v>61.692</v>
      </c>
      <c r="G129" s="319">
        <v>58.637999999999998</v>
      </c>
      <c r="H129" s="320">
        <v>86.539000000000001</v>
      </c>
      <c r="I129" s="319">
        <v>102.498</v>
      </c>
      <c r="J129" s="320">
        <v>92.92</v>
      </c>
      <c r="K129" s="319">
        <v>57.936999999999998</v>
      </c>
      <c r="L129" s="320">
        <v>38.128</v>
      </c>
      <c r="M129" s="319">
        <v>0</v>
      </c>
      <c r="N129" s="320">
        <v>11.993</v>
      </c>
      <c r="O129" s="319">
        <v>229.691</v>
      </c>
      <c r="P129" s="320">
        <v>291.27199999999999</v>
      </c>
    </row>
    <row r="130" spans="1:16">
      <c r="E130" s="332"/>
      <c r="F130" s="332"/>
    </row>
    <row r="131" spans="1:16">
      <c r="C131" s="332"/>
      <c r="D131" s="332"/>
    </row>
    <row r="132" spans="1:16">
      <c r="C132" s="332"/>
      <c r="D132" s="332"/>
    </row>
    <row r="133" spans="1:16">
      <c r="O133" s="297"/>
      <c r="P133" s="297"/>
    </row>
    <row r="134" spans="1:16">
      <c r="C134" s="323"/>
      <c r="O134" s="297"/>
      <c r="P134" s="297"/>
    </row>
    <row r="135" spans="1:16">
      <c r="A135" s="505" t="s">
        <v>91</v>
      </c>
      <c r="B135" s="506"/>
      <c r="C135" s="510" t="s">
        <v>22</v>
      </c>
      <c r="D135" s="511"/>
      <c r="E135" s="510" t="s">
        <v>10</v>
      </c>
      <c r="F135" s="511"/>
      <c r="G135" s="510" t="s">
        <v>53</v>
      </c>
      <c r="H135" s="511"/>
      <c r="I135" s="510" t="s">
        <v>14</v>
      </c>
      <c r="J135" s="511"/>
      <c r="K135" s="510" t="s">
        <v>54</v>
      </c>
      <c r="L135" s="511"/>
      <c r="M135" s="510" t="s">
        <v>368</v>
      </c>
      <c r="N135" s="511"/>
      <c r="O135" s="510" t="s">
        <v>19</v>
      </c>
      <c r="P135" s="511"/>
    </row>
    <row r="136" spans="1:16">
      <c r="A136" s="498" t="s">
        <v>360</v>
      </c>
      <c r="B136" s="499"/>
      <c r="C136" s="308" t="str">
        <f t="shared" ref="C136:P136" si="0">C76</f>
        <v>03/31/2020</v>
      </c>
      <c r="D136" s="309" t="str">
        <f t="shared" si="0"/>
        <v>03/31/2019</v>
      </c>
      <c r="E136" s="308" t="str">
        <f t="shared" si="0"/>
        <v>03/31/2020</v>
      </c>
      <c r="F136" s="309" t="str">
        <f t="shared" si="0"/>
        <v>03/31/2019</v>
      </c>
      <c r="G136" s="308" t="str">
        <f t="shared" si="0"/>
        <v>03/31/2020</v>
      </c>
      <c r="H136" s="309" t="str">
        <f t="shared" si="0"/>
        <v>03/31/2019</v>
      </c>
      <c r="I136" s="308" t="str">
        <f t="shared" si="0"/>
        <v>03/31/2020</v>
      </c>
      <c r="J136" s="309" t="str">
        <f t="shared" si="0"/>
        <v>03/31/2019</v>
      </c>
      <c r="K136" s="308" t="str">
        <f t="shared" si="0"/>
        <v>03/31/2020</v>
      </c>
      <c r="L136" s="309" t="str">
        <f t="shared" si="0"/>
        <v>03/31/2019</v>
      </c>
      <c r="M136" s="308" t="str">
        <f t="shared" si="0"/>
        <v>03/31/2020</v>
      </c>
      <c r="N136" s="309" t="str">
        <f t="shared" si="0"/>
        <v>03/31/2019</v>
      </c>
      <c r="O136" s="308" t="str">
        <f t="shared" si="0"/>
        <v>03/31/2020</v>
      </c>
      <c r="P136" s="309" t="str">
        <f t="shared" si="0"/>
        <v>03/31/2019</v>
      </c>
    </row>
    <row r="137" spans="1:16">
      <c r="A137" s="500"/>
      <c r="B137" s="501"/>
      <c r="C137" s="310" t="s">
        <v>414</v>
      </c>
      <c r="D137" s="311" t="s">
        <v>414</v>
      </c>
      <c r="E137" s="310" t="s">
        <v>414</v>
      </c>
      <c r="F137" s="311" t="s">
        <v>414</v>
      </c>
      <c r="G137" s="310" t="s">
        <v>414</v>
      </c>
      <c r="H137" s="311" t="s">
        <v>414</v>
      </c>
      <c r="I137" s="310" t="s">
        <v>414</v>
      </c>
      <c r="J137" s="311" t="s">
        <v>414</v>
      </c>
      <c r="K137" s="310" t="s">
        <v>414</v>
      </c>
      <c r="L137" s="311" t="s">
        <v>414</v>
      </c>
      <c r="M137" s="310" t="s">
        <v>414</v>
      </c>
      <c r="N137" s="311" t="s">
        <v>414</v>
      </c>
      <c r="O137" s="310" t="s">
        <v>414</v>
      </c>
      <c r="P137" s="311" t="s">
        <v>414</v>
      </c>
    </row>
    <row r="138" spans="1:16">
      <c r="L138" s="313"/>
    </row>
    <row r="139" spans="1:16">
      <c r="A139" s="303"/>
      <c r="B139" s="300" t="s">
        <v>337</v>
      </c>
      <c r="C139" s="340">
        <v>0</v>
      </c>
      <c r="D139" s="341">
        <v>0</v>
      </c>
      <c r="E139" s="321">
        <v>32.338999999999999</v>
      </c>
      <c r="F139" s="322">
        <v>30.553999999999998</v>
      </c>
      <c r="G139" s="321">
        <v>-17.463999999999999</v>
      </c>
      <c r="H139" s="322">
        <v>22.338999999999999</v>
      </c>
      <c r="I139" s="321">
        <v>180.29900000000001</v>
      </c>
      <c r="J139" s="322">
        <v>117.001</v>
      </c>
      <c r="K139" s="321">
        <v>56.319000000000003</v>
      </c>
      <c r="L139" s="322">
        <v>12.483000000000001</v>
      </c>
      <c r="M139" s="321">
        <v>0</v>
      </c>
      <c r="N139" s="322">
        <v>0</v>
      </c>
      <c r="O139" s="321">
        <v>251.49299999999999</v>
      </c>
      <c r="P139" s="313">
        <v>182.37700000000001</v>
      </c>
    </row>
    <row r="140" spans="1:16">
      <c r="A140" s="303"/>
      <c r="B140" s="300" t="s">
        <v>338</v>
      </c>
      <c r="C140" s="340">
        <v>0</v>
      </c>
      <c r="D140" s="341">
        <v>0</v>
      </c>
      <c r="E140" s="321">
        <v>2.0379999999999998</v>
      </c>
      <c r="F140" s="322">
        <v>-8.2639999999999993</v>
      </c>
      <c r="G140" s="321">
        <v>-3.4849999999999999</v>
      </c>
      <c r="H140" s="322">
        <v>9.3000000000000007</v>
      </c>
      <c r="I140" s="321">
        <v>-0.13400000000000001</v>
      </c>
      <c r="J140" s="322">
        <v>23.835999999999999</v>
      </c>
      <c r="K140" s="321">
        <v>-61.813000000000002</v>
      </c>
      <c r="L140" s="322">
        <v>-66.753</v>
      </c>
      <c r="M140" s="321">
        <v>0</v>
      </c>
      <c r="N140" s="322">
        <v>0</v>
      </c>
      <c r="O140" s="321">
        <v>-63.393999999999998</v>
      </c>
      <c r="P140" s="313">
        <v>-41.881</v>
      </c>
    </row>
    <row r="141" spans="1:16">
      <c r="A141" s="303"/>
      <c r="B141" s="300" t="s">
        <v>339</v>
      </c>
      <c r="C141" s="340">
        <v>0</v>
      </c>
      <c r="D141" s="341">
        <v>0</v>
      </c>
      <c r="E141" s="321">
        <v>-2.0270000000000001</v>
      </c>
      <c r="F141" s="322">
        <v>-17.359000000000002</v>
      </c>
      <c r="G141" s="321">
        <v>-0.61199999999999999</v>
      </c>
      <c r="H141" s="322">
        <v>-4.99</v>
      </c>
      <c r="I141" s="321">
        <v>-86.451999999999998</v>
      </c>
      <c r="J141" s="322">
        <v>-215.90799999999999</v>
      </c>
      <c r="K141" s="321">
        <v>-5.7119999999999997</v>
      </c>
      <c r="L141" s="322">
        <v>-15.933999999999999</v>
      </c>
      <c r="M141" s="321">
        <v>0</v>
      </c>
      <c r="N141" s="322">
        <v>0</v>
      </c>
      <c r="O141" s="321">
        <v>-94.802999999999997</v>
      </c>
      <c r="P141" s="313">
        <v>-254.191</v>
      </c>
    </row>
    <row r="149" spans="3:11">
      <c r="C149" s="297">
        <v>0</v>
      </c>
      <c r="D149" s="297">
        <v>0</v>
      </c>
      <c r="E149" s="297"/>
      <c r="F149" s="297"/>
      <c r="G149" s="297"/>
      <c r="H149" s="297"/>
      <c r="I149" s="297"/>
      <c r="J149" s="297"/>
      <c r="K149" s="297"/>
    </row>
  </sheetData>
  <mergeCells count="41">
    <mergeCell ref="A4:B5"/>
    <mergeCell ref="A34:B34"/>
    <mergeCell ref="A2:B2"/>
    <mergeCell ref="C2:P2"/>
    <mergeCell ref="A3:B3"/>
    <mergeCell ref="C3:D3"/>
    <mergeCell ref="E3:F3"/>
    <mergeCell ref="G3:H3"/>
    <mergeCell ref="I3:J3"/>
    <mergeCell ref="M3:N3"/>
    <mergeCell ref="K3:L3"/>
    <mergeCell ref="O3:P3"/>
    <mergeCell ref="K35:L35"/>
    <mergeCell ref="I75:J75"/>
    <mergeCell ref="M75:N75"/>
    <mergeCell ref="A136:B137"/>
    <mergeCell ref="C34:P34"/>
    <mergeCell ref="A35:B35"/>
    <mergeCell ref="C35:D35"/>
    <mergeCell ref="E35:F35"/>
    <mergeCell ref="I35:J35"/>
    <mergeCell ref="M35:N35"/>
    <mergeCell ref="G35:H35"/>
    <mergeCell ref="A36:B37"/>
    <mergeCell ref="C74:P74"/>
    <mergeCell ref="A75:B75"/>
    <mergeCell ref="O35:P35"/>
    <mergeCell ref="O75:P75"/>
    <mergeCell ref="A76:B77"/>
    <mergeCell ref="A135:B135"/>
    <mergeCell ref="C135:D135"/>
    <mergeCell ref="E135:F135"/>
    <mergeCell ref="G135:H135"/>
    <mergeCell ref="O135:P135"/>
    <mergeCell ref="C75:D75"/>
    <mergeCell ref="E75:F75"/>
    <mergeCell ref="I135:J135"/>
    <mergeCell ref="G75:H75"/>
    <mergeCell ref="M135:N135"/>
    <mergeCell ref="K75:L75"/>
    <mergeCell ref="K135:L135"/>
  </mergeCells>
  <pageMargins left="0.7" right="0.7" top="0.75" bottom="0.75" header="0.3" footer="0.3"/>
  <customProperties>
    <customPr name="_pios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6"/>
  <sheetViews>
    <sheetView workbookViewId="0"/>
  </sheetViews>
  <sheetFormatPr baseColWidth="10" defaultRowHeight="12.75"/>
  <cols>
    <col min="1" max="1" width="6" style="293" customWidth="1"/>
    <col min="2" max="2" width="70.140625" style="293" customWidth="1"/>
    <col min="3" max="16" width="14.85546875" style="293" customWidth="1"/>
    <col min="17" max="16384" width="11.42578125" style="290"/>
  </cols>
  <sheetData>
    <row r="2" spans="1:16" ht="18">
      <c r="A2" s="526" t="s">
        <v>175</v>
      </c>
      <c r="B2" s="527"/>
      <c r="C2" s="523" t="s">
        <v>52</v>
      </c>
      <c r="D2" s="524"/>
      <c r="E2" s="524"/>
      <c r="F2" s="524"/>
      <c r="G2" s="524"/>
      <c r="H2" s="524"/>
      <c r="I2" s="524"/>
      <c r="J2" s="524"/>
      <c r="K2" s="524"/>
      <c r="L2" s="524"/>
      <c r="M2" s="524"/>
      <c r="N2" s="524"/>
      <c r="O2" s="524"/>
      <c r="P2" s="525"/>
    </row>
    <row r="3" spans="1:16">
      <c r="A3" s="505" t="s">
        <v>91</v>
      </c>
      <c r="B3" s="506"/>
      <c r="C3" s="510" t="s">
        <v>22</v>
      </c>
      <c r="D3" s="511"/>
      <c r="E3" s="510" t="s">
        <v>10</v>
      </c>
      <c r="F3" s="511"/>
      <c r="G3" s="510" t="s">
        <v>53</v>
      </c>
      <c r="H3" s="511"/>
      <c r="I3" s="510" t="s">
        <v>14</v>
      </c>
      <c r="J3" s="511"/>
      <c r="K3" s="510" t="s">
        <v>54</v>
      </c>
      <c r="L3" s="511"/>
      <c r="M3" s="510" t="s">
        <v>368</v>
      </c>
      <c r="N3" s="511"/>
      <c r="O3" s="510" t="s">
        <v>19</v>
      </c>
      <c r="P3" s="511"/>
    </row>
    <row r="4" spans="1:16">
      <c r="A4" s="512" t="s">
        <v>340</v>
      </c>
      <c r="B4" s="513"/>
      <c r="C4" s="308" t="s">
        <v>425</v>
      </c>
      <c r="D4" s="309" t="s">
        <v>402</v>
      </c>
      <c r="E4" s="308" t="str">
        <f>C4</f>
        <v>03/31/2020</v>
      </c>
      <c r="F4" s="309" t="str">
        <f>D4</f>
        <v>12/31/2019</v>
      </c>
      <c r="G4" s="308" t="str">
        <f>C4</f>
        <v>03/31/2020</v>
      </c>
      <c r="H4" s="309" t="str">
        <f>D4</f>
        <v>12/31/2019</v>
      </c>
      <c r="I4" s="308" t="str">
        <f>C4</f>
        <v>03/31/2020</v>
      </c>
      <c r="J4" s="309" t="str">
        <f>D4</f>
        <v>12/31/2019</v>
      </c>
      <c r="K4" s="308" t="str">
        <f>C4</f>
        <v>03/31/2020</v>
      </c>
      <c r="L4" s="309" t="str">
        <f>D4</f>
        <v>12/31/2019</v>
      </c>
      <c r="M4" s="308" t="str">
        <f>K4</f>
        <v>03/31/2020</v>
      </c>
      <c r="N4" s="309" t="str">
        <f>L4</f>
        <v>12/31/2019</v>
      </c>
      <c r="O4" s="308" t="str">
        <f>K4</f>
        <v>03/31/2020</v>
      </c>
      <c r="P4" s="309" t="str">
        <f>L4</f>
        <v>12/31/2019</v>
      </c>
    </row>
    <row r="5" spans="1:16">
      <c r="A5" s="514"/>
      <c r="B5" s="515"/>
      <c r="C5" s="310" t="s">
        <v>414</v>
      </c>
      <c r="D5" s="311" t="s">
        <v>414</v>
      </c>
      <c r="E5" s="310" t="s">
        <v>414</v>
      </c>
      <c r="F5" s="311" t="s">
        <v>414</v>
      </c>
      <c r="G5" s="310" t="s">
        <v>414</v>
      </c>
      <c r="H5" s="311" t="s">
        <v>414</v>
      </c>
      <c r="I5" s="310" t="s">
        <v>414</v>
      </c>
      <c r="J5" s="311" t="s">
        <v>414</v>
      </c>
      <c r="K5" s="310" t="s">
        <v>414</v>
      </c>
      <c r="L5" s="311" t="s">
        <v>414</v>
      </c>
      <c r="M5" s="310" t="s">
        <v>414</v>
      </c>
      <c r="N5" s="311" t="s">
        <v>414</v>
      </c>
      <c r="O5" s="310" t="s">
        <v>414</v>
      </c>
      <c r="P5" s="311" t="s">
        <v>414</v>
      </c>
    </row>
    <row r="6" spans="1:16" s="374" customFormat="1">
      <c r="A6" s="303" t="s">
        <v>341</v>
      </c>
      <c r="B6" s="389"/>
      <c r="C6" s="316">
        <v>0</v>
      </c>
      <c r="D6" s="317">
        <v>0</v>
      </c>
      <c r="E6" s="316">
        <v>266.12799999999999</v>
      </c>
      <c r="F6" s="317">
        <v>284.12700000000001</v>
      </c>
      <c r="G6" s="316">
        <v>3014.1320000000001</v>
      </c>
      <c r="H6" s="317">
        <v>3711.9769999999999</v>
      </c>
      <c r="I6" s="316">
        <v>346.77100000000002</v>
      </c>
      <c r="J6" s="317">
        <v>363.83699999999999</v>
      </c>
      <c r="K6" s="316">
        <v>185.131</v>
      </c>
      <c r="L6" s="317">
        <v>153.38300000000001</v>
      </c>
      <c r="M6" s="316">
        <v>-2.7E-2</v>
      </c>
      <c r="N6" s="317">
        <v>-3.5000000000000003E-2</v>
      </c>
      <c r="O6" s="316">
        <v>3812.1350000000002</v>
      </c>
      <c r="P6" s="318">
        <v>4513.2889999999998</v>
      </c>
    </row>
    <row r="7" spans="1:16">
      <c r="A7" s="302"/>
      <c r="B7" s="292" t="s">
        <v>276</v>
      </c>
      <c r="C7" s="312">
        <v>0</v>
      </c>
      <c r="D7" s="314">
        <v>0</v>
      </c>
      <c r="E7" s="312">
        <v>29.414000000000001</v>
      </c>
      <c r="F7" s="314">
        <v>24.452000000000002</v>
      </c>
      <c r="G7" s="312">
        <v>283.11799999999999</v>
      </c>
      <c r="H7" s="314">
        <v>475.74599999999998</v>
      </c>
      <c r="I7" s="312">
        <v>86.257999999999996</v>
      </c>
      <c r="J7" s="314">
        <v>97.623000000000005</v>
      </c>
      <c r="K7" s="312">
        <v>58.112000000000002</v>
      </c>
      <c r="L7" s="314">
        <v>51.716999999999999</v>
      </c>
      <c r="M7" s="312">
        <v>0</v>
      </c>
      <c r="N7" s="314">
        <v>0</v>
      </c>
      <c r="O7" s="316">
        <v>456.90199999999999</v>
      </c>
      <c r="P7" s="318">
        <v>649.53800000000001</v>
      </c>
    </row>
    <row r="8" spans="1:16">
      <c r="A8" s="302"/>
      <c r="B8" s="292" t="s">
        <v>277</v>
      </c>
      <c r="C8" s="312">
        <v>0</v>
      </c>
      <c r="D8" s="314">
        <v>0</v>
      </c>
      <c r="E8" s="312">
        <v>0</v>
      </c>
      <c r="F8" s="314">
        <v>0</v>
      </c>
      <c r="G8" s="312">
        <v>184.48</v>
      </c>
      <c r="H8" s="314">
        <v>48.792000000000002</v>
      </c>
      <c r="I8" s="312">
        <v>0.247</v>
      </c>
      <c r="J8" s="314">
        <v>0.30599999999999999</v>
      </c>
      <c r="K8" s="312">
        <v>0</v>
      </c>
      <c r="L8" s="314">
        <v>0</v>
      </c>
      <c r="M8" s="312">
        <v>0</v>
      </c>
      <c r="N8" s="314">
        <v>0</v>
      </c>
      <c r="O8" s="316">
        <v>184.727</v>
      </c>
      <c r="P8" s="318">
        <v>49.097999999999999</v>
      </c>
    </row>
    <row r="9" spans="1:16">
      <c r="A9" s="302"/>
      <c r="B9" s="292" t="s">
        <v>278</v>
      </c>
      <c r="C9" s="312">
        <v>0</v>
      </c>
      <c r="D9" s="314">
        <v>0</v>
      </c>
      <c r="E9" s="312">
        <v>10.587999999999999</v>
      </c>
      <c r="F9" s="314">
        <v>18.981999999999999</v>
      </c>
      <c r="G9" s="312">
        <v>296.7</v>
      </c>
      <c r="H9" s="314">
        <v>341.07299999999998</v>
      </c>
      <c r="I9" s="312">
        <v>11.173999999999999</v>
      </c>
      <c r="J9" s="314">
        <v>10.071999999999999</v>
      </c>
      <c r="K9" s="312">
        <v>5.5220000000000002</v>
      </c>
      <c r="L9" s="314">
        <v>4.2919999999999998</v>
      </c>
      <c r="M9" s="312">
        <v>0</v>
      </c>
      <c r="N9" s="314">
        <v>0</v>
      </c>
      <c r="O9" s="316">
        <v>323.98399999999998</v>
      </c>
      <c r="P9" s="318">
        <v>374.41899999999998</v>
      </c>
    </row>
    <row r="10" spans="1:16">
      <c r="A10" s="302"/>
      <c r="B10" s="292" t="s">
        <v>279</v>
      </c>
      <c r="C10" s="312">
        <v>0</v>
      </c>
      <c r="D10" s="314">
        <v>0</v>
      </c>
      <c r="E10" s="312">
        <v>215.29</v>
      </c>
      <c r="F10" s="314">
        <v>222.959</v>
      </c>
      <c r="G10" s="312">
        <v>2002.3240000000001</v>
      </c>
      <c r="H10" s="314">
        <v>2568.6</v>
      </c>
      <c r="I10" s="312">
        <v>175.636</v>
      </c>
      <c r="J10" s="314">
        <v>181.48500000000001</v>
      </c>
      <c r="K10" s="312">
        <v>93.436000000000007</v>
      </c>
      <c r="L10" s="314">
        <v>71.573999999999998</v>
      </c>
      <c r="M10" s="312">
        <v>1.4E-2</v>
      </c>
      <c r="N10" s="314">
        <v>1.6E-2</v>
      </c>
      <c r="O10" s="316">
        <v>2486.6999999999998</v>
      </c>
      <c r="P10" s="318">
        <v>3044.634</v>
      </c>
    </row>
    <row r="11" spans="1:16">
      <c r="A11" s="302"/>
      <c r="B11" s="292" t="s">
        <v>280</v>
      </c>
      <c r="C11" s="312">
        <v>0</v>
      </c>
      <c r="D11" s="314">
        <v>0</v>
      </c>
      <c r="E11" s="312">
        <v>0.126</v>
      </c>
      <c r="F11" s="314">
        <v>0.60199999999999998</v>
      </c>
      <c r="G11" s="312">
        <v>7.5919999999999996</v>
      </c>
      <c r="H11" s="314">
        <v>11.35</v>
      </c>
      <c r="I11" s="312">
        <v>4.2</v>
      </c>
      <c r="J11" s="314">
        <v>4.9039999999999999</v>
      </c>
      <c r="K11" s="312">
        <v>8.4420000000000002</v>
      </c>
      <c r="L11" s="314">
        <v>9.4320000000000004</v>
      </c>
      <c r="M11" s="312">
        <v>-4.1000000000000002E-2</v>
      </c>
      <c r="N11" s="314">
        <v>-5.0999999999999997E-2</v>
      </c>
      <c r="O11" s="316">
        <v>20.318999999999999</v>
      </c>
      <c r="P11" s="318">
        <v>26.236999999999998</v>
      </c>
    </row>
    <row r="12" spans="1:16">
      <c r="A12" s="302"/>
      <c r="B12" s="292" t="s">
        <v>281</v>
      </c>
      <c r="C12" s="312">
        <v>0</v>
      </c>
      <c r="D12" s="314">
        <v>0</v>
      </c>
      <c r="E12" s="312">
        <v>10.71</v>
      </c>
      <c r="F12" s="314">
        <v>17.132000000000001</v>
      </c>
      <c r="G12" s="312">
        <v>216.316</v>
      </c>
      <c r="H12" s="314">
        <v>236.13</v>
      </c>
      <c r="I12" s="312">
        <v>60.098999999999997</v>
      </c>
      <c r="J12" s="314">
        <v>58.121000000000002</v>
      </c>
      <c r="K12" s="312">
        <v>19.619</v>
      </c>
      <c r="L12" s="314">
        <v>16.367999999999999</v>
      </c>
      <c r="M12" s="312">
        <v>0</v>
      </c>
      <c r="N12" s="314">
        <v>0</v>
      </c>
      <c r="O12" s="316">
        <v>306.74400000000003</v>
      </c>
      <c r="P12" s="318">
        <v>327.75099999999998</v>
      </c>
    </row>
    <row r="13" spans="1:16">
      <c r="A13" s="302"/>
      <c r="B13" s="292" t="s">
        <v>282</v>
      </c>
      <c r="C13" s="312">
        <v>0</v>
      </c>
      <c r="D13" s="314">
        <v>0</v>
      </c>
      <c r="E13" s="312">
        <v>0</v>
      </c>
      <c r="F13" s="314">
        <v>0</v>
      </c>
      <c r="G13" s="312">
        <v>23.602</v>
      </c>
      <c r="H13" s="314">
        <v>30.286000000000001</v>
      </c>
      <c r="I13" s="312">
        <v>0</v>
      </c>
      <c r="J13" s="314">
        <v>0</v>
      </c>
      <c r="K13" s="312">
        <v>0</v>
      </c>
      <c r="L13" s="314">
        <v>0</v>
      </c>
      <c r="M13" s="312">
        <v>0</v>
      </c>
      <c r="N13" s="314">
        <v>0</v>
      </c>
      <c r="O13" s="316">
        <v>23.602</v>
      </c>
      <c r="P13" s="318">
        <v>30.286000000000001</v>
      </c>
    </row>
    <row r="15" spans="1:16">
      <c r="A15" s="302"/>
      <c r="B15" s="294" t="s">
        <v>283</v>
      </c>
      <c r="C15" s="312">
        <v>0</v>
      </c>
      <c r="D15" s="314">
        <v>0</v>
      </c>
      <c r="E15" s="312">
        <v>0</v>
      </c>
      <c r="F15" s="314">
        <v>0</v>
      </c>
      <c r="G15" s="312">
        <v>0</v>
      </c>
      <c r="H15" s="314">
        <v>0</v>
      </c>
      <c r="I15" s="312">
        <v>9.157</v>
      </c>
      <c r="J15" s="314">
        <v>11.326000000000001</v>
      </c>
      <c r="K15" s="312">
        <v>0</v>
      </c>
      <c r="L15" s="314">
        <v>0</v>
      </c>
      <c r="M15" s="312">
        <v>0</v>
      </c>
      <c r="N15" s="314">
        <v>0</v>
      </c>
      <c r="O15" s="316">
        <v>9.157</v>
      </c>
      <c r="P15" s="318">
        <v>11.326000000000001</v>
      </c>
    </row>
    <row r="17" spans="1:16" s="374" customFormat="1">
      <c r="A17" s="301" t="s">
        <v>342</v>
      </c>
      <c r="B17" s="399"/>
      <c r="C17" s="316">
        <v>0</v>
      </c>
      <c r="D17" s="317">
        <v>0</v>
      </c>
      <c r="E17" s="316">
        <v>1465.173</v>
      </c>
      <c r="F17" s="317">
        <v>1456.9179999999999</v>
      </c>
      <c r="G17" s="316">
        <v>9783.5619999999999</v>
      </c>
      <c r="H17" s="317">
        <v>12004.828</v>
      </c>
      <c r="I17" s="316">
        <v>1515.127</v>
      </c>
      <c r="J17" s="317">
        <v>1842.8610000000001</v>
      </c>
      <c r="K17" s="316">
        <v>1268.99</v>
      </c>
      <c r="L17" s="317">
        <v>1305.567</v>
      </c>
      <c r="M17" s="316">
        <v>0</v>
      </c>
      <c r="N17" s="317">
        <v>0</v>
      </c>
      <c r="O17" s="316">
        <v>14032.852000000001</v>
      </c>
      <c r="P17" s="318">
        <v>16610.173999999999</v>
      </c>
    </row>
    <row r="18" spans="1:16">
      <c r="A18" s="302"/>
      <c r="B18" s="292" t="s">
        <v>284</v>
      </c>
      <c r="C18" s="312">
        <v>0</v>
      </c>
      <c r="D18" s="314">
        <v>0</v>
      </c>
      <c r="E18" s="312">
        <v>8.0000000000000002E-3</v>
      </c>
      <c r="F18" s="314">
        <v>8.9999999999999993E-3</v>
      </c>
      <c r="G18" s="312">
        <v>2137.0590000000002</v>
      </c>
      <c r="H18" s="314">
        <v>2703.683</v>
      </c>
      <c r="I18" s="312">
        <v>2E-3</v>
      </c>
      <c r="J18" s="314">
        <v>2E-3</v>
      </c>
      <c r="K18" s="312">
        <v>0</v>
      </c>
      <c r="L18" s="314">
        <v>0</v>
      </c>
      <c r="M18" s="312">
        <v>0</v>
      </c>
      <c r="N18" s="314">
        <v>0</v>
      </c>
      <c r="O18" s="316">
        <v>2137.069</v>
      </c>
      <c r="P18" s="318">
        <v>2703.694</v>
      </c>
    </row>
    <row r="19" spans="1:16">
      <c r="A19" s="302"/>
      <c r="B19" s="292" t="s">
        <v>285</v>
      </c>
      <c r="C19" s="312">
        <v>0</v>
      </c>
      <c r="D19" s="314">
        <v>0</v>
      </c>
      <c r="E19" s="312">
        <v>7.8E-2</v>
      </c>
      <c r="F19" s="314">
        <v>8.4000000000000005E-2</v>
      </c>
      <c r="G19" s="312">
        <v>2563.58</v>
      </c>
      <c r="H19" s="314">
        <v>2651.7860000000001</v>
      </c>
      <c r="I19" s="312">
        <v>9.484</v>
      </c>
      <c r="J19" s="314">
        <v>12.048</v>
      </c>
      <c r="K19" s="312">
        <v>0</v>
      </c>
      <c r="L19" s="314">
        <v>0</v>
      </c>
      <c r="M19" s="312">
        <v>0</v>
      </c>
      <c r="N19" s="314">
        <v>0</v>
      </c>
      <c r="O19" s="316">
        <v>2573.1419999999998</v>
      </c>
      <c r="P19" s="318">
        <v>2663.9180000000001</v>
      </c>
    </row>
    <row r="20" spans="1:16">
      <c r="A20" s="302"/>
      <c r="B20" s="292" t="s">
        <v>286</v>
      </c>
      <c r="C20" s="312">
        <v>0</v>
      </c>
      <c r="D20" s="314">
        <v>0</v>
      </c>
      <c r="E20" s="312">
        <v>0.60099999999999998</v>
      </c>
      <c r="F20" s="314">
        <v>0.64600000000000002</v>
      </c>
      <c r="G20" s="312">
        <v>166.83600000000001</v>
      </c>
      <c r="H20" s="314">
        <v>236.47200000000001</v>
      </c>
      <c r="I20" s="312">
        <v>32.79</v>
      </c>
      <c r="J20" s="314">
        <v>38.796999999999997</v>
      </c>
      <c r="K20" s="312">
        <v>0</v>
      </c>
      <c r="L20" s="314">
        <v>0</v>
      </c>
      <c r="M20" s="312">
        <v>0</v>
      </c>
      <c r="N20" s="314">
        <v>0</v>
      </c>
      <c r="O20" s="316">
        <v>200.227</v>
      </c>
      <c r="P20" s="318">
        <v>275.91500000000002</v>
      </c>
    </row>
    <row r="21" spans="1:16">
      <c r="A21" s="302"/>
      <c r="B21" s="292" t="s">
        <v>287</v>
      </c>
      <c r="C21" s="312">
        <v>0</v>
      </c>
      <c r="D21" s="314">
        <v>0</v>
      </c>
      <c r="E21" s="312">
        <v>4.8000000000000001E-2</v>
      </c>
      <c r="F21" s="314">
        <v>6.8000000000000005E-2</v>
      </c>
      <c r="G21" s="312">
        <v>0</v>
      </c>
      <c r="H21" s="314">
        <v>0</v>
      </c>
      <c r="I21" s="312">
        <v>0</v>
      </c>
      <c r="J21" s="314">
        <v>0</v>
      </c>
      <c r="K21" s="312">
        <v>0</v>
      </c>
      <c r="L21" s="314">
        <v>0</v>
      </c>
      <c r="M21" s="312">
        <v>0</v>
      </c>
      <c r="N21" s="314">
        <v>0</v>
      </c>
      <c r="O21" s="316">
        <v>4.8000000000000001E-2</v>
      </c>
      <c r="P21" s="318">
        <v>6.8000000000000005E-2</v>
      </c>
    </row>
    <row r="22" spans="1:16">
      <c r="A22" s="302"/>
      <c r="B22" s="292" t="s">
        <v>288</v>
      </c>
      <c r="C22" s="312">
        <v>0</v>
      </c>
      <c r="D22" s="314">
        <v>0</v>
      </c>
      <c r="E22" s="312">
        <v>0.186</v>
      </c>
      <c r="F22" s="314">
        <v>0.186</v>
      </c>
      <c r="G22" s="312">
        <v>0</v>
      </c>
      <c r="H22" s="314">
        <v>0</v>
      </c>
      <c r="I22" s="312">
        <v>1.232</v>
      </c>
      <c r="J22" s="314">
        <v>1.524</v>
      </c>
      <c r="K22" s="312">
        <v>0</v>
      </c>
      <c r="L22" s="314">
        <v>0</v>
      </c>
      <c r="M22" s="312">
        <v>0</v>
      </c>
      <c r="N22" s="314">
        <v>0</v>
      </c>
      <c r="O22" s="316">
        <v>1.4179999999999999</v>
      </c>
      <c r="P22" s="318">
        <v>1.71</v>
      </c>
    </row>
    <row r="23" spans="1:16">
      <c r="A23" s="302"/>
      <c r="B23" s="292" t="s">
        <v>289</v>
      </c>
      <c r="C23" s="312">
        <v>0</v>
      </c>
      <c r="D23" s="314">
        <v>0</v>
      </c>
      <c r="E23" s="312">
        <v>31.558</v>
      </c>
      <c r="F23" s="314">
        <v>30.364999999999998</v>
      </c>
      <c r="G23" s="312">
        <v>4050.6260000000002</v>
      </c>
      <c r="H23" s="314">
        <v>5281.7280000000001</v>
      </c>
      <c r="I23" s="312">
        <v>72.757999999999996</v>
      </c>
      <c r="J23" s="314">
        <v>93.22</v>
      </c>
      <c r="K23" s="312">
        <v>34.731000000000002</v>
      </c>
      <c r="L23" s="314">
        <v>35.933</v>
      </c>
      <c r="M23" s="312">
        <v>0</v>
      </c>
      <c r="N23" s="314">
        <v>0</v>
      </c>
      <c r="O23" s="316">
        <v>4189.6729999999998</v>
      </c>
      <c r="P23" s="318">
        <v>5441.2460000000001</v>
      </c>
    </row>
    <row r="24" spans="1:16">
      <c r="A24" s="302"/>
      <c r="B24" s="292" t="s">
        <v>290</v>
      </c>
      <c r="C24" s="312">
        <v>0</v>
      </c>
      <c r="D24" s="314">
        <v>0</v>
      </c>
      <c r="E24" s="312">
        <v>0</v>
      </c>
      <c r="F24" s="314">
        <v>0</v>
      </c>
      <c r="G24" s="312">
        <v>0</v>
      </c>
      <c r="H24" s="314">
        <v>0</v>
      </c>
      <c r="I24" s="312">
        <v>0</v>
      </c>
      <c r="J24" s="314">
        <v>0</v>
      </c>
      <c r="K24" s="312">
        <v>0</v>
      </c>
      <c r="L24" s="314">
        <v>0</v>
      </c>
      <c r="M24" s="312">
        <v>0</v>
      </c>
      <c r="N24" s="314">
        <v>0</v>
      </c>
      <c r="O24" s="316">
        <v>0</v>
      </c>
      <c r="P24" s="318">
        <v>0</v>
      </c>
    </row>
    <row r="25" spans="1:16">
      <c r="A25" s="302"/>
      <c r="B25" s="292" t="s">
        <v>291</v>
      </c>
      <c r="C25" s="312">
        <v>0</v>
      </c>
      <c r="D25" s="314">
        <v>0</v>
      </c>
      <c r="E25" s="312">
        <v>1432.6790000000001</v>
      </c>
      <c r="F25" s="314">
        <v>1425.5419999999999</v>
      </c>
      <c r="G25" s="312">
        <v>30.757000000000001</v>
      </c>
      <c r="H25" s="314">
        <v>40.609000000000002</v>
      </c>
      <c r="I25" s="312">
        <v>1380.682</v>
      </c>
      <c r="J25" s="314">
        <v>1688.9079999999999</v>
      </c>
      <c r="K25" s="312">
        <v>1209.6669999999999</v>
      </c>
      <c r="L25" s="314">
        <v>1244.4559999999999</v>
      </c>
      <c r="M25" s="312">
        <v>0</v>
      </c>
      <c r="N25" s="314">
        <v>0</v>
      </c>
      <c r="O25" s="316">
        <v>4053.7849999999999</v>
      </c>
      <c r="P25" s="318">
        <v>4399.5150000000003</v>
      </c>
    </row>
    <row r="26" spans="1:16">
      <c r="A26" s="302"/>
      <c r="B26" s="292" t="s">
        <v>292</v>
      </c>
      <c r="C26" s="312">
        <v>0</v>
      </c>
      <c r="D26" s="314">
        <v>0</v>
      </c>
      <c r="E26" s="312">
        <v>0</v>
      </c>
      <c r="F26" s="314">
        <v>0</v>
      </c>
      <c r="G26" s="312">
        <v>7.9470000000000001</v>
      </c>
      <c r="H26" s="314">
        <v>10.254</v>
      </c>
      <c r="I26" s="312">
        <v>0</v>
      </c>
      <c r="J26" s="314">
        <v>0</v>
      </c>
      <c r="K26" s="312">
        <v>0</v>
      </c>
      <c r="L26" s="314">
        <v>0</v>
      </c>
      <c r="M26" s="312">
        <v>0</v>
      </c>
      <c r="N26" s="314">
        <v>0</v>
      </c>
      <c r="O26" s="316">
        <v>7.9470000000000001</v>
      </c>
      <c r="P26" s="318">
        <v>10.254</v>
      </c>
    </row>
    <row r="27" spans="1:16">
      <c r="A27" s="302"/>
      <c r="B27" s="292" t="s">
        <v>429</v>
      </c>
      <c r="C27" s="312">
        <v>0</v>
      </c>
      <c r="D27" s="314">
        <v>0</v>
      </c>
      <c r="E27" s="312">
        <v>1.4999999999999999E-2</v>
      </c>
      <c r="F27" s="314">
        <v>1.7999999999999999E-2</v>
      </c>
      <c r="G27" s="312">
        <v>53.371000000000002</v>
      </c>
      <c r="H27" s="314">
        <v>74.554000000000002</v>
      </c>
      <c r="I27" s="312">
        <v>18.178999999999998</v>
      </c>
      <c r="J27" s="314">
        <v>8.3620000000000001</v>
      </c>
      <c r="K27" s="312">
        <v>24.353999999999999</v>
      </c>
      <c r="L27" s="314">
        <v>25.178000000000001</v>
      </c>
      <c r="M27" s="312">
        <v>0</v>
      </c>
      <c r="N27" s="314">
        <v>0</v>
      </c>
      <c r="O27" s="316">
        <v>95.918999999999997</v>
      </c>
      <c r="P27" s="318">
        <v>108.11199999999999</v>
      </c>
    </row>
    <row r="28" spans="1:16">
      <c r="A28" s="302"/>
      <c r="B28" s="292" t="s">
        <v>293</v>
      </c>
      <c r="C28" s="312">
        <v>0</v>
      </c>
      <c r="D28" s="314">
        <v>0</v>
      </c>
      <c r="E28" s="312">
        <v>0</v>
      </c>
      <c r="F28" s="314">
        <v>0</v>
      </c>
      <c r="G28" s="312">
        <v>773.38599999999997</v>
      </c>
      <c r="H28" s="314">
        <v>1005.742</v>
      </c>
      <c r="I28" s="312">
        <v>0</v>
      </c>
      <c r="J28" s="314">
        <v>0</v>
      </c>
      <c r="K28" s="312">
        <v>0.23799999999999999</v>
      </c>
      <c r="L28" s="314">
        <v>0</v>
      </c>
      <c r="M28" s="312">
        <v>0</v>
      </c>
      <c r="N28" s="314">
        <v>0</v>
      </c>
      <c r="O28" s="316">
        <v>773.62400000000002</v>
      </c>
      <c r="P28" s="318">
        <v>1005.742</v>
      </c>
    </row>
    <row r="30" spans="1:16">
      <c r="A30" s="301" t="s">
        <v>343</v>
      </c>
      <c r="B30" s="291"/>
      <c r="C30" s="316">
        <v>0</v>
      </c>
      <c r="D30" s="324">
        <v>0</v>
      </c>
      <c r="E30" s="316">
        <v>1731.3009999999999</v>
      </c>
      <c r="F30" s="324">
        <v>1741.0450000000001</v>
      </c>
      <c r="G30" s="316">
        <v>12797.694</v>
      </c>
      <c r="H30" s="324">
        <v>15716.805</v>
      </c>
      <c r="I30" s="316">
        <v>1861.8979999999999</v>
      </c>
      <c r="J30" s="324">
        <v>2206.6979999999999</v>
      </c>
      <c r="K30" s="316">
        <v>1454.1210000000001</v>
      </c>
      <c r="L30" s="324">
        <v>1458.95</v>
      </c>
      <c r="M30" s="316">
        <v>-2.7E-2</v>
      </c>
      <c r="N30" s="324">
        <v>-3.5000000000000003E-2</v>
      </c>
      <c r="O30" s="316">
        <v>17844.987000000001</v>
      </c>
      <c r="P30" s="324">
        <v>21123.463</v>
      </c>
    </row>
    <row r="32" spans="1:16" s="359" customFormat="1" ht="18">
      <c r="A32" s="526" t="s">
        <v>175</v>
      </c>
      <c r="B32" s="527"/>
      <c r="C32" s="523" t="s">
        <v>52</v>
      </c>
      <c r="D32" s="524"/>
      <c r="E32" s="524"/>
      <c r="F32" s="524"/>
      <c r="G32" s="524"/>
      <c r="H32" s="524"/>
      <c r="I32" s="524"/>
      <c r="J32" s="524"/>
      <c r="K32" s="524"/>
      <c r="L32" s="524"/>
      <c r="M32" s="524"/>
      <c r="N32" s="524"/>
      <c r="O32" s="524"/>
      <c r="P32" s="525"/>
    </row>
    <row r="33" spans="1:16" s="359" customFormat="1">
      <c r="A33" s="505" t="s">
        <v>91</v>
      </c>
      <c r="B33" s="506"/>
      <c r="C33" s="510" t="s">
        <v>22</v>
      </c>
      <c r="D33" s="511"/>
      <c r="E33" s="510" t="s">
        <v>10</v>
      </c>
      <c r="F33" s="511"/>
      <c r="G33" s="510" t="s">
        <v>53</v>
      </c>
      <c r="H33" s="511"/>
      <c r="I33" s="510" t="s">
        <v>14</v>
      </c>
      <c r="J33" s="511"/>
      <c r="K33" s="510" t="s">
        <v>54</v>
      </c>
      <c r="L33" s="511"/>
      <c r="M33" s="510" t="s">
        <v>368</v>
      </c>
      <c r="N33" s="511"/>
      <c r="O33" s="510" t="s">
        <v>19</v>
      </c>
      <c r="P33" s="511"/>
    </row>
    <row r="34" spans="1:16">
      <c r="A34" s="498" t="s">
        <v>344</v>
      </c>
      <c r="B34" s="502"/>
      <c r="C34" s="308" t="str">
        <f t="shared" ref="C34:P34" si="0">C4</f>
        <v>03/31/2020</v>
      </c>
      <c r="D34" s="309" t="str">
        <f t="shared" si="0"/>
        <v>12/31/2019</v>
      </c>
      <c r="E34" s="308" t="str">
        <f t="shared" si="0"/>
        <v>03/31/2020</v>
      </c>
      <c r="F34" s="309" t="str">
        <f t="shared" si="0"/>
        <v>12/31/2019</v>
      </c>
      <c r="G34" s="308" t="str">
        <f t="shared" si="0"/>
        <v>03/31/2020</v>
      </c>
      <c r="H34" s="309" t="str">
        <f t="shared" si="0"/>
        <v>12/31/2019</v>
      </c>
      <c r="I34" s="308" t="str">
        <f t="shared" si="0"/>
        <v>03/31/2020</v>
      </c>
      <c r="J34" s="309" t="str">
        <f t="shared" si="0"/>
        <v>12/31/2019</v>
      </c>
      <c r="K34" s="308" t="str">
        <f t="shared" si="0"/>
        <v>03/31/2020</v>
      </c>
      <c r="L34" s="309" t="str">
        <f t="shared" si="0"/>
        <v>12/31/2019</v>
      </c>
      <c r="M34" s="308" t="str">
        <f t="shared" si="0"/>
        <v>03/31/2020</v>
      </c>
      <c r="N34" s="309" t="str">
        <f t="shared" si="0"/>
        <v>12/31/2019</v>
      </c>
      <c r="O34" s="308" t="str">
        <f t="shared" si="0"/>
        <v>03/31/2020</v>
      </c>
      <c r="P34" s="309" t="str">
        <f t="shared" si="0"/>
        <v>12/31/2019</v>
      </c>
    </row>
    <row r="35" spans="1:16">
      <c r="A35" s="503"/>
      <c r="B35" s="504"/>
      <c r="C35" s="310" t="s">
        <v>414</v>
      </c>
      <c r="D35" s="311" t="s">
        <v>414</v>
      </c>
      <c r="E35" s="310" t="s">
        <v>414</v>
      </c>
      <c r="F35" s="311" t="s">
        <v>414</v>
      </c>
      <c r="G35" s="310" t="s">
        <v>414</v>
      </c>
      <c r="H35" s="311" t="s">
        <v>414</v>
      </c>
      <c r="I35" s="310" t="s">
        <v>414</v>
      </c>
      <c r="J35" s="311" t="s">
        <v>414</v>
      </c>
      <c r="K35" s="310" t="s">
        <v>414</v>
      </c>
      <c r="L35" s="311" t="s">
        <v>414</v>
      </c>
      <c r="M35" s="310" t="s">
        <v>414</v>
      </c>
      <c r="N35" s="311" t="s">
        <v>414</v>
      </c>
      <c r="O35" s="310" t="s">
        <v>414</v>
      </c>
      <c r="P35" s="311" t="s">
        <v>414</v>
      </c>
    </row>
    <row r="36" spans="1:16" s="374" customFormat="1">
      <c r="A36" s="303" t="s">
        <v>345</v>
      </c>
      <c r="B36" s="389"/>
      <c r="C36" s="312">
        <v>0</v>
      </c>
      <c r="D36" s="325">
        <v>0</v>
      </c>
      <c r="E36" s="312">
        <v>520.846</v>
      </c>
      <c r="F36" s="325">
        <v>509.22199999999998</v>
      </c>
      <c r="G36" s="312">
        <v>3150.8130000000001</v>
      </c>
      <c r="H36" s="325">
        <v>3699.9140000000002</v>
      </c>
      <c r="I36" s="312">
        <v>555.87699999999995</v>
      </c>
      <c r="J36" s="325">
        <v>545.68799999999999</v>
      </c>
      <c r="K36" s="312">
        <v>289.31099999999998</v>
      </c>
      <c r="L36" s="325">
        <v>272.27</v>
      </c>
      <c r="M36" s="312">
        <v>-2.7E-2</v>
      </c>
      <c r="N36" s="325">
        <v>-3.5000000000000003E-2</v>
      </c>
      <c r="O36" s="316">
        <v>4516.82</v>
      </c>
      <c r="P36" s="318">
        <v>5027.0590000000002</v>
      </c>
    </row>
    <row r="37" spans="1:16">
      <c r="A37" s="302"/>
      <c r="B37" s="292" t="s">
        <v>436</v>
      </c>
      <c r="C37" s="312">
        <v>0</v>
      </c>
      <c r="D37" s="314">
        <v>0</v>
      </c>
      <c r="E37" s="312">
        <v>0</v>
      </c>
      <c r="F37" s="314">
        <v>0</v>
      </c>
      <c r="G37" s="312">
        <v>1032.3240000000001</v>
      </c>
      <c r="H37" s="314">
        <v>731.09299999999996</v>
      </c>
      <c r="I37" s="312">
        <v>54.167999999999999</v>
      </c>
      <c r="J37" s="314">
        <v>70.801000000000002</v>
      </c>
      <c r="K37" s="312">
        <v>44.222000000000001</v>
      </c>
      <c r="L37" s="314">
        <v>45.569000000000003</v>
      </c>
      <c r="M37" s="312">
        <v>0</v>
      </c>
      <c r="N37" s="314">
        <v>0</v>
      </c>
      <c r="O37" s="316">
        <v>1130.7139999999999</v>
      </c>
      <c r="P37" s="318">
        <v>847.46299999999997</v>
      </c>
    </row>
    <row r="38" spans="1:16">
      <c r="A38" s="302"/>
      <c r="B38" s="292" t="s">
        <v>430</v>
      </c>
      <c r="C38" s="312">
        <v>0</v>
      </c>
      <c r="D38" s="314">
        <v>0</v>
      </c>
      <c r="E38" s="312">
        <v>8.0000000000000002E-3</v>
      </c>
      <c r="F38" s="314">
        <v>7.0000000000000001E-3</v>
      </c>
      <c r="G38" s="312">
        <v>20.532</v>
      </c>
      <c r="H38" s="314">
        <v>25.856000000000002</v>
      </c>
      <c r="I38" s="312">
        <v>4.8040000000000003</v>
      </c>
      <c r="J38" s="314">
        <v>4.5259999999999998</v>
      </c>
      <c r="K38" s="312">
        <v>8.7040000000000006</v>
      </c>
      <c r="L38" s="314">
        <v>8.3689999999999998</v>
      </c>
      <c r="M38" s="312">
        <v>0</v>
      </c>
      <c r="N38" s="314">
        <v>0</v>
      </c>
      <c r="O38" s="316">
        <v>34.048000000000002</v>
      </c>
      <c r="P38" s="318">
        <v>38.758000000000003</v>
      </c>
    </row>
    <row r="39" spans="1:16">
      <c r="A39" s="302"/>
      <c r="B39" s="292" t="s">
        <v>295</v>
      </c>
      <c r="C39" s="312">
        <v>0</v>
      </c>
      <c r="D39" s="314">
        <v>0</v>
      </c>
      <c r="E39" s="312">
        <v>339.38499999999999</v>
      </c>
      <c r="F39" s="314">
        <v>328.7</v>
      </c>
      <c r="G39" s="312">
        <v>1673.2929999999999</v>
      </c>
      <c r="H39" s="314">
        <v>2321.877</v>
      </c>
      <c r="I39" s="312">
        <v>364.73399999999998</v>
      </c>
      <c r="J39" s="314">
        <v>316.584</v>
      </c>
      <c r="K39" s="312">
        <v>115.55200000000001</v>
      </c>
      <c r="L39" s="314">
        <v>135.398</v>
      </c>
      <c r="M39" s="312">
        <v>4.0000000000000001E-3</v>
      </c>
      <c r="N39" s="314">
        <v>0</v>
      </c>
      <c r="O39" s="316">
        <v>2492.9679999999998</v>
      </c>
      <c r="P39" s="318">
        <v>3102.5590000000002</v>
      </c>
    </row>
    <row r="40" spans="1:16">
      <c r="A40" s="302"/>
      <c r="B40" s="292" t="s">
        <v>296</v>
      </c>
      <c r="C40" s="312">
        <v>0</v>
      </c>
      <c r="D40" s="314">
        <v>0</v>
      </c>
      <c r="E40" s="312">
        <v>111.827</v>
      </c>
      <c r="F40" s="314">
        <v>109.01300000000001</v>
      </c>
      <c r="G40" s="312">
        <v>221.38499999999999</v>
      </c>
      <c r="H40" s="314">
        <v>286.62099999999998</v>
      </c>
      <c r="I40" s="312">
        <v>77.197999999999993</v>
      </c>
      <c r="J40" s="314">
        <v>79.683999999999997</v>
      </c>
      <c r="K40" s="312">
        <v>82.677000000000007</v>
      </c>
      <c r="L40" s="314">
        <v>42.784999999999997</v>
      </c>
      <c r="M40" s="312">
        <v>-3.1E-2</v>
      </c>
      <c r="N40" s="314">
        <v>-3.5000000000000003E-2</v>
      </c>
      <c r="O40" s="316">
        <v>493.05599999999998</v>
      </c>
      <c r="P40" s="318">
        <v>518.06799999999998</v>
      </c>
    </row>
    <row r="41" spans="1:16">
      <c r="A41" s="302"/>
      <c r="B41" s="292" t="s">
        <v>297</v>
      </c>
      <c r="C41" s="312">
        <v>0</v>
      </c>
      <c r="D41" s="314">
        <v>0</v>
      </c>
      <c r="E41" s="312">
        <v>44.356999999999999</v>
      </c>
      <c r="F41" s="314">
        <v>44.825000000000003</v>
      </c>
      <c r="G41" s="312">
        <v>100.88200000000001</v>
      </c>
      <c r="H41" s="314">
        <v>144.97300000000001</v>
      </c>
      <c r="I41" s="312">
        <v>5.758</v>
      </c>
      <c r="J41" s="314">
        <v>7.0819999999999999</v>
      </c>
      <c r="K41" s="312">
        <v>9.0909999999999993</v>
      </c>
      <c r="L41" s="314">
        <v>8.5839999999999996</v>
      </c>
      <c r="M41" s="312">
        <v>0</v>
      </c>
      <c r="N41" s="314">
        <v>0</v>
      </c>
      <c r="O41" s="316">
        <v>160.08799999999999</v>
      </c>
      <c r="P41" s="318">
        <v>205.464</v>
      </c>
    </row>
    <row r="42" spans="1:16">
      <c r="A42" s="302"/>
      <c r="B42" s="292" t="s">
        <v>298</v>
      </c>
      <c r="C42" s="312">
        <v>0</v>
      </c>
      <c r="D42" s="314">
        <v>0</v>
      </c>
      <c r="E42" s="312">
        <v>11.472</v>
      </c>
      <c r="F42" s="314">
        <v>12.263999999999999</v>
      </c>
      <c r="G42" s="312">
        <v>0</v>
      </c>
      <c r="H42" s="314">
        <v>0.66500000000000004</v>
      </c>
      <c r="I42" s="312">
        <v>36.456000000000003</v>
      </c>
      <c r="J42" s="314">
        <v>45.040999999999997</v>
      </c>
      <c r="K42" s="312">
        <v>9.2370000000000001</v>
      </c>
      <c r="L42" s="314">
        <v>12.103</v>
      </c>
      <c r="M42" s="312">
        <v>0</v>
      </c>
      <c r="N42" s="314">
        <v>0</v>
      </c>
      <c r="O42" s="316">
        <v>57.164999999999999</v>
      </c>
      <c r="P42" s="318">
        <v>70.072999999999993</v>
      </c>
    </row>
    <row r="43" spans="1:16">
      <c r="A43" s="302"/>
      <c r="B43" s="292" t="s">
        <v>299</v>
      </c>
      <c r="C43" s="312">
        <v>0</v>
      </c>
      <c r="D43" s="314">
        <v>0</v>
      </c>
      <c r="E43" s="312">
        <v>0</v>
      </c>
      <c r="F43" s="314">
        <v>0</v>
      </c>
      <c r="G43" s="312">
        <v>0</v>
      </c>
      <c r="H43" s="314">
        <v>0</v>
      </c>
      <c r="I43" s="312">
        <v>0</v>
      </c>
      <c r="J43" s="314">
        <v>0</v>
      </c>
      <c r="K43" s="312">
        <v>0</v>
      </c>
      <c r="L43" s="314">
        <v>0</v>
      </c>
      <c r="M43" s="312">
        <v>0</v>
      </c>
      <c r="N43" s="314">
        <v>0</v>
      </c>
      <c r="O43" s="316">
        <v>0</v>
      </c>
      <c r="P43" s="318">
        <v>0</v>
      </c>
    </row>
    <row r="44" spans="1:16">
      <c r="A44" s="302"/>
      <c r="B44" s="292" t="s">
        <v>300</v>
      </c>
      <c r="C44" s="312">
        <v>0</v>
      </c>
      <c r="D44" s="314">
        <v>0</v>
      </c>
      <c r="E44" s="312">
        <v>13.797000000000001</v>
      </c>
      <c r="F44" s="314">
        <v>14.413</v>
      </c>
      <c r="G44" s="312">
        <v>102.39700000000001</v>
      </c>
      <c r="H44" s="314">
        <v>188.82900000000001</v>
      </c>
      <c r="I44" s="312">
        <v>9.6940000000000008</v>
      </c>
      <c r="J44" s="314">
        <v>18.178999999999998</v>
      </c>
      <c r="K44" s="312">
        <v>19.827999999999999</v>
      </c>
      <c r="L44" s="314">
        <v>19.462</v>
      </c>
      <c r="M44" s="312">
        <v>0</v>
      </c>
      <c r="N44" s="314">
        <v>0</v>
      </c>
      <c r="O44" s="316">
        <v>145.71600000000001</v>
      </c>
      <c r="P44" s="318">
        <v>240.88300000000001</v>
      </c>
    </row>
    <row r="46" spans="1:16" ht="24">
      <c r="A46" s="302"/>
      <c r="B46" s="294" t="s">
        <v>301</v>
      </c>
      <c r="C46" s="312">
        <v>0</v>
      </c>
      <c r="D46" s="314">
        <v>0</v>
      </c>
      <c r="E46" s="312">
        <v>0</v>
      </c>
      <c r="F46" s="313">
        <v>0</v>
      </c>
      <c r="G46" s="312">
        <v>0</v>
      </c>
      <c r="H46" s="313">
        <v>0</v>
      </c>
      <c r="I46" s="312">
        <v>3.0649999999999999</v>
      </c>
      <c r="J46" s="313">
        <v>3.7909999999999999</v>
      </c>
      <c r="K46" s="312">
        <v>0</v>
      </c>
      <c r="L46" s="313">
        <v>0</v>
      </c>
      <c r="M46" s="312">
        <v>0</v>
      </c>
      <c r="N46" s="314">
        <v>0</v>
      </c>
      <c r="O46" s="316">
        <v>3.0649999999999999</v>
      </c>
      <c r="P46" s="318">
        <v>3.7909999999999999</v>
      </c>
    </row>
    <row r="48" spans="1:16" s="374" customFormat="1">
      <c r="A48" s="303" t="s">
        <v>346</v>
      </c>
      <c r="B48" s="389"/>
      <c r="C48" s="312">
        <v>0</v>
      </c>
      <c r="D48" s="315">
        <v>0</v>
      </c>
      <c r="E48" s="312">
        <v>411.61500000000001</v>
      </c>
      <c r="F48" s="325">
        <v>429.76600000000002</v>
      </c>
      <c r="G48" s="312">
        <v>5679.107</v>
      </c>
      <c r="H48" s="325">
        <v>6946.5609999999997</v>
      </c>
      <c r="I48" s="312">
        <v>628.41099999999994</v>
      </c>
      <c r="J48" s="325">
        <v>704.52599999999995</v>
      </c>
      <c r="K48" s="312">
        <v>450.32400000000001</v>
      </c>
      <c r="L48" s="325">
        <v>467.92399999999998</v>
      </c>
      <c r="M48" s="312">
        <v>0</v>
      </c>
      <c r="N48" s="325">
        <v>0</v>
      </c>
      <c r="O48" s="316">
        <v>7169.4570000000003</v>
      </c>
      <c r="P48" s="318">
        <v>8548.777</v>
      </c>
    </row>
    <row r="49" spans="1:16">
      <c r="A49" s="302"/>
      <c r="B49" s="292" t="s">
        <v>294</v>
      </c>
      <c r="C49" s="312">
        <v>0</v>
      </c>
      <c r="D49" s="314">
        <v>0</v>
      </c>
      <c r="E49" s="312">
        <v>0</v>
      </c>
      <c r="F49" s="314">
        <v>0</v>
      </c>
      <c r="G49" s="312">
        <v>1503.7639999999999</v>
      </c>
      <c r="H49" s="314">
        <v>2153.8000000000002</v>
      </c>
      <c r="I49" s="312">
        <v>523.91700000000003</v>
      </c>
      <c r="J49" s="314">
        <v>587.91399999999999</v>
      </c>
      <c r="K49" s="312">
        <v>379.22199999999998</v>
      </c>
      <c r="L49" s="314">
        <v>392.85500000000002</v>
      </c>
      <c r="M49" s="312">
        <v>0</v>
      </c>
      <c r="N49" s="314">
        <v>0</v>
      </c>
      <c r="O49" s="316">
        <v>2406.9029999999998</v>
      </c>
      <c r="P49" s="318">
        <v>3134.569</v>
      </c>
    </row>
    <row r="50" spans="1:16">
      <c r="A50" s="302"/>
      <c r="B50" s="292" t="s">
        <v>430</v>
      </c>
      <c r="C50" s="312">
        <v>0</v>
      </c>
      <c r="D50" s="314">
        <v>0</v>
      </c>
      <c r="E50" s="312">
        <v>4.0000000000000001E-3</v>
      </c>
      <c r="F50" s="314">
        <v>7.0000000000000001E-3</v>
      </c>
      <c r="G50" s="312">
        <v>40.817999999999998</v>
      </c>
      <c r="H50" s="314">
        <v>58.311</v>
      </c>
      <c r="I50" s="312">
        <v>13.827999999999999</v>
      </c>
      <c r="J50" s="314">
        <v>4.1500000000000004</v>
      </c>
      <c r="K50" s="312">
        <v>23.388000000000002</v>
      </c>
      <c r="L50" s="314">
        <v>25.274000000000001</v>
      </c>
      <c r="M50" s="312">
        <v>0</v>
      </c>
      <c r="N50" s="314">
        <v>0</v>
      </c>
      <c r="O50" s="316">
        <v>78.037999999999997</v>
      </c>
      <c r="P50" s="318">
        <v>87.742000000000004</v>
      </c>
    </row>
    <row r="51" spans="1:16">
      <c r="A51" s="302"/>
      <c r="B51" s="292" t="s">
        <v>295</v>
      </c>
      <c r="C51" s="312">
        <v>0</v>
      </c>
      <c r="D51" s="314">
        <v>0</v>
      </c>
      <c r="E51" s="312">
        <v>140.37299999999999</v>
      </c>
      <c r="F51" s="314">
        <v>149.20500000000001</v>
      </c>
      <c r="G51" s="312">
        <v>2102.2280000000001</v>
      </c>
      <c r="H51" s="314">
        <v>2171.38</v>
      </c>
      <c r="I51" s="312">
        <v>0.32900000000000001</v>
      </c>
      <c r="J51" s="314">
        <v>0.35799999999999998</v>
      </c>
      <c r="K51" s="312">
        <v>0</v>
      </c>
      <c r="L51" s="314">
        <v>0</v>
      </c>
      <c r="M51" s="312">
        <v>0</v>
      </c>
      <c r="N51" s="314">
        <v>0</v>
      </c>
      <c r="O51" s="316">
        <v>2242.9299999999998</v>
      </c>
      <c r="P51" s="318">
        <v>2320.9430000000002</v>
      </c>
    </row>
    <row r="52" spans="1:16">
      <c r="A52" s="302"/>
      <c r="B52" s="292" t="s">
        <v>302</v>
      </c>
      <c r="C52" s="312">
        <v>0</v>
      </c>
      <c r="D52" s="314">
        <v>0</v>
      </c>
      <c r="E52" s="312">
        <v>34.555999999999997</v>
      </c>
      <c r="F52" s="314">
        <v>34.661999999999999</v>
      </c>
      <c r="G52" s="312">
        <v>38.203000000000003</v>
      </c>
      <c r="H52" s="314">
        <v>0</v>
      </c>
      <c r="I52" s="312">
        <v>0</v>
      </c>
      <c r="J52" s="314">
        <v>0</v>
      </c>
      <c r="K52" s="312">
        <v>0</v>
      </c>
      <c r="L52" s="314">
        <v>0</v>
      </c>
      <c r="M52" s="312">
        <v>0</v>
      </c>
      <c r="N52" s="314">
        <v>0</v>
      </c>
      <c r="O52" s="316">
        <v>72.759</v>
      </c>
      <c r="P52" s="318">
        <v>34.661999999999999</v>
      </c>
    </row>
    <row r="53" spans="1:16">
      <c r="A53" s="302"/>
      <c r="B53" s="292" t="s">
        <v>303</v>
      </c>
      <c r="C53" s="312">
        <v>0</v>
      </c>
      <c r="D53" s="314">
        <v>0</v>
      </c>
      <c r="E53" s="312">
        <v>22.222999999999999</v>
      </c>
      <c r="F53" s="314">
        <v>23.71</v>
      </c>
      <c r="G53" s="312">
        <v>689.24900000000002</v>
      </c>
      <c r="H53" s="314">
        <v>845.798</v>
      </c>
      <c r="I53" s="312">
        <v>3.5630000000000002</v>
      </c>
      <c r="J53" s="314">
        <v>4.8280000000000003</v>
      </c>
      <c r="K53" s="312">
        <v>0.48299999999999998</v>
      </c>
      <c r="L53" s="314">
        <v>0.5</v>
      </c>
      <c r="M53" s="312">
        <v>0</v>
      </c>
      <c r="N53" s="314">
        <v>0</v>
      </c>
      <c r="O53" s="316">
        <v>715.51800000000003</v>
      </c>
      <c r="P53" s="318">
        <v>874.83600000000001</v>
      </c>
    </row>
    <row r="54" spans="1:16">
      <c r="A54" s="302"/>
      <c r="B54" s="292" t="s">
        <v>304</v>
      </c>
      <c r="C54" s="312">
        <v>0</v>
      </c>
      <c r="D54" s="314">
        <v>0</v>
      </c>
      <c r="E54" s="312">
        <v>202.178</v>
      </c>
      <c r="F54" s="314">
        <v>210.46</v>
      </c>
      <c r="G54" s="312">
        <v>8.1159999999999997</v>
      </c>
      <c r="H54" s="314">
        <v>13.257</v>
      </c>
      <c r="I54" s="312">
        <v>0.36499999999999999</v>
      </c>
      <c r="J54" s="314">
        <v>0.107</v>
      </c>
      <c r="K54" s="312">
        <v>41.241999999999997</v>
      </c>
      <c r="L54" s="314">
        <v>43.356999999999999</v>
      </c>
      <c r="M54" s="312">
        <v>0</v>
      </c>
      <c r="N54" s="314">
        <v>0</v>
      </c>
      <c r="O54" s="316">
        <v>251.90100000000001</v>
      </c>
      <c r="P54" s="318">
        <v>267.18099999999998</v>
      </c>
    </row>
    <row r="55" spans="1:16">
      <c r="A55" s="302"/>
      <c r="B55" s="292" t="s">
        <v>305</v>
      </c>
      <c r="C55" s="312">
        <v>0</v>
      </c>
      <c r="D55" s="314">
        <v>0</v>
      </c>
      <c r="E55" s="312">
        <v>11.62</v>
      </c>
      <c r="F55" s="314">
        <v>11.006</v>
      </c>
      <c r="G55" s="312">
        <v>1281.723</v>
      </c>
      <c r="H55" s="314">
        <v>1683.454</v>
      </c>
      <c r="I55" s="312">
        <v>81.277000000000001</v>
      </c>
      <c r="J55" s="314">
        <v>100.851</v>
      </c>
      <c r="K55" s="312">
        <v>4.1349999999999998</v>
      </c>
      <c r="L55" s="314">
        <v>4.3520000000000003</v>
      </c>
      <c r="M55" s="312">
        <v>0</v>
      </c>
      <c r="N55" s="314">
        <v>0</v>
      </c>
      <c r="O55" s="316">
        <v>1378.7550000000001</v>
      </c>
      <c r="P55" s="318">
        <v>1799.663</v>
      </c>
    </row>
    <row r="56" spans="1:16">
      <c r="A56" s="302"/>
      <c r="B56" s="292" t="s">
        <v>306</v>
      </c>
      <c r="C56" s="312">
        <v>0</v>
      </c>
      <c r="D56" s="314">
        <v>0</v>
      </c>
      <c r="E56" s="312">
        <v>0.66100000000000003</v>
      </c>
      <c r="F56" s="314">
        <v>0.71599999999999997</v>
      </c>
      <c r="G56" s="312">
        <v>15.006</v>
      </c>
      <c r="H56" s="314">
        <v>20.561</v>
      </c>
      <c r="I56" s="312">
        <v>5.1319999999999997</v>
      </c>
      <c r="J56" s="314">
        <v>6.3179999999999996</v>
      </c>
      <c r="K56" s="312">
        <v>1.8540000000000001</v>
      </c>
      <c r="L56" s="314">
        <v>1.5860000000000001</v>
      </c>
      <c r="M56" s="312">
        <v>0</v>
      </c>
      <c r="N56" s="314">
        <v>0</v>
      </c>
      <c r="O56" s="316">
        <v>22.652999999999999</v>
      </c>
      <c r="P56" s="318">
        <v>29.181000000000001</v>
      </c>
    </row>
    <row r="58" spans="1:16" s="374" customFormat="1">
      <c r="A58" s="303" t="s">
        <v>347</v>
      </c>
      <c r="B58" s="389"/>
      <c r="C58" s="312">
        <v>0</v>
      </c>
      <c r="D58" s="315">
        <v>0</v>
      </c>
      <c r="E58" s="312">
        <v>798.84</v>
      </c>
      <c r="F58" s="325">
        <v>802.05700000000002</v>
      </c>
      <c r="G58" s="312">
        <v>3967.7739999999999</v>
      </c>
      <c r="H58" s="325">
        <v>5070.33</v>
      </c>
      <c r="I58" s="312">
        <v>677.61</v>
      </c>
      <c r="J58" s="325">
        <v>956.48400000000004</v>
      </c>
      <c r="K58" s="312">
        <v>714.48599999999999</v>
      </c>
      <c r="L58" s="325">
        <v>718.75599999999997</v>
      </c>
      <c r="M58" s="312">
        <v>0</v>
      </c>
      <c r="N58" s="325">
        <v>0</v>
      </c>
      <c r="O58" s="316">
        <v>6158.71</v>
      </c>
      <c r="P58" s="318">
        <v>7547.6270000000004</v>
      </c>
    </row>
    <row r="59" spans="1:16">
      <c r="A59" s="302" t="s">
        <v>348</v>
      </c>
      <c r="B59" s="292"/>
      <c r="C59" s="312">
        <v>0</v>
      </c>
      <c r="D59" s="325">
        <v>0</v>
      </c>
      <c r="E59" s="312">
        <v>798.84</v>
      </c>
      <c r="F59" s="325">
        <v>802.05700000000002</v>
      </c>
      <c r="G59" s="312">
        <v>3967.7739999999999</v>
      </c>
      <c r="H59" s="325">
        <v>5070.33</v>
      </c>
      <c r="I59" s="312">
        <v>677.61</v>
      </c>
      <c r="J59" s="325">
        <v>956.48400000000004</v>
      </c>
      <c r="K59" s="312">
        <v>714.48599999999999</v>
      </c>
      <c r="L59" s="325">
        <v>718.75599999999997</v>
      </c>
      <c r="M59" s="312">
        <v>0</v>
      </c>
      <c r="N59" s="325">
        <v>0</v>
      </c>
      <c r="O59" s="316">
        <v>6158.71</v>
      </c>
      <c r="P59" s="318">
        <v>7547.6270000000004</v>
      </c>
    </row>
    <row r="60" spans="1:16">
      <c r="A60" s="302"/>
      <c r="B60" s="292" t="s">
        <v>307</v>
      </c>
      <c r="C60" s="312">
        <v>0</v>
      </c>
      <c r="D60" s="314">
        <v>0</v>
      </c>
      <c r="E60" s="312">
        <v>543.94200000000001</v>
      </c>
      <c r="F60" s="314">
        <v>544.85500000000002</v>
      </c>
      <c r="G60" s="312">
        <v>2208.1390000000001</v>
      </c>
      <c r="H60" s="314">
        <v>2849.2269999999999</v>
      </c>
      <c r="I60" s="312">
        <v>3.32</v>
      </c>
      <c r="J60" s="314">
        <v>4.1059999999999999</v>
      </c>
      <c r="K60" s="312">
        <v>154.81200000000001</v>
      </c>
      <c r="L60" s="314">
        <v>160.37700000000001</v>
      </c>
      <c r="M60" s="312">
        <v>0</v>
      </c>
      <c r="N60" s="314">
        <v>0</v>
      </c>
      <c r="O60" s="316">
        <v>2910.2130000000002</v>
      </c>
      <c r="P60" s="318">
        <v>3558.5650000000001</v>
      </c>
    </row>
    <row r="61" spans="1:16">
      <c r="A61" s="302"/>
      <c r="B61" s="292" t="s">
        <v>308</v>
      </c>
      <c r="C61" s="312">
        <v>0</v>
      </c>
      <c r="D61" s="314">
        <v>0</v>
      </c>
      <c r="E61" s="312">
        <v>-1.873</v>
      </c>
      <c r="F61" s="314">
        <v>223.667</v>
      </c>
      <c r="G61" s="312">
        <v>-447.19799999999998</v>
      </c>
      <c r="H61" s="314">
        <v>-673.56700000000001</v>
      </c>
      <c r="I61" s="312">
        <v>133.53</v>
      </c>
      <c r="J61" s="314">
        <v>282.08199999999999</v>
      </c>
      <c r="K61" s="312">
        <v>489.86</v>
      </c>
      <c r="L61" s="314">
        <v>486.05700000000002</v>
      </c>
      <c r="M61" s="312">
        <v>0</v>
      </c>
      <c r="N61" s="314">
        <v>0</v>
      </c>
      <c r="O61" s="316">
        <v>174.31899999999999</v>
      </c>
      <c r="P61" s="318">
        <v>318.23899999999998</v>
      </c>
    </row>
    <row r="62" spans="1:16">
      <c r="A62" s="302"/>
      <c r="B62" s="292" t="s">
        <v>309</v>
      </c>
      <c r="C62" s="312">
        <v>0</v>
      </c>
      <c r="D62" s="314">
        <v>0</v>
      </c>
      <c r="E62" s="312">
        <v>0</v>
      </c>
      <c r="F62" s="314">
        <v>0</v>
      </c>
      <c r="G62" s="312">
        <v>0</v>
      </c>
      <c r="H62" s="314">
        <v>0</v>
      </c>
      <c r="I62" s="312">
        <v>46.9</v>
      </c>
      <c r="J62" s="314">
        <v>58.011000000000003</v>
      </c>
      <c r="K62" s="312">
        <v>0</v>
      </c>
      <c r="L62" s="314">
        <v>0</v>
      </c>
      <c r="M62" s="312">
        <v>0</v>
      </c>
      <c r="N62" s="314">
        <v>0</v>
      </c>
      <c r="O62" s="316">
        <v>46.9</v>
      </c>
      <c r="P62" s="318">
        <v>58.011000000000003</v>
      </c>
    </row>
    <row r="63" spans="1:16">
      <c r="A63" s="302"/>
      <c r="B63" s="292" t="s">
        <v>310</v>
      </c>
      <c r="C63" s="312">
        <v>0</v>
      </c>
      <c r="D63" s="314">
        <v>0</v>
      </c>
      <c r="E63" s="312">
        <v>0</v>
      </c>
      <c r="F63" s="314">
        <v>0</v>
      </c>
      <c r="G63" s="312">
        <v>0</v>
      </c>
      <c r="H63" s="314">
        <v>0</v>
      </c>
      <c r="I63" s="312">
        <v>0</v>
      </c>
      <c r="J63" s="314">
        <v>0</v>
      </c>
      <c r="K63" s="312">
        <v>0</v>
      </c>
      <c r="L63" s="314">
        <v>0</v>
      </c>
      <c r="M63" s="312">
        <v>0</v>
      </c>
      <c r="N63" s="314">
        <v>0</v>
      </c>
      <c r="O63" s="316">
        <v>0</v>
      </c>
      <c r="P63" s="318">
        <v>0</v>
      </c>
    </row>
    <row r="64" spans="1:16">
      <c r="A64" s="302"/>
      <c r="B64" s="292" t="s">
        <v>311</v>
      </c>
      <c r="C64" s="312">
        <v>0</v>
      </c>
      <c r="D64" s="314">
        <v>0</v>
      </c>
      <c r="E64" s="312">
        <v>0</v>
      </c>
      <c r="F64" s="314">
        <v>0</v>
      </c>
      <c r="G64" s="312">
        <v>0</v>
      </c>
      <c r="H64" s="314">
        <v>0</v>
      </c>
      <c r="I64" s="312">
        <v>0</v>
      </c>
      <c r="J64" s="314">
        <v>0</v>
      </c>
      <c r="K64" s="312">
        <v>0</v>
      </c>
      <c r="L64" s="314">
        <v>0</v>
      </c>
      <c r="M64" s="312">
        <v>0</v>
      </c>
      <c r="N64" s="314">
        <v>0</v>
      </c>
      <c r="O64" s="316">
        <v>0</v>
      </c>
      <c r="P64" s="318">
        <v>0</v>
      </c>
    </row>
    <row r="65" spans="1:16">
      <c r="A65" s="302"/>
      <c r="B65" s="292" t="s">
        <v>312</v>
      </c>
      <c r="C65" s="312">
        <v>0</v>
      </c>
      <c r="D65" s="314">
        <v>0</v>
      </c>
      <c r="E65" s="312">
        <v>256.77100000000002</v>
      </c>
      <c r="F65" s="314">
        <v>33.534999999999997</v>
      </c>
      <c r="G65" s="312">
        <v>2206.8330000000001</v>
      </c>
      <c r="H65" s="314">
        <v>2894.67</v>
      </c>
      <c r="I65" s="312">
        <v>493.86</v>
      </c>
      <c r="J65" s="314">
        <v>612.28499999999997</v>
      </c>
      <c r="K65" s="312">
        <v>69.813999999999993</v>
      </c>
      <c r="L65" s="314">
        <v>72.322000000000003</v>
      </c>
      <c r="M65" s="312">
        <v>0</v>
      </c>
      <c r="N65" s="314">
        <v>0</v>
      </c>
      <c r="O65" s="316">
        <v>3027.2779999999998</v>
      </c>
      <c r="P65" s="318">
        <v>3612.8119999999999</v>
      </c>
    </row>
    <row r="67" spans="1:16">
      <c r="A67" s="301" t="s">
        <v>349</v>
      </c>
      <c r="B67" s="292"/>
      <c r="C67" s="312">
        <v>0</v>
      </c>
      <c r="D67" s="313">
        <v>0</v>
      </c>
      <c r="E67" s="312">
        <v>0</v>
      </c>
      <c r="F67" s="313">
        <v>0</v>
      </c>
      <c r="G67" s="312">
        <v>0</v>
      </c>
      <c r="H67" s="313">
        <v>0</v>
      </c>
      <c r="I67" s="312">
        <v>0</v>
      </c>
      <c r="J67" s="313">
        <v>0</v>
      </c>
      <c r="K67" s="312">
        <v>0</v>
      </c>
      <c r="L67" s="313">
        <v>0</v>
      </c>
      <c r="M67" s="312">
        <v>0</v>
      </c>
      <c r="N67" s="313">
        <v>0</v>
      </c>
      <c r="O67" s="316">
        <v>0</v>
      </c>
      <c r="P67" s="318">
        <v>0</v>
      </c>
    </row>
    <row r="69" spans="1:16">
      <c r="A69" s="303" t="s">
        <v>350</v>
      </c>
      <c r="B69" s="291"/>
      <c r="C69" s="316">
        <v>0</v>
      </c>
      <c r="D69" s="318">
        <v>0</v>
      </c>
      <c r="E69" s="316">
        <v>1731.3009999999999</v>
      </c>
      <c r="F69" s="318">
        <v>1741.0450000000001</v>
      </c>
      <c r="G69" s="316">
        <v>12797.694</v>
      </c>
      <c r="H69" s="318">
        <v>15716.805</v>
      </c>
      <c r="I69" s="316">
        <v>1861.8979999999999</v>
      </c>
      <c r="J69" s="318">
        <v>2206.6979999999999</v>
      </c>
      <c r="K69" s="316">
        <v>1454.1210000000001</v>
      </c>
      <c r="L69" s="318">
        <v>1458.95</v>
      </c>
      <c r="M69" s="316">
        <v>-2.7E-2</v>
      </c>
      <c r="N69" s="318">
        <v>-3.5000000000000003E-2</v>
      </c>
      <c r="O69" s="316">
        <v>17844.987000000001</v>
      </c>
      <c r="P69" s="318">
        <v>21123.463</v>
      </c>
    </row>
    <row r="71" spans="1:16">
      <c r="C71" s="297"/>
      <c r="D71" s="297"/>
      <c r="E71" s="297"/>
      <c r="F71" s="297"/>
      <c r="G71" s="297"/>
      <c r="H71" s="297"/>
      <c r="I71" s="297"/>
      <c r="J71" s="297"/>
      <c r="K71" s="297"/>
      <c r="L71" s="297"/>
      <c r="M71" s="297"/>
      <c r="N71" s="297"/>
      <c r="O71" s="297"/>
      <c r="P71" s="297"/>
    </row>
    <row r="72" spans="1:16" ht="18">
      <c r="C72" s="523" t="s">
        <v>52</v>
      </c>
      <c r="D72" s="524"/>
      <c r="E72" s="524"/>
      <c r="F72" s="524"/>
      <c r="G72" s="524"/>
      <c r="H72" s="524"/>
      <c r="I72" s="524"/>
      <c r="J72" s="524"/>
      <c r="K72" s="524"/>
      <c r="L72" s="524"/>
      <c r="M72" s="524"/>
      <c r="N72" s="524"/>
      <c r="O72" s="524"/>
      <c r="P72" s="525"/>
    </row>
    <row r="73" spans="1:16">
      <c r="A73" s="505" t="s">
        <v>91</v>
      </c>
      <c r="B73" s="506"/>
      <c r="C73" s="510" t="s">
        <v>22</v>
      </c>
      <c r="D73" s="511"/>
      <c r="E73" s="510" t="s">
        <v>10</v>
      </c>
      <c r="F73" s="511"/>
      <c r="G73" s="510" t="s">
        <v>53</v>
      </c>
      <c r="H73" s="511"/>
      <c r="I73" s="510" t="s">
        <v>14</v>
      </c>
      <c r="J73" s="511"/>
      <c r="K73" s="510" t="s">
        <v>54</v>
      </c>
      <c r="L73" s="511"/>
      <c r="M73" s="510" t="s">
        <v>368</v>
      </c>
      <c r="N73" s="511"/>
      <c r="O73" s="510" t="s">
        <v>19</v>
      </c>
      <c r="P73" s="511"/>
    </row>
    <row r="74" spans="1:16">
      <c r="A74" s="498" t="s">
        <v>351</v>
      </c>
      <c r="B74" s="502"/>
      <c r="C74" s="308" t="s">
        <v>425</v>
      </c>
      <c r="D74" s="309" t="s">
        <v>426</v>
      </c>
      <c r="E74" s="308" t="str">
        <f>C74</f>
        <v>03/31/2020</v>
      </c>
      <c r="F74" s="309" t="str">
        <f>D74</f>
        <v>03/31/2019</v>
      </c>
      <c r="G74" s="308" t="str">
        <f>C74</f>
        <v>03/31/2020</v>
      </c>
      <c r="H74" s="309" t="str">
        <f>D74</f>
        <v>03/31/2019</v>
      </c>
      <c r="I74" s="308" t="str">
        <f>C74</f>
        <v>03/31/2020</v>
      </c>
      <c r="J74" s="309" t="str">
        <f>D74</f>
        <v>03/31/2019</v>
      </c>
      <c r="K74" s="308" t="str">
        <f>C74</f>
        <v>03/31/2020</v>
      </c>
      <c r="L74" s="309" t="str">
        <f>D74</f>
        <v>03/31/2019</v>
      </c>
      <c r="M74" s="308" t="str">
        <f>K74</f>
        <v>03/31/2020</v>
      </c>
      <c r="N74" s="309" t="str">
        <f>L74</f>
        <v>03/31/2019</v>
      </c>
      <c r="O74" s="308" t="str">
        <f>M74</f>
        <v>03/31/2020</v>
      </c>
      <c r="P74" s="309" t="str">
        <f>N74</f>
        <v>03/31/2019</v>
      </c>
    </row>
    <row r="75" spans="1:16">
      <c r="A75" s="503"/>
      <c r="B75" s="504"/>
      <c r="C75" s="310" t="s">
        <v>414</v>
      </c>
      <c r="D75" s="311" t="s">
        <v>414</v>
      </c>
      <c r="E75" s="310" t="s">
        <v>414</v>
      </c>
      <c r="F75" s="311" t="s">
        <v>414</v>
      </c>
      <c r="G75" s="310" t="s">
        <v>414</v>
      </c>
      <c r="H75" s="311" t="s">
        <v>414</v>
      </c>
      <c r="I75" s="310" t="s">
        <v>414</v>
      </c>
      <c r="J75" s="311" t="s">
        <v>414</v>
      </c>
      <c r="K75" s="310" t="s">
        <v>414</v>
      </c>
      <c r="L75" s="311" t="s">
        <v>414</v>
      </c>
      <c r="M75" s="310" t="s">
        <v>414</v>
      </c>
      <c r="N75" s="311" t="s">
        <v>414</v>
      </c>
      <c r="O75" s="310" t="s">
        <v>414</v>
      </c>
      <c r="P75" s="311" t="s">
        <v>414</v>
      </c>
    </row>
    <row r="76" spans="1:16">
      <c r="A76" s="303" t="s">
        <v>352</v>
      </c>
      <c r="B76" s="327"/>
      <c r="C76" s="328">
        <v>0</v>
      </c>
      <c r="D76" s="329">
        <v>0</v>
      </c>
      <c r="E76" s="319">
        <v>226.42099999999999</v>
      </c>
      <c r="F76" s="320">
        <v>278.238</v>
      </c>
      <c r="G76" s="319">
        <v>1834.3989999999999</v>
      </c>
      <c r="H76" s="320">
        <v>2059.6660000000002</v>
      </c>
      <c r="I76" s="319">
        <v>399.983</v>
      </c>
      <c r="J76" s="320">
        <v>418.33699999999999</v>
      </c>
      <c r="K76" s="319">
        <v>236.74</v>
      </c>
      <c r="L76" s="320">
        <v>246.684</v>
      </c>
      <c r="M76" s="319">
        <v>-5.0000000000000001E-3</v>
      </c>
      <c r="N76" s="320">
        <v>-6.0000000000000001E-3</v>
      </c>
      <c r="O76" s="319">
        <v>2697.538</v>
      </c>
      <c r="P76" s="320">
        <v>3002.9189999999999</v>
      </c>
    </row>
    <row r="77" spans="1:16">
      <c r="A77" s="304"/>
      <c r="B77" s="294" t="s">
        <v>116</v>
      </c>
      <c r="C77" s="328">
        <v>0</v>
      </c>
      <c r="D77" s="329">
        <v>0</v>
      </c>
      <c r="E77" s="319">
        <v>223.929</v>
      </c>
      <c r="F77" s="320">
        <v>273.90300000000002</v>
      </c>
      <c r="G77" s="319">
        <v>1614.25</v>
      </c>
      <c r="H77" s="320">
        <v>1855.5229999999999</v>
      </c>
      <c r="I77" s="319">
        <v>395.55700000000002</v>
      </c>
      <c r="J77" s="320">
        <v>415.81400000000002</v>
      </c>
      <c r="K77" s="319">
        <v>235.589</v>
      </c>
      <c r="L77" s="320">
        <v>245.78899999999999</v>
      </c>
      <c r="M77" s="319">
        <v>0</v>
      </c>
      <c r="N77" s="320">
        <v>0</v>
      </c>
      <c r="O77" s="319">
        <v>2469.3249999999998</v>
      </c>
      <c r="P77" s="320">
        <v>2791.029</v>
      </c>
    </row>
    <row r="78" spans="1:16">
      <c r="A78" s="304"/>
      <c r="B78" s="300" t="s">
        <v>361</v>
      </c>
      <c r="C78" s="321">
        <v>0</v>
      </c>
      <c r="D78" s="322">
        <v>0</v>
      </c>
      <c r="E78" s="321">
        <v>215.96</v>
      </c>
      <c r="F78" s="322">
        <v>264.29000000000002</v>
      </c>
      <c r="G78" s="321">
        <v>1416.2940000000001</v>
      </c>
      <c r="H78" s="322">
        <v>1673.568</v>
      </c>
      <c r="I78" s="321">
        <v>243.15299999999999</v>
      </c>
      <c r="J78" s="322">
        <v>348.81799999999998</v>
      </c>
      <c r="K78" s="321">
        <v>226.84800000000001</v>
      </c>
      <c r="L78" s="322">
        <v>236.43899999999999</v>
      </c>
      <c r="M78" s="321">
        <v>0</v>
      </c>
      <c r="N78" s="322">
        <v>0</v>
      </c>
      <c r="O78" s="321">
        <v>2102.2550000000001</v>
      </c>
      <c r="P78" s="322">
        <v>2523.1149999999998</v>
      </c>
    </row>
    <row r="79" spans="1:16">
      <c r="A79" s="304"/>
      <c r="B79" s="300" t="s">
        <v>362</v>
      </c>
      <c r="C79" s="321">
        <v>0</v>
      </c>
      <c r="D79" s="322">
        <v>0</v>
      </c>
      <c r="E79" s="321">
        <v>0.4</v>
      </c>
      <c r="F79" s="322">
        <v>0.47899999999999998</v>
      </c>
      <c r="G79" s="321">
        <v>0.216</v>
      </c>
      <c r="H79" s="322">
        <v>3.0649999999999999</v>
      </c>
      <c r="I79" s="321">
        <v>0.68100000000000005</v>
      </c>
      <c r="J79" s="322">
        <v>0.315</v>
      </c>
      <c r="K79" s="321">
        <v>0.106</v>
      </c>
      <c r="L79" s="322">
        <v>0.13900000000000001</v>
      </c>
      <c r="M79" s="321">
        <v>0</v>
      </c>
      <c r="N79" s="322">
        <v>0</v>
      </c>
      <c r="O79" s="321">
        <v>1.403</v>
      </c>
      <c r="P79" s="322">
        <v>3.9980000000000002</v>
      </c>
    </row>
    <row r="80" spans="1:16">
      <c r="A80" s="304"/>
      <c r="B80" s="300" t="s">
        <v>363</v>
      </c>
      <c r="C80" s="321">
        <v>0</v>
      </c>
      <c r="D80" s="322">
        <v>0</v>
      </c>
      <c r="E80" s="321">
        <v>7.569</v>
      </c>
      <c r="F80" s="322">
        <v>9.1340000000000003</v>
      </c>
      <c r="G80" s="321">
        <v>197.74</v>
      </c>
      <c r="H80" s="322">
        <v>178.89</v>
      </c>
      <c r="I80" s="321">
        <v>151.72300000000001</v>
      </c>
      <c r="J80" s="322">
        <v>66.680999999999997</v>
      </c>
      <c r="K80" s="321">
        <v>8.6349999999999998</v>
      </c>
      <c r="L80" s="322">
        <v>9.2110000000000003</v>
      </c>
      <c r="M80" s="321">
        <v>0</v>
      </c>
      <c r="N80" s="322">
        <v>0</v>
      </c>
      <c r="O80" s="321">
        <v>365.66699999999997</v>
      </c>
      <c r="P80" s="322">
        <v>263.916</v>
      </c>
    </row>
    <row r="81" spans="1:16">
      <c r="A81" s="304"/>
      <c r="B81" s="294" t="s">
        <v>117</v>
      </c>
      <c r="C81" s="321">
        <v>0</v>
      </c>
      <c r="D81" s="322">
        <v>0</v>
      </c>
      <c r="E81" s="321">
        <v>2.492</v>
      </c>
      <c r="F81" s="322">
        <v>4.335</v>
      </c>
      <c r="G81" s="321">
        <v>220.149</v>
      </c>
      <c r="H81" s="322">
        <v>204.143</v>
      </c>
      <c r="I81" s="321">
        <v>4.4260000000000002</v>
      </c>
      <c r="J81" s="322">
        <v>2.5230000000000001</v>
      </c>
      <c r="K81" s="321">
        <v>1.151</v>
      </c>
      <c r="L81" s="322">
        <v>0.89500000000000002</v>
      </c>
      <c r="M81" s="321">
        <v>-5.0000000000000001E-3</v>
      </c>
      <c r="N81" s="322">
        <v>-6.0000000000000001E-3</v>
      </c>
      <c r="O81" s="321">
        <v>228.21299999999999</v>
      </c>
      <c r="P81" s="322">
        <v>211.89</v>
      </c>
    </row>
    <row r="83" spans="1:16">
      <c r="A83" s="303" t="s">
        <v>353</v>
      </c>
      <c r="B83" s="330"/>
      <c r="C83" s="319">
        <v>0</v>
      </c>
      <c r="D83" s="320">
        <v>0</v>
      </c>
      <c r="E83" s="319">
        <v>-156.82</v>
      </c>
      <c r="F83" s="320">
        <v>-205.249</v>
      </c>
      <c r="G83" s="319">
        <v>-1299.1969999999999</v>
      </c>
      <c r="H83" s="320">
        <v>-1503.2670000000001</v>
      </c>
      <c r="I83" s="319">
        <v>-233.566</v>
      </c>
      <c r="J83" s="320">
        <v>-251.98599999999999</v>
      </c>
      <c r="K83" s="319">
        <v>-160.90899999999999</v>
      </c>
      <c r="L83" s="320">
        <v>-156.16900000000001</v>
      </c>
      <c r="M83" s="319">
        <v>0</v>
      </c>
      <c r="N83" s="320">
        <v>0</v>
      </c>
      <c r="O83" s="319">
        <v>-1850.492</v>
      </c>
      <c r="P83" s="320">
        <v>-2116.6709999999998</v>
      </c>
    </row>
    <row r="84" spans="1:16">
      <c r="A84" s="304"/>
      <c r="B84" s="300" t="s">
        <v>315</v>
      </c>
      <c r="C84" s="321">
        <v>0</v>
      </c>
      <c r="D84" s="322">
        <v>0</v>
      </c>
      <c r="E84" s="321">
        <v>-143.98099999999999</v>
      </c>
      <c r="F84" s="322">
        <v>-185.17599999999999</v>
      </c>
      <c r="G84" s="321">
        <v>-925.95299999999997</v>
      </c>
      <c r="H84" s="322">
        <v>-1138.4639999999999</v>
      </c>
      <c r="I84" s="321">
        <v>-175.411</v>
      </c>
      <c r="J84" s="322">
        <v>-193.227</v>
      </c>
      <c r="K84" s="321">
        <v>-152.202</v>
      </c>
      <c r="L84" s="322">
        <v>-150.99100000000001</v>
      </c>
      <c r="M84" s="321">
        <v>0</v>
      </c>
      <c r="N84" s="322">
        <v>0</v>
      </c>
      <c r="O84" s="321">
        <v>-1397.547</v>
      </c>
      <c r="P84" s="322">
        <v>-1667.8579999999999</v>
      </c>
    </row>
    <row r="85" spans="1:16">
      <c r="A85" s="304"/>
      <c r="B85" s="300" t="s">
        <v>316</v>
      </c>
      <c r="C85" s="321">
        <v>0</v>
      </c>
      <c r="D85" s="322">
        <v>0</v>
      </c>
      <c r="E85" s="321">
        <v>0</v>
      </c>
      <c r="F85" s="322">
        <v>0</v>
      </c>
      <c r="G85" s="321">
        <v>0</v>
      </c>
      <c r="H85" s="322">
        <v>0</v>
      </c>
      <c r="I85" s="321">
        <v>0</v>
      </c>
      <c r="J85" s="322">
        <v>0</v>
      </c>
      <c r="K85" s="321">
        <v>0</v>
      </c>
      <c r="L85" s="322">
        <v>0</v>
      </c>
      <c r="M85" s="321">
        <v>0</v>
      </c>
      <c r="N85" s="322">
        <v>0</v>
      </c>
      <c r="O85" s="321">
        <v>0</v>
      </c>
      <c r="P85" s="322">
        <v>0</v>
      </c>
    </row>
    <row r="86" spans="1:16">
      <c r="A86" s="304"/>
      <c r="B86" s="300" t="s">
        <v>121</v>
      </c>
      <c r="C86" s="321">
        <v>0</v>
      </c>
      <c r="D86" s="322">
        <v>0</v>
      </c>
      <c r="E86" s="321">
        <v>-6.0890000000000004</v>
      </c>
      <c r="F86" s="322">
        <v>-4.49</v>
      </c>
      <c r="G86" s="321">
        <v>-170.81399999999999</v>
      </c>
      <c r="H86" s="322">
        <v>-183.67400000000001</v>
      </c>
      <c r="I86" s="321">
        <v>-40.104999999999997</v>
      </c>
      <c r="J86" s="322">
        <v>-43.348999999999997</v>
      </c>
      <c r="K86" s="321">
        <v>0</v>
      </c>
      <c r="L86" s="322">
        <v>0</v>
      </c>
      <c r="M86" s="321">
        <v>0</v>
      </c>
      <c r="N86" s="322">
        <v>0</v>
      </c>
      <c r="O86" s="321">
        <v>-217.00800000000001</v>
      </c>
      <c r="P86" s="322">
        <v>-231.51300000000001</v>
      </c>
    </row>
    <row r="87" spans="1:16">
      <c r="A87" s="304"/>
      <c r="B87" s="300" t="s">
        <v>317</v>
      </c>
      <c r="C87" s="321">
        <v>0</v>
      </c>
      <c r="D87" s="322">
        <v>0</v>
      </c>
      <c r="E87" s="321">
        <v>-6.75</v>
      </c>
      <c r="F87" s="322">
        <v>-15.583</v>
      </c>
      <c r="G87" s="321">
        <v>-202.43</v>
      </c>
      <c r="H87" s="322">
        <v>-181.12899999999999</v>
      </c>
      <c r="I87" s="321">
        <v>-18.05</v>
      </c>
      <c r="J87" s="322">
        <v>-15.41</v>
      </c>
      <c r="K87" s="321">
        <v>-8.7070000000000007</v>
      </c>
      <c r="L87" s="322">
        <v>-5.1779999999999999</v>
      </c>
      <c r="M87" s="321">
        <v>0</v>
      </c>
      <c r="N87" s="322">
        <v>0</v>
      </c>
      <c r="O87" s="321">
        <v>-235.93700000000001</v>
      </c>
      <c r="P87" s="322">
        <v>-217.3</v>
      </c>
    </row>
    <row r="89" spans="1:16">
      <c r="A89" s="303" t="s">
        <v>354</v>
      </c>
      <c r="B89" s="330"/>
      <c r="C89" s="319">
        <v>0</v>
      </c>
      <c r="D89" s="320">
        <v>0</v>
      </c>
      <c r="E89" s="319">
        <v>69.600999999999999</v>
      </c>
      <c r="F89" s="320">
        <v>72.989000000000004</v>
      </c>
      <c r="G89" s="319">
        <v>535.202</v>
      </c>
      <c r="H89" s="320">
        <v>556.399</v>
      </c>
      <c r="I89" s="319">
        <v>166.417</v>
      </c>
      <c r="J89" s="320">
        <v>166.351</v>
      </c>
      <c r="K89" s="319">
        <v>75.831000000000003</v>
      </c>
      <c r="L89" s="320">
        <v>90.515000000000001</v>
      </c>
      <c r="M89" s="319">
        <v>-5.0000000000000001E-3</v>
      </c>
      <c r="N89" s="320">
        <v>-6.0000000000000001E-3</v>
      </c>
      <c r="O89" s="319">
        <v>847.04600000000005</v>
      </c>
      <c r="P89" s="320">
        <v>886.24800000000005</v>
      </c>
    </row>
    <row r="91" spans="1:16">
      <c r="A91" s="302"/>
      <c r="B91" s="294" t="s">
        <v>318</v>
      </c>
      <c r="C91" s="321">
        <v>0</v>
      </c>
      <c r="D91" s="322">
        <v>0</v>
      </c>
      <c r="E91" s="321">
        <v>6.6790000000000003</v>
      </c>
      <c r="F91" s="322">
        <v>11.509</v>
      </c>
      <c r="G91" s="321">
        <v>21.87</v>
      </c>
      <c r="H91" s="322">
        <v>24.297999999999998</v>
      </c>
      <c r="I91" s="321">
        <v>6.867</v>
      </c>
      <c r="J91" s="322">
        <v>4.7380000000000004</v>
      </c>
      <c r="K91" s="321">
        <v>1.6419999999999999</v>
      </c>
      <c r="L91" s="322">
        <v>2.2719999999999998</v>
      </c>
      <c r="M91" s="321">
        <v>0</v>
      </c>
      <c r="N91" s="322">
        <v>0</v>
      </c>
      <c r="O91" s="321">
        <v>37.058</v>
      </c>
      <c r="P91" s="322">
        <v>42.817</v>
      </c>
    </row>
    <row r="92" spans="1:16">
      <c r="A92" s="302"/>
      <c r="B92" s="294" t="s">
        <v>319</v>
      </c>
      <c r="C92" s="321">
        <v>0</v>
      </c>
      <c r="D92" s="322">
        <v>0</v>
      </c>
      <c r="E92" s="321">
        <v>-33.313000000000002</v>
      </c>
      <c r="F92" s="322">
        <v>-37.578000000000003</v>
      </c>
      <c r="G92" s="321">
        <v>-91.997</v>
      </c>
      <c r="H92" s="322">
        <v>-114.125</v>
      </c>
      <c r="I92" s="321">
        <v>-17.216999999999999</v>
      </c>
      <c r="J92" s="322">
        <v>-17.609000000000002</v>
      </c>
      <c r="K92" s="321">
        <v>-8.2309999999999999</v>
      </c>
      <c r="L92" s="322">
        <v>-9.09</v>
      </c>
      <c r="M92" s="321">
        <v>0</v>
      </c>
      <c r="N92" s="322">
        <v>0</v>
      </c>
      <c r="O92" s="321">
        <v>-150.75800000000001</v>
      </c>
      <c r="P92" s="322">
        <v>-178.40199999999999</v>
      </c>
    </row>
    <row r="93" spans="1:16">
      <c r="A93" s="302"/>
      <c r="B93" s="294" t="s">
        <v>320</v>
      </c>
      <c r="C93" s="321">
        <v>0</v>
      </c>
      <c r="D93" s="322">
        <v>0</v>
      </c>
      <c r="E93" s="321">
        <v>-35.85</v>
      </c>
      <c r="F93" s="322">
        <v>-37.703000000000003</v>
      </c>
      <c r="G93" s="321">
        <v>-184.917</v>
      </c>
      <c r="H93" s="322">
        <v>-170.63</v>
      </c>
      <c r="I93" s="321">
        <v>-27.408000000000001</v>
      </c>
      <c r="J93" s="322">
        <v>-28.733000000000001</v>
      </c>
      <c r="K93" s="321">
        <v>-14.103</v>
      </c>
      <c r="L93" s="322">
        <v>-14.163</v>
      </c>
      <c r="M93" s="321">
        <v>5.0000000000000001E-3</v>
      </c>
      <c r="N93" s="322">
        <v>3.0000000000000001E-3</v>
      </c>
      <c r="O93" s="321">
        <v>-262.27300000000002</v>
      </c>
      <c r="P93" s="322">
        <v>-251.226</v>
      </c>
    </row>
    <row r="95" spans="1:16">
      <c r="A95" s="303" t="s">
        <v>355</v>
      </c>
      <c r="B95" s="330"/>
      <c r="C95" s="319">
        <v>0</v>
      </c>
      <c r="D95" s="320">
        <v>0</v>
      </c>
      <c r="E95" s="319">
        <v>7.117</v>
      </c>
      <c r="F95" s="320">
        <v>9.2170000000000005</v>
      </c>
      <c r="G95" s="319">
        <v>280.15800000000002</v>
      </c>
      <c r="H95" s="320">
        <v>295.94200000000001</v>
      </c>
      <c r="I95" s="319">
        <v>128.65899999999999</v>
      </c>
      <c r="J95" s="320">
        <v>124.747</v>
      </c>
      <c r="K95" s="319">
        <v>55.139000000000003</v>
      </c>
      <c r="L95" s="320">
        <v>69.534000000000006</v>
      </c>
      <c r="M95" s="319">
        <v>0</v>
      </c>
      <c r="N95" s="320">
        <v>-3.0000000000000001E-3</v>
      </c>
      <c r="O95" s="319">
        <v>471.07299999999998</v>
      </c>
      <c r="P95" s="320">
        <v>499.43700000000001</v>
      </c>
    </row>
    <row r="97" spans="1:16">
      <c r="A97" s="304"/>
      <c r="B97" s="294" t="s">
        <v>321</v>
      </c>
      <c r="C97" s="321">
        <v>0</v>
      </c>
      <c r="D97" s="322">
        <v>0</v>
      </c>
      <c r="E97" s="321">
        <v>-10.763</v>
      </c>
      <c r="F97" s="322">
        <v>-12.48</v>
      </c>
      <c r="G97" s="321">
        <v>-101.622</v>
      </c>
      <c r="H97" s="322">
        <v>-122.655</v>
      </c>
      <c r="I97" s="321">
        <v>-31.233000000000001</v>
      </c>
      <c r="J97" s="322">
        <v>-29.917000000000002</v>
      </c>
      <c r="K97" s="321">
        <v>-14.792999999999999</v>
      </c>
      <c r="L97" s="322">
        <v>-13.683999999999999</v>
      </c>
      <c r="M97" s="321">
        <v>0</v>
      </c>
      <c r="N97" s="322">
        <v>0</v>
      </c>
      <c r="O97" s="321">
        <v>-158.411</v>
      </c>
      <c r="P97" s="322">
        <v>-178.73599999999999</v>
      </c>
    </row>
    <row r="98" spans="1:16">
      <c r="A98" s="304"/>
      <c r="B98" s="294" t="s">
        <v>322</v>
      </c>
      <c r="C98" s="321">
        <v>0</v>
      </c>
      <c r="D98" s="322">
        <v>0</v>
      </c>
      <c r="E98" s="321">
        <v>0</v>
      </c>
      <c r="F98" s="322">
        <v>0</v>
      </c>
      <c r="G98" s="321">
        <v>0</v>
      </c>
      <c r="H98" s="322">
        <v>0</v>
      </c>
      <c r="I98" s="321">
        <v>0</v>
      </c>
      <c r="J98" s="322">
        <v>0</v>
      </c>
      <c r="K98" s="321">
        <v>0</v>
      </c>
      <c r="L98" s="322">
        <v>0</v>
      </c>
      <c r="M98" s="321">
        <v>0</v>
      </c>
      <c r="N98" s="322">
        <v>0</v>
      </c>
      <c r="O98" s="321">
        <v>0</v>
      </c>
      <c r="P98" s="322">
        <v>0</v>
      </c>
    </row>
    <row r="99" spans="1:16" ht="24">
      <c r="A99" s="304"/>
      <c r="B99" s="376" t="s">
        <v>385</v>
      </c>
      <c r="C99" s="321">
        <v>0</v>
      </c>
      <c r="D99" s="322">
        <v>0</v>
      </c>
      <c r="E99" s="321">
        <v>-13.962</v>
      </c>
      <c r="F99" s="322">
        <v>-12.407999999999999</v>
      </c>
      <c r="G99" s="321">
        <v>-60.363</v>
      </c>
      <c r="H99" s="322">
        <v>-32.378</v>
      </c>
      <c r="I99" s="321">
        <v>-3.5640000000000001</v>
      </c>
      <c r="J99" s="322">
        <v>-3.4769999999999999</v>
      </c>
      <c r="K99" s="321">
        <v>-1.5580000000000001</v>
      </c>
      <c r="L99" s="322">
        <v>-1.202</v>
      </c>
      <c r="M99" s="321">
        <v>0</v>
      </c>
      <c r="N99" s="322">
        <v>0</v>
      </c>
      <c r="O99" s="321">
        <v>-79.447000000000003</v>
      </c>
      <c r="P99" s="322">
        <v>-49.465000000000003</v>
      </c>
    </row>
    <row r="101" spans="1:16">
      <c r="A101" s="303" t="s">
        <v>356</v>
      </c>
      <c r="B101" s="330"/>
      <c r="C101" s="319">
        <v>0</v>
      </c>
      <c r="D101" s="320">
        <v>0</v>
      </c>
      <c r="E101" s="319">
        <v>-17.608000000000001</v>
      </c>
      <c r="F101" s="320">
        <v>-15.670999999999999</v>
      </c>
      <c r="G101" s="319">
        <v>118.173</v>
      </c>
      <c r="H101" s="320">
        <v>140.90899999999999</v>
      </c>
      <c r="I101" s="319">
        <v>93.861999999999995</v>
      </c>
      <c r="J101" s="320">
        <v>91.352999999999994</v>
      </c>
      <c r="K101" s="319">
        <v>38.787999999999997</v>
      </c>
      <c r="L101" s="320">
        <v>54.648000000000003</v>
      </c>
      <c r="M101" s="319">
        <v>0</v>
      </c>
      <c r="N101" s="320">
        <v>-3.0000000000000001E-3</v>
      </c>
      <c r="O101" s="319">
        <v>233.215</v>
      </c>
      <c r="P101" s="320">
        <v>271.23599999999999</v>
      </c>
    </row>
    <row r="102" spans="1:16">
      <c r="A102" s="305"/>
      <c r="B102" s="331"/>
      <c r="C102" s="331"/>
      <c r="D102" s="331"/>
      <c r="E102" s="331"/>
      <c r="F102" s="331"/>
      <c r="G102" s="331"/>
      <c r="H102" s="331"/>
      <c r="I102" s="331"/>
      <c r="J102" s="331"/>
      <c r="K102" s="331"/>
      <c r="L102" s="331"/>
      <c r="M102" s="331"/>
      <c r="N102" s="331"/>
      <c r="O102" s="331"/>
      <c r="P102" s="331"/>
    </row>
    <row r="103" spans="1:16">
      <c r="A103" s="303" t="s">
        <v>357</v>
      </c>
      <c r="B103" s="330"/>
      <c r="C103" s="319">
        <v>0</v>
      </c>
      <c r="D103" s="320">
        <v>0</v>
      </c>
      <c r="E103" s="319">
        <v>9.6010000000000009</v>
      </c>
      <c r="F103" s="320">
        <v>-3.7679999999999998</v>
      </c>
      <c r="G103" s="319">
        <v>-56.57</v>
      </c>
      <c r="H103" s="320">
        <v>-84.515000000000001</v>
      </c>
      <c r="I103" s="319">
        <v>-16.571000000000002</v>
      </c>
      <c r="J103" s="320">
        <v>-15.301</v>
      </c>
      <c r="K103" s="319">
        <v>-6.4029999999999996</v>
      </c>
      <c r="L103" s="320">
        <v>-5.7590000000000003</v>
      </c>
      <c r="M103" s="319">
        <v>0</v>
      </c>
      <c r="N103" s="320">
        <v>0</v>
      </c>
      <c r="O103" s="319">
        <v>-69.942999999999998</v>
      </c>
      <c r="P103" s="320">
        <v>-109.343</v>
      </c>
    </row>
    <row r="104" spans="1:16">
      <c r="A104" s="303"/>
      <c r="B104" s="330" t="s">
        <v>108</v>
      </c>
      <c r="C104" s="319">
        <v>0</v>
      </c>
      <c r="D104" s="320">
        <v>0</v>
      </c>
      <c r="E104" s="319">
        <v>3.1</v>
      </c>
      <c r="F104" s="320">
        <v>8.6999999999999993</v>
      </c>
      <c r="G104" s="319">
        <v>50.914999999999999</v>
      </c>
      <c r="H104" s="320">
        <v>61.438000000000002</v>
      </c>
      <c r="I104" s="321">
        <v>2.226</v>
      </c>
      <c r="J104" s="322">
        <v>1.7390000000000001</v>
      </c>
      <c r="K104" s="321">
        <v>1.1559999999999999</v>
      </c>
      <c r="L104" s="322">
        <v>1.129</v>
      </c>
      <c r="M104" s="321">
        <v>0</v>
      </c>
      <c r="N104" s="322">
        <v>0</v>
      </c>
      <c r="O104" s="321">
        <v>57.396999999999998</v>
      </c>
      <c r="P104" s="322">
        <v>73.006</v>
      </c>
    </row>
    <row r="105" spans="1:16">
      <c r="A105" s="304"/>
      <c r="B105" s="300" t="s">
        <v>276</v>
      </c>
      <c r="C105" s="321">
        <v>0</v>
      </c>
      <c r="D105" s="322">
        <v>0</v>
      </c>
      <c r="E105" s="321">
        <v>0.49199999999999999</v>
      </c>
      <c r="F105" s="322">
        <v>0.5</v>
      </c>
      <c r="G105" s="321">
        <v>1.4790000000000001</v>
      </c>
      <c r="H105" s="322">
        <v>4.601</v>
      </c>
      <c r="I105" s="321">
        <v>0.94099999999999995</v>
      </c>
      <c r="J105" s="322">
        <v>0.88600000000000001</v>
      </c>
      <c r="K105" s="321">
        <v>0.157</v>
      </c>
      <c r="L105" s="322">
        <v>0.17199999999999999</v>
      </c>
      <c r="M105" s="321">
        <v>0</v>
      </c>
      <c r="N105" s="322">
        <v>0</v>
      </c>
      <c r="O105" s="321">
        <v>3.069</v>
      </c>
      <c r="P105" s="322">
        <v>6.1589999999999998</v>
      </c>
    </row>
    <row r="106" spans="1:16">
      <c r="A106" s="304"/>
      <c r="B106" s="300" t="s">
        <v>323</v>
      </c>
      <c r="C106" s="321">
        <v>0</v>
      </c>
      <c r="D106" s="322">
        <v>0</v>
      </c>
      <c r="E106" s="321">
        <v>2.6080000000000001</v>
      </c>
      <c r="F106" s="322">
        <v>8.1999999999999993</v>
      </c>
      <c r="G106" s="321">
        <v>49.436</v>
      </c>
      <c r="H106" s="322">
        <v>56.837000000000003</v>
      </c>
      <c r="I106" s="321">
        <v>1.2849999999999999</v>
      </c>
      <c r="J106" s="322">
        <v>0.85299999999999998</v>
      </c>
      <c r="K106" s="321">
        <v>0.999</v>
      </c>
      <c r="L106" s="322">
        <v>0.95699999999999996</v>
      </c>
      <c r="M106" s="321">
        <v>0</v>
      </c>
      <c r="N106" s="322">
        <v>0</v>
      </c>
      <c r="O106" s="321">
        <v>54.328000000000003</v>
      </c>
      <c r="P106" s="322">
        <v>66.846999999999994</v>
      </c>
    </row>
    <row r="107" spans="1:16">
      <c r="A107" s="303"/>
      <c r="B107" s="330" t="s">
        <v>130</v>
      </c>
      <c r="C107" s="319">
        <v>0</v>
      </c>
      <c r="D107" s="320">
        <v>0</v>
      </c>
      <c r="E107" s="319">
        <v>-29.456</v>
      </c>
      <c r="F107" s="320">
        <v>-56.851999999999997</v>
      </c>
      <c r="G107" s="319">
        <v>-106.45099999999999</v>
      </c>
      <c r="H107" s="320">
        <v>-143.27000000000001</v>
      </c>
      <c r="I107" s="319">
        <v>-13.951000000000001</v>
      </c>
      <c r="J107" s="320">
        <v>-17.166</v>
      </c>
      <c r="K107" s="319">
        <v>-7.2080000000000002</v>
      </c>
      <c r="L107" s="320">
        <v>-7.5140000000000002</v>
      </c>
      <c r="M107" s="319">
        <v>0</v>
      </c>
      <c r="N107" s="320">
        <v>0</v>
      </c>
      <c r="O107" s="319">
        <v>-157.066</v>
      </c>
      <c r="P107" s="320">
        <v>-224.80199999999999</v>
      </c>
    </row>
    <row r="108" spans="1:16">
      <c r="A108" s="304"/>
      <c r="B108" s="300" t="s">
        <v>324</v>
      </c>
      <c r="C108" s="321">
        <v>0</v>
      </c>
      <c r="D108" s="322">
        <v>0</v>
      </c>
      <c r="E108" s="321">
        <v>-0.314</v>
      </c>
      <c r="F108" s="322">
        <v>-0.50600000000000001</v>
      </c>
      <c r="G108" s="321">
        <v>-14.945</v>
      </c>
      <c r="H108" s="322">
        <v>-20.044</v>
      </c>
      <c r="I108" s="321">
        <v>-1.4990000000000001</v>
      </c>
      <c r="J108" s="322">
        <v>-3.1059999999999999</v>
      </c>
      <c r="K108" s="321">
        <v>-0.28399999999999997</v>
      </c>
      <c r="L108" s="322">
        <v>-0.309</v>
      </c>
      <c r="M108" s="321">
        <v>0</v>
      </c>
      <c r="N108" s="322">
        <v>0</v>
      </c>
      <c r="O108" s="321">
        <v>-17.042000000000002</v>
      </c>
      <c r="P108" s="322">
        <v>-23.965</v>
      </c>
    </row>
    <row r="109" spans="1:16">
      <c r="A109" s="304"/>
      <c r="B109" s="300" t="s">
        <v>325</v>
      </c>
      <c r="C109" s="321">
        <v>0</v>
      </c>
      <c r="D109" s="322">
        <v>0</v>
      </c>
      <c r="E109" s="321">
        <v>-9.2999999999999999E-2</v>
      </c>
      <c r="F109" s="322">
        <v>0</v>
      </c>
      <c r="G109" s="321">
        <v>-20.346</v>
      </c>
      <c r="H109" s="322">
        <v>-25.19</v>
      </c>
      <c r="I109" s="321">
        <v>-9.5519999999999996</v>
      </c>
      <c r="J109" s="322">
        <v>-9.1280000000000001</v>
      </c>
      <c r="K109" s="321">
        <v>-6.1749999999999998</v>
      </c>
      <c r="L109" s="322">
        <v>-6.173</v>
      </c>
      <c r="M109" s="321">
        <v>0</v>
      </c>
      <c r="N109" s="322">
        <v>0</v>
      </c>
      <c r="O109" s="321">
        <v>-36.165999999999997</v>
      </c>
      <c r="P109" s="322">
        <v>-40.491</v>
      </c>
    </row>
    <row r="110" spans="1:16">
      <c r="A110" s="304"/>
      <c r="B110" s="300" t="s">
        <v>153</v>
      </c>
      <c r="C110" s="321">
        <v>0</v>
      </c>
      <c r="D110" s="322">
        <v>0</v>
      </c>
      <c r="E110" s="321">
        <v>-29.048999999999999</v>
      </c>
      <c r="F110" s="322">
        <v>-56.345999999999997</v>
      </c>
      <c r="G110" s="321">
        <v>-71.16</v>
      </c>
      <c r="H110" s="322">
        <v>-98.036000000000001</v>
      </c>
      <c r="I110" s="321">
        <v>-2.9</v>
      </c>
      <c r="J110" s="322">
        <v>-4.9320000000000004</v>
      </c>
      <c r="K110" s="321">
        <v>-0.749</v>
      </c>
      <c r="L110" s="322">
        <v>-1.032</v>
      </c>
      <c r="M110" s="321">
        <v>0</v>
      </c>
      <c r="N110" s="322">
        <v>0</v>
      </c>
      <c r="O110" s="321">
        <v>-103.858</v>
      </c>
      <c r="P110" s="322">
        <v>-160.346</v>
      </c>
    </row>
    <row r="111" spans="1:16">
      <c r="A111" s="304"/>
      <c r="B111" s="294" t="s">
        <v>326</v>
      </c>
      <c r="C111" s="321">
        <v>0</v>
      </c>
      <c r="D111" s="322">
        <v>0</v>
      </c>
      <c r="E111" s="321">
        <v>36.292000000000002</v>
      </c>
      <c r="F111" s="322">
        <v>46.274000000000001</v>
      </c>
      <c r="G111" s="321">
        <v>0</v>
      </c>
      <c r="H111" s="322">
        <v>0</v>
      </c>
      <c r="I111" s="321">
        <v>0</v>
      </c>
      <c r="J111" s="322">
        <v>0</v>
      </c>
      <c r="K111" s="321">
        <v>0</v>
      </c>
      <c r="L111" s="322">
        <v>0</v>
      </c>
      <c r="M111" s="321">
        <v>0</v>
      </c>
      <c r="N111" s="322">
        <v>0</v>
      </c>
      <c r="O111" s="321">
        <v>36.292000000000002</v>
      </c>
      <c r="P111" s="322">
        <v>46.274000000000001</v>
      </c>
    </row>
    <row r="112" spans="1:16">
      <c r="A112" s="304"/>
      <c r="B112" s="330" t="s">
        <v>327</v>
      </c>
      <c r="C112" s="319">
        <v>0</v>
      </c>
      <c r="D112" s="320">
        <v>0</v>
      </c>
      <c r="E112" s="319">
        <v>-0.33500000000000002</v>
      </c>
      <c r="F112" s="320">
        <v>-1.89</v>
      </c>
      <c r="G112" s="319">
        <v>-1.034</v>
      </c>
      <c r="H112" s="320">
        <v>-2.6829999999999998</v>
      </c>
      <c r="I112" s="319">
        <v>-4.8460000000000001</v>
      </c>
      <c r="J112" s="320">
        <v>0.126</v>
      </c>
      <c r="K112" s="319">
        <v>-0.35099999999999998</v>
      </c>
      <c r="L112" s="320">
        <v>0.626</v>
      </c>
      <c r="M112" s="319">
        <v>0</v>
      </c>
      <c r="N112" s="320">
        <v>0</v>
      </c>
      <c r="O112" s="319">
        <v>-6.5659999999999998</v>
      </c>
      <c r="P112" s="320">
        <v>-3.8210000000000002</v>
      </c>
    </row>
    <row r="113" spans="1:16">
      <c r="A113" s="304"/>
      <c r="B113" s="300" t="s">
        <v>328</v>
      </c>
      <c r="C113" s="321">
        <v>0</v>
      </c>
      <c r="D113" s="322">
        <v>0</v>
      </c>
      <c r="E113" s="321">
        <v>0.33500000000000002</v>
      </c>
      <c r="F113" s="322">
        <v>0.60499999999999998</v>
      </c>
      <c r="G113" s="321">
        <v>178.48699999999999</v>
      </c>
      <c r="H113" s="322">
        <v>63.088000000000001</v>
      </c>
      <c r="I113" s="321">
        <v>1.9139999999999999</v>
      </c>
      <c r="J113" s="322">
        <v>1.2030000000000001</v>
      </c>
      <c r="K113" s="321">
        <v>0.42799999999999999</v>
      </c>
      <c r="L113" s="322">
        <v>1.034</v>
      </c>
      <c r="M113" s="321">
        <v>0</v>
      </c>
      <c r="N113" s="322">
        <v>0</v>
      </c>
      <c r="O113" s="321">
        <v>181.16399999999999</v>
      </c>
      <c r="P113" s="322">
        <v>65.930000000000007</v>
      </c>
    </row>
    <row r="114" spans="1:16">
      <c r="A114" s="304"/>
      <c r="B114" s="300" t="s">
        <v>329</v>
      </c>
      <c r="C114" s="321">
        <v>0</v>
      </c>
      <c r="D114" s="322">
        <v>0</v>
      </c>
      <c r="E114" s="321">
        <v>-0.67</v>
      </c>
      <c r="F114" s="322">
        <v>-2.4950000000000001</v>
      </c>
      <c r="G114" s="321">
        <v>-179.52099999999999</v>
      </c>
      <c r="H114" s="322">
        <v>-65.771000000000001</v>
      </c>
      <c r="I114" s="321">
        <v>-6.76</v>
      </c>
      <c r="J114" s="322">
        <v>-1.077</v>
      </c>
      <c r="K114" s="321">
        <v>-0.77900000000000003</v>
      </c>
      <c r="L114" s="322">
        <v>-0.40799999999999997</v>
      </c>
      <c r="M114" s="321">
        <v>0</v>
      </c>
      <c r="N114" s="322">
        <v>0</v>
      </c>
      <c r="O114" s="321">
        <v>-187.73</v>
      </c>
      <c r="P114" s="322">
        <v>-69.751000000000005</v>
      </c>
    </row>
    <row r="116" spans="1:16" ht="24">
      <c r="A116" s="306"/>
      <c r="B116" s="294" t="s">
        <v>330</v>
      </c>
      <c r="C116" s="321">
        <v>0</v>
      </c>
      <c r="D116" s="322">
        <v>0</v>
      </c>
      <c r="E116" s="321">
        <v>0</v>
      </c>
      <c r="F116" s="322">
        <v>0</v>
      </c>
      <c r="G116" s="321">
        <v>0</v>
      </c>
      <c r="H116" s="322">
        <v>0</v>
      </c>
      <c r="I116" s="321">
        <v>0</v>
      </c>
      <c r="J116" s="322">
        <v>0</v>
      </c>
      <c r="K116" s="321">
        <v>0</v>
      </c>
      <c r="L116" s="322">
        <v>0</v>
      </c>
      <c r="M116" s="321">
        <v>0</v>
      </c>
      <c r="N116" s="322">
        <v>0</v>
      </c>
      <c r="O116" s="321">
        <v>0</v>
      </c>
      <c r="P116" s="322">
        <v>0</v>
      </c>
    </row>
    <row r="117" spans="1:16">
      <c r="A117" s="307"/>
      <c r="B117" s="294" t="s">
        <v>331</v>
      </c>
      <c r="C117" s="319">
        <v>0</v>
      </c>
      <c r="D117" s="320">
        <v>0</v>
      </c>
      <c r="E117" s="319">
        <v>0</v>
      </c>
      <c r="F117" s="320">
        <v>0</v>
      </c>
      <c r="G117" s="319">
        <v>0.183</v>
      </c>
      <c r="H117" s="320">
        <v>0</v>
      </c>
      <c r="I117" s="319">
        <v>0</v>
      </c>
      <c r="J117" s="320">
        <v>0</v>
      </c>
      <c r="K117" s="319">
        <v>0</v>
      </c>
      <c r="L117" s="320">
        <v>0</v>
      </c>
      <c r="M117" s="319">
        <v>0</v>
      </c>
      <c r="N117" s="320">
        <v>0</v>
      </c>
      <c r="O117" s="319">
        <v>0.183</v>
      </c>
      <c r="P117" s="320">
        <v>0</v>
      </c>
    </row>
    <row r="118" spans="1:16">
      <c r="A118" s="303"/>
      <c r="B118" s="300" t="s">
        <v>332</v>
      </c>
      <c r="C118" s="321">
        <v>0</v>
      </c>
      <c r="D118" s="322">
        <v>0</v>
      </c>
      <c r="E118" s="321">
        <v>0</v>
      </c>
      <c r="F118" s="322">
        <v>0</v>
      </c>
      <c r="G118" s="321">
        <v>0</v>
      </c>
      <c r="H118" s="322">
        <v>0</v>
      </c>
      <c r="I118" s="321">
        <v>0</v>
      </c>
      <c r="J118" s="322">
        <v>0</v>
      </c>
      <c r="K118" s="321">
        <v>0</v>
      </c>
      <c r="L118" s="322">
        <v>0</v>
      </c>
      <c r="M118" s="321">
        <v>0</v>
      </c>
      <c r="N118" s="322">
        <v>0</v>
      </c>
      <c r="O118" s="321">
        <v>0</v>
      </c>
      <c r="P118" s="322">
        <v>0</v>
      </c>
    </row>
    <row r="119" spans="1:16">
      <c r="A119" s="303"/>
      <c r="B119" s="300" t="s">
        <v>333</v>
      </c>
      <c r="C119" s="321">
        <v>0</v>
      </c>
      <c r="D119" s="322">
        <v>0</v>
      </c>
      <c r="E119" s="321">
        <v>0</v>
      </c>
      <c r="F119" s="322">
        <v>0</v>
      </c>
      <c r="G119" s="321">
        <v>0.183</v>
      </c>
      <c r="H119" s="322">
        <v>0</v>
      </c>
      <c r="I119" s="321">
        <v>0</v>
      </c>
      <c r="J119" s="322">
        <v>0</v>
      </c>
      <c r="K119" s="321">
        <v>0</v>
      </c>
      <c r="L119" s="322">
        <v>0</v>
      </c>
      <c r="M119" s="321">
        <v>0</v>
      </c>
      <c r="N119" s="322">
        <v>0</v>
      </c>
      <c r="O119" s="321">
        <v>0.183</v>
      </c>
      <c r="P119" s="322">
        <v>0</v>
      </c>
    </row>
    <row r="121" spans="1:16">
      <c r="A121" s="303" t="s">
        <v>364</v>
      </c>
      <c r="B121" s="330"/>
      <c r="C121" s="319">
        <v>0</v>
      </c>
      <c r="D121" s="320">
        <v>0</v>
      </c>
      <c r="E121" s="319">
        <v>-8.0069999999999997</v>
      </c>
      <c r="F121" s="320">
        <v>-19.439</v>
      </c>
      <c r="G121" s="319">
        <v>61.786000000000001</v>
      </c>
      <c r="H121" s="320">
        <v>56.393999999999998</v>
      </c>
      <c r="I121" s="319">
        <v>77.290999999999997</v>
      </c>
      <c r="J121" s="320">
        <v>76.052000000000007</v>
      </c>
      <c r="K121" s="319">
        <v>32.384999999999998</v>
      </c>
      <c r="L121" s="320">
        <v>48.889000000000003</v>
      </c>
      <c r="M121" s="319">
        <v>0</v>
      </c>
      <c r="N121" s="320">
        <v>-3.0000000000000001E-3</v>
      </c>
      <c r="O121" s="319">
        <v>163.45500000000001</v>
      </c>
      <c r="P121" s="320">
        <v>161.893</v>
      </c>
    </row>
    <row r="123" spans="1:16">
      <c r="A123" s="304"/>
      <c r="B123" s="294" t="s">
        <v>334</v>
      </c>
      <c r="C123" s="321">
        <v>0</v>
      </c>
      <c r="D123" s="322">
        <v>0</v>
      </c>
      <c r="E123" s="321">
        <v>6.133</v>
      </c>
      <c r="F123" s="322">
        <v>3.5019999999999998</v>
      </c>
      <c r="G123" s="321">
        <v>-18.045999999999999</v>
      </c>
      <c r="H123" s="322">
        <v>-17.373000000000001</v>
      </c>
      <c r="I123" s="321">
        <v>-23.094000000000001</v>
      </c>
      <c r="J123" s="322">
        <v>-24.792999999999999</v>
      </c>
      <c r="K123" s="321">
        <v>-11.507999999999999</v>
      </c>
      <c r="L123" s="322">
        <v>-14.867000000000001</v>
      </c>
      <c r="M123" s="321">
        <v>0</v>
      </c>
      <c r="N123" s="322">
        <v>0</v>
      </c>
      <c r="O123" s="321">
        <v>-46.515000000000001</v>
      </c>
      <c r="P123" s="322">
        <v>-53.530999999999999</v>
      </c>
    </row>
    <row r="125" spans="1:16">
      <c r="A125" s="303" t="s">
        <v>359</v>
      </c>
      <c r="B125" s="330"/>
      <c r="C125" s="319">
        <v>0</v>
      </c>
      <c r="D125" s="320">
        <v>0</v>
      </c>
      <c r="E125" s="319">
        <v>-1.8740000000000001</v>
      </c>
      <c r="F125" s="320">
        <v>-15.936999999999999</v>
      </c>
      <c r="G125" s="319">
        <v>43.74</v>
      </c>
      <c r="H125" s="320">
        <v>39.021000000000001</v>
      </c>
      <c r="I125" s="319">
        <v>54.197000000000003</v>
      </c>
      <c r="J125" s="320">
        <v>51.259</v>
      </c>
      <c r="K125" s="319">
        <v>20.876999999999999</v>
      </c>
      <c r="L125" s="320">
        <v>34.021999999999998</v>
      </c>
      <c r="M125" s="319">
        <v>0</v>
      </c>
      <c r="N125" s="320">
        <v>-3.0000000000000001E-3</v>
      </c>
      <c r="O125" s="319">
        <v>116.94</v>
      </c>
      <c r="P125" s="320">
        <v>108.36199999999999</v>
      </c>
    </row>
    <row r="126" spans="1:16">
      <c r="A126" s="304"/>
      <c r="B126" s="294" t="s">
        <v>335</v>
      </c>
      <c r="C126" s="321">
        <v>0</v>
      </c>
      <c r="D126" s="322">
        <v>0</v>
      </c>
      <c r="E126" s="321">
        <v>0</v>
      </c>
      <c r="F126" s="322">
        <v>0</v>
      </c>
      <c r="G126" s="321">
        <v>0</v>
      </c>
      <c r="H126" s="322">
        <v>0</v>
      </c>
      <c r="I126" s="321">
        <v>0</v>
      </c>
      <c r="J126" s="322">
        <v>0</v>
      </c>
      <c r="K126" s="321">
        <v>0</v>
      </c>
      <c r="L126" s="322">
        <v>0</v>
      </c>
      <c r="M126" s="321">
        <v>0</v>
      </c>
      <c r="N126" s="322">
        <v>0</v>
      </c>
      <c r="O126" s="321">
        <v>0</v>
      </c>
      <c r="P126" s="322">
        <v>0</v>
      </c>
    </row>
    <row r="127" spans="1:16">
      <c r="A127" s="303" t="s">
        <v>107</v>
      </c>
      <c r="B127" s="294"/>
      <c r="C127" s="319">
        <v>0</v>
      </c>
      <c r="D127" s="320">
        <v>0</v>
      </c>
      <c r="E127" s="319">
        <v>-1.8740000000000001</v>
      </c>
      <c r="F127" s="320">
        <v>-15.936999999999999</v>
      </c>
      <c r="G127" s="319">
        <v>43.74</v>
      </c>
      <c r="H127" s="320">
        <v>39.021000000000001</v>
      </c>
      <c r="I127" s="319">
        <v>54.197000000000003</v>
      </c>
      <c r="J127" s="320">
        <v>51.259</v>
      </c>
      <c r="K127" s="319">
        <v>20.876999999999999</v>
      </c>
      <c r="L127" s="320">
        <v>34.021999999999998</v>
      </c>
      <c r="M127" s="319">
        <v>0</v>
      </c>
      <c r="N127" s="320">
        <v>-3.0000000000000001E-3</v>
      </c>
      <c r="O127" s="319">
        <v>116.94</v>
      </c>
      <c r="P127" s="320">
        <v>108.36199999999999</v>
      </c>
    </row>
    <row r="128" spans="1:16">
      <c r="C128" s="297"/>
    </row>
    <row r="129" spans="1:16">
      <c r="C129" s="297"/>
    </row>
    <row r="130" spans="1:16">
      <c r="C130" s="323"/>
    </row>
    <row r="131" spans="1:16">
      <c r="A131" s="505" t="s">
        <v>91</v>
      </c>
      <c r="B131" s="506"/>
      <c r="C131" s="510" t="s">
        <v>22</v>
      </c>
      <c r="D131" s="511"/>
      <c r="E131" s="510" t="s">
        <v>10</v>
      </c>
      <c r="F131" s="511"/>
      <c r="G131" s="510" t="s">
        <v>53</v>
      </c>
      <c r="H131" s="511"/>
      <c r="I131" s="510" t="s">
        <v>14</v>
      </c>
      <c r="J131" s="511"/>
      <c r="K131" s="510" t="s">
        <v>54</v>
      </c>
      <c r="L131" s="511"/>
      <c r="M131" s="510" t="s">
        <v>368</v>
      </c>
      <c r="N131" s="511"/>
      <c r="O131" s="510" t="s">
        <v>19</v>
      </c>
      <c r="P131" s="511"/>
    </row>
    <row r="132" spans="1:16">
      <c r="A132" s="498" t="s">
        <v>360</v>
      </c>
      <c r="B132" s="499"/>
      <c r="C132" s="308" t="str">
        <f t="shared" ref="C132:P132" si="1">C74</f>
        <v>03/31/2020</v>
      </c>
      <c r="D132" s="309" t="str">
        <f t="shared" si="1"/>
        <v>03/31/2019</v>
      </c>
      <c r="E132" s="308" t="str">
        <f t="shared" si="1"/>
        <v>03/31/2020</v>
      </c>
      <c r="F132" s="309" t="str">
        <f t="shared" si="1"/>
        <v>03/31/2019</v>
      </c>
      <c r="G132" s="308" t="str">
        <f t="shared" si="1"/>
        <v>03/31/2020</v>
      </c>
      <c r="H132" s="309" t="str">
        <f t="shared" si="1"/>
        <v>03/31/2019</v>
      </c>
      <c r="I132" s="308" t="str">
        <f t="shared" si="1"/>
        <v>03/31/2020</v>
      </c>
      <c r="J132" s="309" t="str">
        <f t="shared" si="1"/>
        <v>03/31/2019</v>
      </c>
      <c r="K132" s="308" t="str">
        <f t="shared" si="1"/>
        <v>03/31/2020</v>
      </c>
      <c r="L132" s="309" t="str">
        <f t="shared" si="1"/>
        <v>03/31/2019</v>
      </c>
      <c r="M132" s="308" t="str">
        <f t="shared" si="1"/>
        <v>03/31/2020</v>
      </c>
      <c r="N132" s="309" t="str">
        <f t="shared" si="1"/>
        <v>03/31/2019</v>
      </c>
      <c r="O132" s="308" t="str">
        <f t="shared" si="1"/>
        <v>03/31/2020</v>
      </c>
      <c r="P132" s="309" t="str">
        <f t="shared" si="1"/>
        <v>03/31/2019</v>
      </c>
    </row>
    <row r="133" spans="1:16">
      <c r="A133" s="500"/>
      <c r="B133" s="501"/>
      <c r="C133" s="310" t="s">
        <v>414</v>
      </c>
      <c r="D133" s="311" t="s">
        <v>414</v>
      </c>
      <c r="E133" s="310" t="s">
        <v>414</v>
      </c>
      <c r="F133" s="311" t="s">
        <v>414</v>
      </c>
      <c r="G133" s="310" t="s">
        <v>414</v>
      </c>
      <c r="H133" s="311" t="s">
        <v>414</v>
      </c>
      <c r="I133" s="310" t="s">
        <v>414</v>
      </c>
      <c r="J133" s="311" t="s">
        <v>414</v>
      </c>
      <c r="K133" s="310" t="s">
        <v>414</v>
      </c>
      <c r="L133" s="311" t="s">
        <v>414</v>
      </c>
      <c r="M133" s="310" t="s">
        <v>414</v>
      </c>
      <c r="N133" s="311" t="s">
        <v>414</v>
      </c>
      <c r="O133" s="310" t="s">
        <v>414</v>
      </c>
      <c r="P133" s="311" t="s">
        <v>414</v>
      </c>
    </row>
    <row r="134" spans="1:16">
      <c r="L134" s="313"/>
    </row>
    <row r="135" spans="1:16">
      <c r="A135" s="303"/>
      <c r="B135" s="300" t="s">
        <v>337</v>
      </c>
      <c r="C135" s="340">
        <v>0</v>
      </c>
      <c r="D135" s="341">
        <v>0</v>
      </c>
      <c r="E135" s="321">
        <v>29.949000000000002</v>
      </c>
      <c r="F135" s="322">
        <v>21.152999999999999</v>
      </c>
      <c r="G135" s="321">
        <v>-76.33</v>
      </c>
      <c r="H135" s="322">
        <v>52.139000000000003</v>
      </c>
      <c r="I135" s="321">
        <v>116.51600000000001</v>
      </c>
      <c r="J135" s="322">
        <v>-8.2460000000000004</v>
      </c>
      <c r="K135" s="321">
        <v>16.041</v>
      </c>
      <c r="L135" s="322">
        <v>64.933000000000007</v>
      </c>
      <c r="M135" s="321">
        <v>0</v>
      </c>
      <c r="N135" s="322">
        <v>0</v>
      </c>
      <c r="O135" s="321">
        <v>86.176000000000002</v>
      </c>
      <c r="P135" s="313">
        <v>129.97900000000001</v>
      </c>
    </row>
    <row r="136" spans="1:16">
      <c r="A136" s="303"/>
      <c r="B136" s="300" t="s">
        <v>338</v>
      </c>
      <c r="C136" s="340">
        <v>0</v>
      </c>
      <c r="D136" s="341">
        <v>0</v>
      </c>
      <c r="E136" s="321">
        <v>-22.986999999999998</v>
      </c>
      <c r="F136" s="322">
        <v>-50.366999999999997</v>
      </c>
      <c r="G136" s="321">
        <v>-168.066</v>
      </c>
      <c r="H136" s="322">
        <v>-170.90100000000001</v>
      </c>
      <c r="I136" s="321">
        <v>-96.424000000000007</v>
      </c>
      <c r="J136" s="322">
        <v>-112.29900000000001</v>
      </c>
      <c r="K136" s="321">
        <v>-47.055</v>
      </c>
      <c r="L136" s="322">
        <v>-47.133000000000003</v>
      </c>
      <c r="M136" s="321">
        <v>0</v>
      </c>
      <c r="N136" s="322">
        <v>0</v>
      </c>
      <c r="O136" s="321">
        <v>-334.53199999999998</v>
      </c>
      <c r="P136" s="313">
        <v>-380.7</v>
      </c>
    </row>
    <row r="137" spans="1:16">
      <c r="A137" s="303"/>
      <c r="B137" s="300" t="s">
        <v>339</v>
      </c>
      <c r="C137" s="340">
        <v>0</v>
      </c>
      <c r="D137" s="341">
        <v>0</v>
      </c>
      <c r="E137" s="321">
        <v>-0.30199999999999999</v>
      </c>
      <c r="F137" s="322">
        <v>26.222999999999999</v>
      </c>
      <c r="G137" s="321">
        <v>122.7</v>
      </c>
      <c r="H137" s="322">
        <v>378.66899999999998</v>
      </c>
      <c r="I137" s="321">
        <v>-21.050999999999998</v>
      </c>
      <c r="J137" s="322">
        <v>20.082999999999998</v>
      </c>
      <c r="K137" s="321">
        <v>38.226999999999997</v>
      </c>
      <c r="L137" s="322">
        <v>12.891</v>
      </c>
      <c r="M137" s="321">
        <v>0</v>
      </c>
      <c r="N137" s="322">
        <v>0</v>
      </c>
      <c r="O137" s="321">
        <v>139.57400000000001</v>
      </c>
      <c r="P137" s="313">
        <v>437.86599999999999</v>
      </c>
    </row>
    <row r="143" spans="1:16">
      <c r="E143" s="332"/>
      <c r="F143" s="332"/>
      <c r="G143" s="332"/>
      <c r="H143" s="332"/>
      <c r="I143" s="332"/>
      <c r="J143" s="332"/>
    </row>
    <row r="144" spans="1:16">
      <c r="E144" s="332"/>
      <c r="F144" s="332"/>
      <c r="G144" s="332"/>
      <c r="H144" s="332"/>
      <c r="I144" s="332"/>
      <c r="J144" s="332"/>
    </row>
    <row r="145" spans="5:10">
      <c r="E145" s="332"/>
      <c r="F145" s="332"/>
      <c r="G145" s="332"/>
      <c r="H145" s="332"/>
      <c r="I145" s="332"/>
      <c r="J145" s="332"/>
    </row>
    <row r="146" spans="5:10">
      <c r="E146" s="332"/>
      <c r="F146" s="332"/>
      <c r="G146" s="332"/>
      <c r="H146" s="332"/>
      <c r="I146" s="332"/>
      <c r="J146" s="332"/>
    </row>
  </sheetData>
  <mergeCells count="41">
    <mergeCell ref="K131:L131"/>
    <mergeCell ref="M73:N73"/>
    <mergeCell ref="A4:B5"/>
    <mergeCell ref="A34:B35"/>
    <mergeCell ref="I73:J73"/>
    <mergeCell ref="A2:B2"/>
    <mergeCell ref="C2:P2"/>
    <mergeCell ref="A3:B3"/>
    <mergeCell ref="C3:D3"/>
    <mergeCell ref="E3:F3"/>
    <mergeCell ref="G3:H3"/>
    <mergeCell ref="I3:J3"/>
    <mergeCell ref="M3:N3"/>
    <mergeCell ref="K3:L3"/>
    <mergeCell ref="O3:P3"/>
    <mergeCell ref="O33:P33"/>
    <mergeCell ref="C32:P32"/>
    <mergeCell ref="E33:F33"/>
    <mergeCell ref="A32:B32"/>
    <mergeCell ref="A33:B33"/>
    <mergeCell ref="C33:D33"/>
    <mergeCell ref="G33:H33"/>
    <mergeCell ref="I33:J33"/>
    <mergeCell ref="K33:L33"/>
    <mergeCell ref="M33:N33"/>
    <mergeCell ref="A132:B133"/>
    <mergeCell ref="C72:P72"/>
    <mergeCell ref="A73:B73"/>
    <mergeCell ref="O73:P73"/>
    <mergeCell ref="A74:B75"/>
    <mergeCell ref="A131:B131"/>
    <mergeCell ref="C131:D131"/>
    <mergeCell ref="E131:F131"/>
    <mergeCell ref="G131:H131"/>
    <mergeCell ref="O131:P131"/>
    <mergeCell ref="C73:D73"/>
    <mergeCell ref="E73:F73"/>
    <mergeCell ref="I131:J131"/>
    <mergeCell ref="G73:H73"/>
    <mergeCell ref="M131:N131"/>
    <mergeCell ref="K73:L73"/>
  </mergeCells>
  <pageMargins left="0.7" right="0.7" top="0.75" bottom="0.75" header="0.3" footer="0.3"/>
  <customProperties>
    <customPr name="_pios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529" t="s">
        <v>30</v>
      </c>
      <c r="D5" s="529"/>
      <c r="E5" s="529"/>
      <c r="F5" s="529"/>
      <c r="G5" s="529"/>
      <c r="H5" s="75"/>
    </row>
    <row r="6" spans="3:9">
      <c r="C6" s="530" t="s">
        <v>49</v>
      </c>
      <c r="D6" s="530"/>
      <c r="E6" s="530"/>
      <c r="F6" s="530"/>
      <c r="G6" s="530"/>
    </row>
    <row r="7" spans="3:9" ht="8.25" hidden="1" customHeight="1">
      <c r="C7" s="528"/>
      <c r="D7" s="528"/>
      <c r="E7" s="528"/>
      <c r="F7" s="528"/>
    </row>
    <row r="9" spans="3:9" ht="45" customHeight="1">
      <c r="C9" s="65" t="s">
        <v>31</v>
      </c>
      <c r="D9" s="65" t="s">
        <v>32</v>
      </c>
      <c r="E9" s="65" t="s">
        <v>33</v>
      </c>
      <c r="F9" s="65" t="s">
        <v>48</v>
      </c>
      <c r="G9" s="65" t="s">
        <v>42</v>
      </c>
      <c r="I9" s="75"/>
    </row>
    <row r="10" spans="3:9" ht="13.5" customHeight="1">
      <c r="C10" s="66"/>
      <c r="D10" s="78" t="s">
        <v>39</v>
      </c>
      <c r="E10" s="78" t="s">
        <v>39</v>
      </c>
      <c r="F10" s="78" t="s">
        <v>20</v>
      </c>
      <c r="G10" s="78" t="s">
        <v>20</v>
      </c>
      <c r="H10" s="68"/>
      <c r="I10" s="68"/>
    </row>
    <row r="11" spans="3:9">
      <c r="C11" s="69" t="s">
        <v>34</v>
      </c>
      <c r="D11" s="67"/>
      <c r="E11" s="67"/>
      <c r="F11" s="67"/>
      <c r="G11" s="67"/>
      <c r="H11" s="68"/>
      <c r="I11" s="68"/>
    </row>
    <row r="12" spans="3:9">
      <c r="C12" s="66" t="s">
        <v>22</v>
      </c>
      <c r="D12" s="67">
        <v>115625</v>
      </c>
      <c r="E12" s="67">
        <v>2350118</v>
      </c>
      <c r="F12" s="82">
        <f t="shared" ref="F12:F17" si="0">+D12/E12*4</f>
        <v>0.19679862883480745</v>
      </c>
      <c r="G12" s="82">
        <v>0.26205136598302631</v>
      </c>
      <c r="H12" s="68"/>
      <c r="I12" s="68"/>
    </row>
    <row r="13" spans="3:9">
      <c r="C13" s="66" t="s">
        <v>14</v>
      </c>
      <c r="D13" s="67">
        <v>36395</v>
      </c>
      <c r="E13" s="67">
        <v>1207616</v>
      </c>
      <c r="F13" s="82">
        <f t="shared" si="0"/>
        <v>0.12055156606073454</v>
      </c>
      <c r="G13" s="82">
        <v>0.16653419547020115</v>
      </c>
      <c r="H13" s="68"/>
      <c r="I13" s="68"/>
    </row>
    <row r="14" spans="3:9">
      <c r="C14" s="66" t="s">
        <v>10</v>
      </c>
      <c r="D14" s="67">
        <v>14999</v>
      </c>
      <c r="E14" s="67">
        <v>142944</v>
      </c>
      <c r="F14" s="82">
        <f t="shared" si="0"/>
        <v>0.41971681217819568</v>
      </c>
      <c r="G14" s="82">
        <v>0.16979656226377887</v>
      </c>
      <c r="H14" s="68"/>
      <c r="I14" s="68"/>
    </row>
    <row r="15" spans="3:9">
      <c r="C15" s="66" t="s">
        <v>12</v>
      </c>
      <c r="D15" s="67">
        <v>32174</v>
      </c>
      <c r="E15" s="67">
        <v>680395</v>
      </c>
      <c r="F15" s="82">
        <f t="shared" si="0"/>
        <v>0.18914895024213876</v>
      </c>
      <c r="G15" s="82">
        <v>0.16223657853818924</v>
      </c>
      <c r="H15" s="68"/>
      <c r="I15" s="68"/>
    </row>
    <row r="16" spans="3:9">
      <c r="C16" s="66" t="s">
        <v>35</v>
      </c>
      <c r="D16" s="67">
        <v>32517</v>
      </c>
      <c r="E16" s="67">
        <v>497773</v>
      </c>
      <c r="F16" s="82">
        <f t="shared" si="0"/>
        <v>0.2612998294403272</v>
      </c>
      <c r="G16" s="82">
        <v>0.15617793924285378</v>
      </c>
      <c r="H16" s="68"/>
      <c r="I16" s="68"/>
    </row>
    <row r="17" spans="3:9">
      <c r="C17" s="70" t="s">
        <v>36</v>
      </c>
      <c r="D17" s="71">
        <f>SUM(D12:D16)</f>
        <v>231710</v>
      </c>
      <c r="E17" s="71">
        <f>SUM(E12:E16)</f>
        <v>4878846</v>
      </c>
      <c r="F17" s="83">
        <f t="shared" si="0"/>
        <v>0.18997115301446285</v>
      </c>
      <c r="G17" s="83">
        <v>0.20207124723379644</v>
      </c>
      <c r="H17" s="68"/>
      <c r="I17" s="68"/>
    </row>
    <row r="18" spans="3:9" s="75" customFormat="1" ht="6.75" customHeight="1">
      <c r="C18" s="72"/>
      <c r="D18" s="73"/>
      <c r="E18" s="73"/>
      <c r="F18" s="84"/>
      <c r="G18" s="84"/>
      <c r="H18" s="74"/>
      <c r="I18" s="74"/>
    </row>
    <row r="19" spans="3:9" s="75" customFormat="1">
      <c r="C19" s="69" t="s">
        <v>21</v>
      </c>
      <c r="D19" s="67"/>
      <c r="E19" s="67"/>
      <c r="F19" s="78"/>
      <c r="G19" s="78"/>
      <c r="H19" s="74"/>
      <c r="I19" s="74"/>
    </row>
    <row r="20" spans="3:9">
      <c r="C20" s="66" t="s">
        <v>22</v>
      </c>
      <c r="D20" s="67">
        <v>37244</v>
      </c>
      <c r="E20" s="67">
        <v>562855</v>
      </c>
      <c r="F20" s="82">
        <f t="shared" ref="F20:F25" si="1">+D20/E20*4</f>
        <v>0.26467918025068621</v>
      </c>
      <c r="G20" s="82">
        <v>0.30879655748641593</v>
      </c>
      <c r="H20" s="68"/>
      <c r="I20" s="68"/>
    </row>
    <row r="21" spans="3:9">
      <c r="C21" s="66" t="s">
        <v>14</v>
      </c>
      <c r="D21" s="67">
        <v>37204</v>
      </c>
      <c r="E21" s="67">
        <v>783717</v>
      </c>
      <c r="F21" s="82">
        <f t="shared" si="1"/>
        <v>0.18988486915557529</v>
      </c>
      <c r="G21" s="82">
        <v>0.27295778398474824</v>
      </c>
      <c r="H21" s="68"/>
      <c r="I21" s="74"/>
    </row>
    <row r="22" spans="3:9">
      <c r="C22" s="66" t="s">
        <v>10</v>
      </c>
      <c r="D22" s="67">
        <v>2518</v>
      </c>
      <c r="E22" s="67">
        <v>310232</v>
      </c>
      <c r="F22" s="82">
        <f t="shared" si="1"/>
        <v>3.2466025426132701E-2</v>
      </c>
      <c r="G22" s="82">
        <v>0.11185438401775805</v>
      </c>
      <c r="H22" s="68"/>
      <c r="I22" s="68"/>
    </row>
    <row r="23" spans="3:9">
      <c r="C23" s="66" t="s">
        <v>12</v>
      </c>
      <c r="D23" s="67">
        <v>22042</v>
      </c>
      <c r="E23" s="67">
        <v>352571</v>
      </c>
      <c r="F23" s="82">
        <f t="shared" si="1"/>
        <v>0.25007161678073353</v>
      </c>
      <c r="G23" s="82">
        <v>0.2213841453434448</v>
      </c>
      <c r="H23" s="68"/>
      <c r="I23" s="68"/>
    </row>
    <row r="24" spans="3:9">
      <c r="C24" s="66" t="s">
        <v>46</v>
      </c>
      <c r="D24" s="67">
        <v>106978</v>
      </c>
      <c r="E24" s="67">
        <v>1467208</v>
      </c>
      <c r="F24" s="82">
        <f t="shared" si="1"/>
        <v>0.29165053625661802</v>
      </c>
      <c r="G24" s="82">
        <v>0.33533739354956343</v>
      </c>
      <c r="H24" s="68"/>
      <c r="I24" s="68"/>
    </row>
    <row r="25" spans="3:9" ht="16.5" customHeight="1">
      <c r="C25" s="70" t="s">
        <v>37</v>
      </c>
      <c r="D25" s="71">
        <f>SUM(D20:D24)</f>
        <v>205986</v>
      </c>
      <c r="E25" s="71">
        <f>SUM(E20:E24)</f>
        <v>3476583</v>
      </c>
      <c r="F25" s="83">
        <f t="shared" si="1"/>
        <v>0.23699822498125314</v>
      </c>
      <c r="G25" s="83">
        <v>0.26909158587948101</v>
      </c>
      <c r="H25" s="68"/>
      <c r="I25" s="68"/>
    </row>
    <row r="26" spans="3:9" ht="6.75" customHeight="1">
      <c r="C26" s="69"/>
      <c r="D26" s="76"/>
      <c r="E26" s="76"/>
      <c r="F26" s="85"/>
      <c r="G26" s="85"/>
      <c r="H26" s="68"/>
      <c r="I26" s="68"/>
    </row>
    <row r="27" spans="3:9" hidden="1">
      <c r="C27" s="70" t="s">
        <v>44</v>
      </c>
      <c r="D27" s="71">
        <v>-3335</v>
      </c>
      <c r="E27" s="71">
        <v>-4825</v>
      </c>
      <c r="F27" s="83">
        <f>+D27/E27</f>
        <v>0.69119170984455958</v>
      </c>
      <c r="G27" s="83">
        <v>0.10359265433905596</v>
      </c>
      <c r="H27" s="68"/>
      <c r="I27" s="68"/>
    </row>
    <row r="28" spans="3:9" ht="12" hidden="1" customHeight="1">
      <c r="C28" s="66"/>
      <c r="D28" s="67"/>
      <c r="E28" s="67"/>
      <c r="F28" s="82"/>
      <c r="G28" s="82"/>
      <c r="H28" s="68"/>
      <c r="I28" s="68"/>
    </row>
    <row r="29" spans="3:9" ht="14.25" customHeight="1">
      <c r="C29" s="65" t="s">
        <v>38</v>
      </c>
      <c r="D29" s="77">
        <f>+D17+D25+D27</f>
        <v>434361</v>
      </c>
      <c r="E29" s="77">
        <f>+E17+E25+E27</f>
        <v>8350604</v>
      </c>
      <c r="F29" s="86">
        <f>+D29/E29*4</f>
        <v>0.20806207550974756</v>
      </c>
      <c r="G29" s="86">
        <v>0.22771741544126939</v>
      </c>
      <c r="H29" s="68"/>
      <c r="I29" s="68"/>
    </row>
    <row r="30" spans="3:9" ht="17.25" customHeight="1">
      <c r="D30" s="68"/>
      <c r="E30" s="68"/>
      <c r="F30" s="68"/>
      <c r="G30" s="68"/>
      <c r="H30" s="68"/>
      <c r="I30" s="68"/>
    </row>
    <row r="31" spans="3:9">
      <c r="C31" s="93" t="s">
        <v>47</v>
      </c>
      <c r="D31" s="68"/>
      <c r="E31" s="68"/>
      <c r="F31" s="68"/>
      <c r="G31" s="68"/>
      <c r="H31" s="68"/>
      <c r="I31" s="68"/>
    </row>
    <row r="32" spans="3:9">
      <c r="D32" s="68"/>
      <c r="E32" s="68"/>
      <c r="F32" s="68"/>
      <c r="G32" s="68"/>
      <c r="H32" s="68"/>
      <c r="I32" s="68"/>
    </row>
    <row r="34" spans="4:5">
      <c r="D34" s="68"/>
    </row>
    <row r="35" spans="4:5">
      <c r="E35" s="46"/>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1"/>
  <sheetViews>
    <sheetView showGridLines="0" workbookViewId="0"/>
  </sheetViews>
  <sheetFormatPr baseColWidth="10" defaultColWidth="4" defaultRowHeight="10.5"/>
  <cols>
    <col min="1" max="1" width="3.42578125" style="23" customWidth="1"/>
    <col min="2" max="2" width="31.5703125" style="23" customWidth="1"/>
    <col min="3" max="3" width="16.85546875" style="23" customWidth="1"/>
    <col min="4" max="7" width="12" style="23" customWidth="1"/>
    <col min="8" max="8" width="1.28515625" style="23" customWidth="1"/>
    <col min="9" max="9" width="1.140625" style="23" customWidth="1"/>
    <col min="10" max="10" width="8.42578125" style="23" customWidth="1"/>
    <col min="11" max="11" width="11" style="23" customWidth="1"/>
    <col min="12" max="12" width="11.85546875" style="23" customWidth="1"/>
    <col min="13" max="13" width="8.7109375" style="23" customWidth="1"/>
    <col min="14" max="14" width="7.85546875" style="23" customWidth="1"/>
    <col min="15" max="15" width="8.140625" style="23" customWidth="1"/>
    <col min="16" max="16384" width="4" style="23"/>
  </cols>
  <sheetData>
    <row r="3" spans="1:16" s="1" customFormat="1" ht="14.25">
      <c r="B3" s="461" t="s">
        <v>55</v>
      </c>
      <c r="C3" s="253" t="s">
        <v>56</v>
      </c>
      <c r="D3" s="461" t="s">
        <v>59</v>
      </c>
      <c r="E3" s="461"/>
      <c r="F3" s="461" t="s">
        <v>60</v>
      </c>
      <c r="G3" s="461"/>
      <c r="H3" s="2"/>
      <c r="I3" s="2"/>
      <c r="J3" s="2"/>
      <c r="K3" s="2"/>
      <c r="M3" s="3"/>
      <c r="N3" s="3"/>
      <c r="O3" s="3"/>
    </row>
    <row r="4" spans="1:16" s="1" customFormat="1" ht="14.25">
      <c r="B4" s="461"/>
      <c r="C4" s="253" t="s">
        <v>57</v>
      </c>
      <c r="D4" s="461" t="s">
        <v>28</v>
      </c>
      <c r="E4" s="461"/>
      <c r="F4" s="461" t="s">
        <v>61</v>
      </c>
      <c r="G4" s="461"/>
      <c r="H4" s="2"/>
      <c r="I4" s="2"/>
      <c r="J4" s="2"/>
      <c r="K4" s="2"/>
      <c r="M4" s="3"/>
      <c r="N4" s="3"/>
      <c r="O4" s="3"/>
    </row>
    <row r="5" spans="1:16" s="1" customFormat="1" ht="14.25">
      <c r="B5" s="461"/>
      <c r="C5" s="253" t="s">
        <v>58</v>
      </c>
      <c r="D5" s="108">
        <v>2020</v>
      </c>
      <c r="E5" s="108">
        <v>2019</v>
      </c>
      <c r="F5" s="108">
        <v>2020</v>
      </c>
      <c r="G5" s="108">
        <v>2019</v>
      </c>
      <c r="H5" s="2"/>
      <c r="I5" s="2"/>
      <c r="J5" s="2"/>
      <c r="K5" s="2"/>
      <c r="M5" s="3"/>
      <c r="N5" s="3"/>
      <c r="O5" s="3"/>
    </row>
    <row r="6" spans="1:16" s="8" customFormat="1" ht="17.25" customHeight="1">
      <c r="B6" s="103" t="s">
        <v>215</v>
      </c>
      <c r="C6" s="103" t="s">
        <v>267</v>
      </c>
      <c r="D6" s="104">
        <v>1917</v>
      </c>
      <c r="E6" s="104">
        <v>2005</v>
      </c>
      <c r="F6" s="105">
        <v>5.6000000000000001E-2</v>
      </c>
      <c r="G6" s="105">
        <v>6.0999999999999999E-2</v>
      </c>
      <c r="H6" s="2"/>
      <c r="I6" s="15"/>
      <c r="J6" s="81"/>
      <c r="K6" s="52"/>
      <c r="M6" s="3"/>
      <c r="N6" s="80"/>
      <c r="O6" s="80"/>
      <c r="P6" s="16"/>
    </row>
    <row r="7" spans="1:16" s="8" customFormat="1" ht="17.25" customHeight="1">
      <c r="B7" s="103" t="s">
        <v>216</v>
      </c>
      <c r="C7" s="103" t="s">
        <v>267</v>
      </c>
      <c r="D7" s="104">
        <v>650</v>
      </c>
      <c r="E7" s="104">
        <v>619</v>
      </c>
      <c r="F7" s="105">
        <v>1.9E-2</v>
      </c>
      <c r="G7" s="105">
        <v>1.9E-2</v>
      </c>
      <c r="H7" s="2"/>
      <c r="I7" s="15"/>
      <c r="J7" s="81"/>
      <c r="K7" s="52"/>
      <c r="M7" s="3"/>
      <c r="N7" s="80"/>
      <c r="O7" s="80"/>
      <c r="P7" s="16"/>
    </row>
    <row r="8" spans="1:16" s="8" customFormat="1" ht="17.25" customHeight="1">
      <c r="B8" s="103" t="s">
        <v>268</v>
      </c>
      <c r="C8" s="103" t="s">
        <v>267</v>
      </c>
      <c r="D8" s="104">
        <v>1342</v>
      </c>
      <c r="E8" s="104">
        <v>1066</v>
      </c>
      <c r="F8" s="105">
        <v>3.9E-2</v>
      </c>
      <c r="G8" s="105">
        <v>3.3000000000000002E-2</v>
      </c>
      <c r="H8" s="2"/>
      <c r="I8" s="15"/>
      <c r="J8" s="81"/>
      <c r="K8" s="52"/>
      <c r="M8" s="3"/>
      <c r="N8" s="80"/>
      <c r="O8" s="80"/>
      <c r="P8" s="16"/>
    </row>
    <row r="9" spans="1:16" s="8" customFormat="1" ht="17.25" customHeight="1">
      <c r="B9" s="103" t="s">
        <v>269</v>
      </c>
      <c r="C9" s="103" t="s">
        <v>270</v>
      </c>
      <c r="D9" s="104">
        <v>2660</v>
      </c>
      <c r="E9" s="104">
        <v>2737</v>
      </c>
      <c r="F9" s="105">
        <v>0.20499999999999999</v>
      </c>
      <c r="G9" s="105">
        <v>0.20699999999999999</v>
      </c>
      <c r="H9" s="2"/>
      <c r="I9" s="15"/>
      <c r="J9" s="81"/>
      <c r="K9" s="52"/>
      <c r="L9" s="97"/>
      <c r="M9" s="98"/>
      <c r="N9" s="99"/>
      <c r="O9" s="99"/>
      <c r="P9" s="16"/>
    </row>
    <row r="10" spans="1:16" s="8" customFormat="1" ht="17.25" customHeight="1">
      <c r="B10" s="103" t="s">
        <v>271</v>
      </c>
      <c r="C10" s="103" t="s">
        <v>270</v>
      </c>
      <c r="D10" s="104">
        <v>144</v>
      </c>
      <c r="E10" s="104">
        <v>153</v>
      </c>
      <c r="F10" s="105">
        <v>1.0999999999999999E-2</v>
      </c>
      <c r="G10" s="105">
        <v>1.2E-2</v>
      </c>
      <c r="H10" s="2"/>
      <c r="I10" s="15"/>
      <c r="J10" s="81"/>
      <c r="K10" s="52"/>
      <c r="M10" s="3"/>
      <c r="N10" s="80"/>
      <c r="O10" s="80"/>
      <c r="P10" s="16"/>
    </row>
    <row r="11" spans="1:16" s="8" customFormat="1" ht="17.25" customHeight="1">
      <c r="B11" s="103" t="s">
        <v>272</v>
      </c>
      <c r="C11" s="103" t="s">
        <v>273</v>
      </c>
      <c r="D11" s="104">
        <v>4183</v>
      </c>
      <c r="E11" s="104">
        <v>4116</v>
      </c>
      <c r="F11" s="105">
        <v>0.23200000000000001</v>
      </c>
      <c r="G11" s="105">
        <v>0.23699999999999999</v>
      </c>
      <c r="H11" s="2"/>
      <c r="I11" s="15"/>
      <c r="J11" s="81"/>
      <c r="K11" s="92"/>
      <c r="L11" s="87"/>
      <c r="M11" s="3"/>
      <c r="N11" s="3"/>
      <c r="O11" s="3"/>
      <c r="P11" s="16"/>
    </row>
    <row r="12" spans="1:16" s="8" customFormat="1" ht="17.25" customHeight="1">
      <c r="B12" s="103" t="s">
        <v>222</v>
      </c>
      <c r="C12" s="103" t="s">
        <v>378</v>
      </c>
      <c r="D12" s="104">
        <v>4508</v>
      </c>
      <c r="E12" s="104">
        <v>5640</v>
      </c>
      <c r="F12" s="105">
        <v>3.6999999999999998E-2</v>
      </c>
      <c r="G12" s="105">
        <v>4.5999999999999999E-2</v>
      </c>
      <c r="H12" s="2"/>
      <c r="I12" s="15"/>
      <c r="J12" s="81"/>
      <c r="K12" s="52"/>
      <c r="L12" s="87"/>
      <c r="M12" s="3"/>
      <c r="N12" s="3"/>
      <c r="O12" s="3"/>
      <c r="P12" s="16"/>
    </row>
    <row r="13" spans="1:16" s="8" customFormat="1" ht="17.25" customHeight="1">
      <c r="B13" s="103" t="s">
        <v>221</v>
      </c>
      <c r="C13" s="103" t="s">
        <v>378</v>
      </c>
      <c r="D13" s="104">
        <v>690</v>
      </c>
      <c r="E13" s="104">
        <v>1313</v>
      </c>
      <c r="F13" s="105">
        <v>6.0000000000000001E-3</v>
      </c>
      <c r="G13" s="105">
        <v>1.0999999999999999E-2</v>
      </c>
      <c r="H13" s="2"/>
      <c r="I13" s="15"/>
      <c r="J13" s="81"/>
      <c r="K13" s="52"/>
      <c r="M13" s="3"/>
      <c r="N13" s="3"/>
      <c r="O13" s="3"/>
      <c r="P13" s="16"/>
    </row>
    <row r="14" spans="1:16" s="8" customFormat="1" ht="17.25" customHeight="1">
      <c r="B14" s="103" t="s">
        <v>274</v>
      </c>
      <c r="C14" s="103" t="s">
        <v>378</v>
      </c>
      <c r="D14" s="104">
        <v>536</v>
      </c>
      <c r="E14" s="104">
        <v>561</v>
      </c>
      <c r="F14" s="105">
        <v>4.0000000000000001E-3</v>
      </c>
      <c r="G14" s="105">
        <v>5.0000000000000001E-3</v>
      </c>
      <c r="H14" s="2"/>
      <c r="I14" s="15"/>
      <c r="J14" s="81"/>
      <c r="K14" s="52"/>
      <c r="M14" s="3"/>
      <c r="N14" s="3"/>
      <c r="O14" s="3"/>
      <c r="P14" s="16"/>
    </row>
    <row r="15" spans="1:16" ht="25.5" customHeight="1">
      <c r="B15" s="153" t="s">
        <v>15</v>
      </c>
      <c r="C15" s="153"/>
      <c r="D15" s="154">
        <v>16630</v>
      </c>
      <c r="E15" s="154">
        <v>18210</v>
      </c>
      <c r="F15" s="153"/>
      <c r="G15" s="153"/>
      <c r="H15" s="2"/>
      <c r="I15" s="2"/>
      <c r="J15" s="2"/>
      <c r="K15" s="2"/>
    </row>
    <row r="16" spans="1:16" s="8" customFormat="1" ht="4.5" customHeight="1">
      <c r="A16"/>
      <c r="B16" s="101"/>
      <c r="C16" s="101"/>
      <c r="D16" s="102"/>
      <c r="E16" s="102"/>
      <c r="F16" s="101"/>
      <c r="G16" s="101"/>
      <c r="H16"/>
      <c r="I16"/>
      <c r="J16"/>
      <c r="K16"/>
      <c r="M16" s="3"/>
      <c r="N16" s="3"/>
      <c r="O16" s="3"/>
      <c r="P16" s="16"/>
    </row>
    <row r="17" spans="1:16" ht="14.25" customHeight="1">
      <c r="B17" s="215"/>
      <c r="C17" s="215"/>
      <c r="D17" s="215"/>
      <c r="E17" s="215"/>
      <c r="F17" s="215"/>
      <c r="G17" s="215"/>
      <c r="H17" s="216"/>
      <c r="I17" s="216"/>
      <c r="J17" s="216"/>
      <c r="K17" s="2"/>
    </row>
    <row r="18" spans="1:16" s="8" customFormat="1" ht="4.5" customHeight="1">
      <c r="A18" s="75"/>
      <c r="B18" s="224"/>
      <c r="C18" s="224"/>
      <c r="D18" s="224"/>
      <c r="E18" s="224"/>
      <c r="F18" s="224"/>
      <c r="G18" s="224"/>
      <c r="H18" s="225"/>
      <c r="I18" s="225"/>
      <c r="J18" s="225"/>
      <c r="K18" s="75"/>
      <c r="L18" s="226"/>
      <c r="M18" s="3"/>
      <c r="N18" s="3"/>
      <c r="O18" s="3"/>
      <c r="P18" s="16"/>
    </row>
    <row r="19" spans="1:16" ht="14.25" customHeight="1">
      <c r="A19" s="29"/>
      <c r="B19" s="217"/>
      <c r="C19" s="217"/>
      <c r="D19" s="218"/>
      <c r="E19" s="218"/>
      <c r="F19" s="219"/>
      <c r="G19" s="219"/>
      <c r="H19" s="227"/>
      <c r="I19" s="227"/>
      <c r="J19" s="227"/>
      <c r="K19" s="33"/>
      <c r="L19" s="29"/>
    </row>
    <row r="20" spans="1:16" ht="14.25" customHeight="1">
      <c r="A20" s="29"/>
      <c r="B20" s="220"/>
      <c r="C20" s="220"/>
      <c r="D20" s="220"/>
      <c r="E20" s="220"/>
      <c r="F20" s="221"/>
      <c r="G20" s="221"/>
      <c r="H20" s="222"/>
      <c r="I20" s="222"/>
      <c r="J20" s="222"/>
      <c r="K20" s="29"/>
      <c r="L20" s="29"/>
    </row>
    <row r="21" spans="1:16" ht="14.25" customHeight="1">
      <c r="A21" s="29"/>
      <c r="B21" s="228"/>
      <c r="C21" s="228"/>
      <c r="D21" s="229"/>
      <c r="E21" s="229"/>
      <c r="F21" s="228"/>
      <c r="G21" s="228"/>
      <c r="H21" s="222"/>
      <c r="I21" s="222"/>
      <c r="J21" s="222"/>
      <c r="K21" s="29"/>
      <c r="L21" s="29"/>
    </row>
    <row r="22" spans="1:16" ht="14.25" customHeight="1">
      <c r="A22" s="29"/>
      <c r="B22" s="230"/>
      <c r="C22" s="231"/>
      <c r="D22" s="231"/>
      <c r="E22" s="231"/>
      <c r="F22" s="231"/>
      <c r="G22" s="231"/>
      <c r="H22" s="222"/>
      <c r="I22" s="222"/>
      <c r="J22" s="222"/>
      <c r="K22" s="29"/>
      <c r="L22" s="29"/>
    </row>
    <row r="23" spans="1:16" ht="14.25" customHeight="1">
      <c r="A23" s="29"/>
      <c r="B23" s="232"/>
      <c r="C23" s="231"/>
      <c r="D23" s="233"/>
      <c r="E23" s="233"/>
      <c r="F23" s="233"/>
      <c r="G23" s="234"/>
      <c r="H23" s="222"/>
      <c r="I23" s="222"/>
      <c r="J23" s="222"/>
      <c r="K23" s="29"/>
      <c r="L23" s="29"/>
    </row>
    <row r="24" spans="1:16" ht="14.25" customHeight="1">
      <c r="A24" s="29"/>
      <c r="B24" s="232"/>
      <c r="C24" s="231"/>
      <c r="D24" s="231"/>
      <c r="E24" s="233"/>
      <c r="F24" s="231"/>
      <c r="G24" s="231"/>
      <c r="H24" s="222"/>
      <c r="I24" s="222"/>
      <c r="J24" s="222"/>
      <c r="K24" s="29"/>
      <c r="L24" s="29"/>
    </row>
    <row r="25" spans="1:16" ht="15" customHeight="1">
      <c r="A25" s="29"/>
      <c r="B25" s="232"/>
      <c r="C25" s="222"/>
      <c r="D25" s="223"/>
      <c r="E25" s="223"/>
      <c r="F25" s="222"/>
      <c r="G25" s="222"/>
      <c r="H25" s="222"/>
      <c r="I25" s="222"/>
      <c r="J25" s="222"/>
      <c r="K25" s="29"/>
      <c r="L25" s="29"/>
    </row>
    <row r="26" spans="1:16" ht="14.25" customHeight="1">
      <c r="A26" s="29"/>
      <c r="B26" s="235"/>
      <c r="C26" s="29"/>
      <c r="D26" s="30"/>
      <c r="E26" s="30"/>
      <c r="F26" s="32"/>
      <c r="G26" s="29"/>
      <c r="H26" s="33"/>
      <c r="I26" s="33"/>
      <c r="J26" s="33"/>
      <c r="K26" s="33"/>
      <c r="L26" s="29"/>
    </row>
    <row r="27" spans="1:16" ht="23.25" customHeight="1">
      <c r="A27" s="236"/>
      <c r="B27" s="235"/>
      <c r="C27" s="237"/>
      <c r="D27" s="238"/>
      <c r="E27" s="239"/>
      <c r="F27" s="237"/>
      <c r="G27" s="237"/>
      <c r="H27" s="33"/>
      <c r="I27" s="33"/>
      <c r="J27" s="33"/>
      <c r="K27" s="33"/>
      <c r="L27" s="29"/>
    </row>
    <row r="28" spans="1:16" ht="14.25">
      <c r="D28" s="47"/>
      <c r="E28" s="47"/>
      <c r="F28" s="47"/>
      <c r="G28" s="27"/>
      <c r="H28" s="2"/>
      <c r="I28" s="2"/>
      <c r="J28" s="2"/>
      <c r="K28" s="2"/>
    </row>
    <row r="29" spans="1:16" ht="14.25">
      <c r="B29" s="28"/>
      <c r="D29" s="26"/>
      <c r="E29" s="26"/>
      <c r="G29" s="27"/>
      <c r="H29" s="2"/>
      <c r="I29" s="2"/>
      <c r="J29" s="2"/>
      <c r="K29" s="2"/>
    </row>
    <row r="30" spans="1:16" ht="12.75">
      <c r="C30" s="29"/>
      <c r="D30" s="29"/>
      <c r="E30" s="30"/>
    </row>
    <row r="31" spans="1:16" ht="12.75">
      <c r="C31" s="29"/>
      <c r="D31" s="30"/>
      <c r="E31" s="30"/>
    </row>
    <row r="32" spans="1:16" ht="12.75">
      <c r="C32" s="29"/>
      <c r="D32" s="30"/>
      <c r="E32" s="30"/>
    </row>
    <row r="33" spans="3:7" ht="12.75">
      <c r="C33" s="29"/>
      <c r="D33" s="30"/>
      <c r="E33" s="30"/>
    </row>
    <row r="34" spans="3:7" ht="12.75">
      <c r="C34" s="29"/>
      <c r="D34" s="30"/>
      <c r="E34" s="30"/>
    </row>
    <row r="35" spans="3:7" ht="12.75">
      <c r="C35" s="29"/>
      <c r="D35" s="30"/>
      <c r="E35" s="30"/>
    </row>
    <row r="36" spans="3:7" ht="12.75">
      <c r="C36" s="29"/>
      <c r="D36" s="30"/>
      <c r="E36" s="30"/>
    </row>
    <row r="37" spans="3:7" ht="12.75">
      <c r="C37" s="29"/>
      <c r="D37" s="30"/>
      <c r="E37" s="30"/>
      <c r="F37" s="31"/>
      <c r="G37" s="31"/>
    </row>
    <row r="38" spans="3:7" ht="12.75">
      <c r="C38" s="29"/>
      <c r="D38" s="30"/>
      <c r="E38" s="30"/>
      <c r="F38" s="30"/>
      <c r="G38" s="29"/>
    </row>
    <row r="39" spans="3:7" ht="12.75">
      <c r="C39" s="29"/>
      <c r="D39" s="29"/>
      <c r="E39" s="30"/>
      <c r="F39" s="30"/>
      <c r="G39" s="29"/>
    </row>
    <row r="40" spans="3:7" ht="12.75">
      <c r="C40" s="29"/>
      <c r="D40" s="101"/>
      <c r="E40" s="32"/>
      <c r="F40" s="29"/>
      <c r="G40" s="29"/>
    </row>
    <row r="41" spans="3:7">
      <c r="C41" s="29"/>
      <c r="D41" s="29"/>
      <c r="E41" s="29"/>
      <c r="F41" s="29"/>
      <c r="G41" s="29"/>
    </row>
  </sheetData>
  <mergeCells count="5">
    <mergeCell ref="F3:G3"/>
    <mergeCell ref="F4:G4"/>
    <mergeCell ref="D3:E3"/>
    <mergeCell ref="D4:E4"/>
    <mergeCell ref="B3:B5"/>
  </mergeCells>
  <phoneticPr fontId="0" type="noConversion"/>
  <printOptions horizontalCentered="1" verticalCentered="1"/>
  <pageMargins left="0.4" right="0.36" top="0.79" bottom="0.7" header="0" footer="0"/>
  <pageSetup paperSize="9" orientation="landscape" horizontalDpi="4294967292" r:id="rId1"/>
  <headerFooter alignWithMargins="0"/>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8"/>
      <c r="C3" s="37" t="s">
        <v>0</v>
      </c>
      <c r="D3" s="537" t="s">
        <v>1</v>
      </c>
      <c r="E3" s="533"/>
      <c r="F3" s="533" t="s">
        <v>2</v>
      </c>
      <c r="G3" s="534"/>
      <c r="H3" s="2"/>
      <c r="I3" s="2"/>
      <c r="J3" s="2"/>
      <c r="L3" s="3"/>
      <c r="M3" s="3"/>
    </row>
    <row r="4" spans="1:15" s="1" customFormat="1" ht="14.25">
      <c r="B4" s="42" t="s">
        <v>3</v>
      </c>
      <c r="C4" s="43" t="s">
        <v>4</v>
      </c>
      <c r="D4" s="538" t="s">
        <v>5</v>
      </c>
      <c r="E4" s="535"/>
      <c r="F4" s="535" t="s">
        <v>6</v>
      </c>
      <c r="G4" s="536"/>
      <c r="H4" s="2"/>
      <c r="I4" s="2"/>
      <c r="J4" s="2"/>
      <c r="L4" s="3"/>
      <c r="M4" s="3"/>
    </row>
    <row r="5" spans="1:15" s="1" customFormat="1" ht="14.25">
      <c r="B5" s="44"/>
      <c r="C5" s="45" t="s">
        <v>7</v>
      </c>
      <c r="D5" s="41" t="e">
        <f>+#REF!</f>
        <v>#REF!</v>
      </c>
      <c r="E5" s="4">
        <f>+'Property, plant and equipment'!D7</f>
        <v>2019</v>
      </c>
      <c r="F5" s="5" t="e">
        <f>+D5</f>
        <v>#REF!</v>
      </c>
      <c r="G5" s="6">
        <f>+E5</f>
        <v>2019</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26</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531" t="s">
        <v>15</v>
      </c>
      <c r="C13" s="532"/>
      <c r="D13" s="39">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27</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7">
        <f>+E13-D13</f>
        <v>5556.9000000000087</v>
      </c>
      <c r="E18" s="48">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53"/>
    <col min="3" max="3" width="33" style="53" customWidth="1"/>
    <col min="4" max="6" width="16.28515625" style="53" customWidth="1"/>
    <col min="7" max="16384" width="11.42578125" style="53"/>
  </cols>
  <sheetData>
    <row r="4" spans="3:6" ht="15">
      <c r="C4" s="539" t="s">
        <v>43</v>
      </c>
      <c r="D4" s="539"/>
      <c r="E4" s="539"/>
      <c r="F4" s="539"/>
    </row>
    <row r="5" spans="3:6">
      <c r="C5" s="54"/>
      <c r="D5" s="54"/>
      <c r="E5" s="54"/>
    </row>
    <row r="6" spans="3:6" ht="25.5" customHeight="1">
      <c r="C6" s="40" t="s">
        <v>29</v>
      </c>
      <c r="D6" s="49" t="e">
        <f>+#REF!</f>
        <v>#REF!</v>
      </c>
      <c r="E6" s="35" t="e">
        <f>+#REF!</f>
        <v>#REF!</v>
      </c>
      <c r="F6" s="35" t="s">
        <v>23</v>
      </c>
    </row>
    <row r="7" spans="3:6" ht="6.75" customHeight="1">
      <c r="C7" s="55"/>
      <c r="D7" s="56"/>
      <c r="E7" s="56"/>
      <c r="F7" s="56"/>
    </row>
    <row r="8" spans="3:6" ht="14.25">
      <c r="C8" s="57" t="s">
        <v>24</v>
      </c>
      <c r="D8" s="61">
        <v>-224930</v>
      </c>
      <c r="E8" s="62">
        <v>-352977</v>
      </c>
      <c r="F8" s="62">
        <f>+E8-D8</f>
        <v>-128047</v>
      </c>
    </row>
    <row r="9" spans="3:6" ht="14.25">
      <c r="C9" s="57" t="s">
        <v>25</v>
      </c>
      <c r="D9" s="61">
        <v>-50747</v>
      </c>
      <c r="E9" s="62">
        <v>-97997</v>
      </c>
      <c r="F9" s="62">
        <f>+E9-D9</f>
        <v>-47250</v>
      </c>
    </row>
    <row r="10" spans="3:6" ht="6" customHeight="1">
      <c r="C10" s="58"/>
      <c r="D10" s="59"/>
      <c r="E10" s="59"/>
      <c r="F10" s="59"/>
    </row>
    <row r="11" spans="3:6" ht="15.75" customHeight="1">
      <c r="C11" s="60" t="s">
        <v>19</v>
      </c>
      <c r="D11" s="63">
        <f>SUM(D8:D10)</f>
        <v>-275677</v>
      </c>
      <c r="E11" s="64">
        <f>SUM(E8:E9)</f>
        <v>-450974</v>
      </c>
      <c r="F11" s="64">
        <f>SUM(F8:F9)</f>
        <v>-175297</v>
      </c>
    </row>
    <row r="13" spans="3:6">
      <c r="D13" s="88">
        <f>+D11-'Income Statement'!C30</f>
        <v>-275554.78100000002</v>
      </c>
      <c r="E13" s="88">
        <f>+E11-'Income Statement'!D30</f>
        <v>-450818.03899999999</v>
      </c>
    </row>
    <row r="26" spans="3:4">
      <c r="C26" s="53">
        <v>213074908</v>
      </c>
      <c r="D26" s="53">
        <v>151017830</v>
      </c>
    </row>
    <row r="27" spans="3:4">
      <c r="C27" s="53">
        <v>60101797</v>
      </c>
      <c r="D27" s="53">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29"/>
  <sheetViews>
    <sheetView showGridLines="0" zoomScale="90" workbookViewId="0"/>
  </sheetViews>
  <sheetFormatPr baseColWidth="10" defaultColWidth="4" defaultRowHeight="14.25"/>
  <cols>
    <col min="1" max="1" width="2.7109375" style="24" customWidth="1"/>
    <col min="2" max="2" width="51" style="24" customWidth="1"/>
    <col min="3" max="3" width="8.7109375" style="24" bestFit="1" customWidth="1"/>
    <col min="4" max="4" width="8.85546875" style="24" customWidth="1"/>
    <col min="5" max="5" width="8.42578125" style="24" customWidth="1"/>
    <col min="6" max="6" width="8.5703125" style="24" customWidth="1"/>
    <col min="7" max="8" width="8" style="24" customWidth="1"/>
    <col min="9" max="9" width="9.28515625" style="24" customWidth="1"/>
    <col min="10" max="10" width="9.7109375" style="24" customWidth="1"/>
    <col min="11" max="11" width="14.140625" style="231" customWidth="1"/>
    <col min="12" max="12" width="19.85546875" style="231" customWidth="1"/>
    <col min="13" max="14" width="4" style="24"/>
    <col min="15" max="15" width="7.140625" style="24" customWidth="1"/>
    <col min="16" max="16" width="9.7109375" style="24" bestFit="1" customWidth="1"/>
    <col min="17" max="16384" width="4" style="24"/>
  </cols>
  <sheetData>
    <row r="3" spans="2:15" ht="15">
      <c r="B3" s="254"/>
      <c r="C3" s="463" t="s">
        <v>59</v>
      </c>
      <c r="D3" s="463"/>
      <c r="E3" s="463" t="s">
        <v>70</v>
      </c>
      <c r="F3" s="463"/>
      <c r="G3" s="463" t="s">
        <v>71</v>
      </c>
      <c r="H3" s="463"/>
      <c r="I3" s="463" t="s">
        <v>72</v>
      </c>
      <c r="J3" s="463"/>
      <c r="K3" s="227"/>
      <c r="L3" s="456"/>
    </row>
    <row r="4" spans="2:15" ht="15">
      <c r="B4" s="254" t="s">
        <v>55</v>
      </c>
      <c r="C4" s="463" t="s">
        <v>433</v>
      </c>
      <c r="D4" s="463"/>
      <c r="E4" s="463" t="s">
        <v>45</v>
      </c>
      <c r="F4" s="463"/>
      <c r="G4" s="463" t="s">
        <v>73</v>
      </c>
      <c r="H4" s="463"/>
      <c r="I4" s="463"/>
      <c r="J4" s="463"/>
      <c r="K4" s="227"/>
      <c r="L4" s="456"/>
      <c r="M4" s="2"/>
      <c r="N4" s="2"/>
      <c r="O4" s="2"/>
    </row>
    <row r="5" spans="2:15" ht="15">
      <c r="B5" s="254"/>
      <c r="C5" s="108">
        <v>2020</v>
      </c>
      <c r="D5" s="108">
        <v>2019</v>
      </c>
      <c r="E5" s="108">
        <v>2020</v>
      </c>
      <c r="F5" s="108">
        <v>2019</v>
      </c>
      <c r="G5" s="108">
        <v>2020</v>
      </c>
      <c r="H5" s="108" t="s">
        <v>434</v>
      </c>
      <c r="I5" s="108">
        <v>2020</v>
      </c>
      <c r="J5" s="108">
        <v>2019</v>
      </c>
      <c r="K5" s="227"/>
      <c r="L5" s="456"/>
      <c r="M5" s="2"/>
      <c r="N5" s="2"/>
      <c r="O5" s="2"/>
    </row>
    <row r="6" spans="2:15" customFormat="1" ht="6" customHeight="1">
      <c r="B6" s="109"/>
      <c r="C6" s="109"/>
      <c r="D6" s="109"/>
      <c r="E6" s="109"/>
      <c r="F6" s="109"/>
      <c r="G6" s="109"/>
      <c r="H6" s="109"/>
      <c r="I6" s="109"/>
      <c r="J6" s="109"/>
      <c r="K6" s="225"/>
      <c r="L6" s="456"/>
    </row>
    <row r="7" spans="2:15" s="34" customFormat="1" ht="18" customHeight="1">
      <c r="B7" s="111" t="s">
        <v>263</v>
      </c>
      <c r="C7" s="255">
        <v>4286</v>
      </c>
      <c r="D7" s="255">
        <v>4214</v>
      </c>
      <c r="E7" s="256">
        <v>0.158</v>
      </c>
      <c r="F7" s="256">
        <v>0.154</v>
      </c>
      <c r="G7" s="255">
        <v>2497</v>
      </c>
      <c r="H7" s="255">
        <v>2471.634</v>
      </c>
      <c r="I7" s="255">
        <v>715</v>
      </c>
      <c r="J7" s="255">
        <v>664</v>
      </c>
      <c r="K7" s="337"/>
      <c r="L7" s="456"/>
      <c r="M7" s="2"/>
      <c r="N7" s="2"/>
      <c r="O7" s="2"/>
    </row>
    <row r="8" spans="2:15" s="34" customFormat="1" ht="18" customHeight="1">
      <c r="B8" s="111" t="s">
        <v>264</v>
      </c>
      <c r="C8" s="255">
        <v>2052</v>
      </c>
      <c r="D8" s="255">
        <v>2151</v>
      </c>
      <c r="E8" s="256">
        <v>8.4000000000000005E-2</v>
      </c>
      <c r="F8" s="256">
        <v>0.08</v>
      </c>
      <c r="G8" s="255">
        <v>1438</v>
      </c>
      <c r="H8" s="255">
        <v>1429</v>
      </c>
      <c r="I8" s="255">
        <v>2479</v>
      </c>
      <c r="J8" s="255">
        <v>2431</v>
      </c>
      <c r="K8" s="227"/>
      <c r="L8" s="456"/>
      <c r="M8" s="2"/>
      <c r="N8" s="2"/>
      <c r="O8" s="2"/>
    </row>
    <row r="9" spans="2:15" s="34" customFormat="1" ht="18" customHeight="1">
      <c r="B9" s="111" t="s">
        <v>265</v>
      </c>
      <c r="C9" s="255">
        <v>3066</v>
      </c>
      <c r="D9" s="255">
        <v>3060</v>
      </c>
      <c r="E9" s="256">
        <v>0.22</v>
      </c>
      <c r="F9" s="256">
        <v>0.215</v>
      </c>
      <c r="G9" s="255">
        <v>2951</v>
      </c>
      <c r="H9" s="255">
        <v>3090.123</v>
      </c>
      <c r="I9" s="255">
        <v>3002</v>
      </c>
      <c r="J9" s="255">
        <v>3153</v>
      </c>
      <c r="K9" s="227"/>
      <c r="L9" s="456"/>
      <c r="M9" s="2"/>
      <c r="N9" s="2"/>
      <c r="O9" s="2"/>
    </row>
    <row r="10" spans="2:15" s="34" customFormat="1" ht="18" customHeight="1">
      <c r="B10" s="111" t="s">
        <v>206</v>
      </c>
      <c r="C10" s="255">
        <v>3012</v>
      </c>
      <c r="D10" s="255">
        <v>2932</v>
      </c>
      <c r="E10" s="256">
        <v>0.14399999999999999</v>
      </c>
      <c r="F10" s="256">
        <v>0.13900000000000001</v>
      </c>
      <c r="G10" s="255">
        <v>4012</v>
      </c>
      <c r="H10" s="255">
        <v>4057.9270000000001</v>
      </c>
      <c r="I10" s="255">
        <v>3525</v>
      </c>
      <c r="J10" s="255">
        <v>3646</v>
      </c>
      <c r="K10" s="227"/>
      <c r="L10" s="456"/>
      <c r="M10" s="2"/>
      <c r="N10" s="2"/>
      <c r="O10" s="2"/>
    </row>
    <row r="11" spans="2:15" s="34" customFormat="1" ht="18" customHeight="1">
      <c r="B11" s="111" t="s">
        <v>266</v>
      </c>
      <c r="C11" s="255">
        <v>3466</v>
      </c>
      <c r="D11" s="255">
        <v>3484</v>
      </c>
      <c r="E11" s="256">
        <v>0.124</v>
      </c>
      <c r="F11" s="256">
        <v>0.111</v>
      </c>
      <c r="G11" s="255">
        <v>3136</v>
      </c>
      <c r="H11" s="255">
        <v>3047.4380000000001</v>
      </c>
      <c r="I11" s="255">
        <v>2798</v>
      </c>
      <c r="J11" s="255">
        <v>2902</v>
      </c>
      <c r="K11" s="227"/>
      <c r="L11" s="456"/>
      <c r="M11" s="2"/>
      <c r="N11" s="2"/>
      <c r="O11" s="2"/>
    </row>
    <row r="12" spans="2:15" s="34" customFormat="1" ht="18" customHeight="1">
      <c r="B12" s="111" t="s">
        <v>379</v>
      </c>
      <c r="C12" s="255">
        <v>10720</v>
      </c>
      <c r="D12" s="255">
        <v>11142</v>
      </c>
      <c r="E12" s="257">
        <v>9.8000000000000004E-2</v>
      </c>
      <c r="F12" s="256">
        <v>9.5000000000000001E-2</v>
      </c>
      <c r="G12" s="255">
        <v>7805</v>
      </c>
      <c r="H12" s="255">
        <v>7679.665</v>
      </c>
      <c r="I12" s="255">
        <v>1234</v>
      </c>
      <c r="J12" s="255">
        <v>1125</v>
      </c>
      <c r="K12" s="227"/>
      <c r="L12" s="456"/>
      <c r="M12" s="2"/>
      <c r="N12" s="2"/>
      <c r="O12" s="2"/>
    </row>
    <row r="13" spans="2:15" s="34" customFormat="1" ht="18" customHeight="1">
      <c r="B13" s="111" t="s">
        <v>416</v>
      </c>
      <c r="C13" s="255">
        <v>3567</v>
      </c>
      <c r="D13" s="255">
        <v>3505</v>
      </c>
      <c r="E13" s="257">
        <v>7.4999999999999997E-2</v>
      </c>
      <c r="F13" s="257">
        <v>7.8E-2</v>
      </c>
      <c r="G13" s="255">
        <v>3552</v>
      </c>
      <c r="H13" s="255">
        <v>3458</v>
      </c>
      <c r="I13" s="255">
        <v>2378</v>
      </c>
      <c r="J13" s="255">
        <v>2241</v>
      </c>
      <c r="K13" s="227"/>
      <c r="L13" s="456"/>
      <c r="M13" s="2"/>
      <c r="N13" s="2"/>
      <c r="O13" s="2"/>
    </row>
    <row r="14" spans="2:15" s="34" customFormat="1" ht="18" customHeight="1">
      <c r="B14" s="125" t="s">
        <v>19</v>
      </c>
      <c r="C14" s="139">
        <v>30169</v>
      </c>
      <c r="D14" s="139">
        <v>30488</v>
      </c>
      <c r="E14" s="155">
        <v>0.12899999999999998</v>
      </c>
      <c r="F14" s="155">
        <v>0.12457142857142856</v>
      </c>
      <c r="G14" s="139">
        <v>25391</v>
      </c>
      <c r="H14" s="139">
        <v>25234.151000000002</v>
      </c>
      <c r="I14" s="139">
        <v>1678</v>
      </c>
      <c r="J14" s="139">
        <v>1595</v>
      </c>
      <c r="K14" s="227"/>
      <c r="L14" s="456"/>
      <c r="M14" s="2"/>
      <c r="N14" s="2"/>
      <c r="O14" s="2"/>
    </row>
    <row r="15" spans="2:15" ht="6" customHeight="1">
      <c r="B15" s="112"/>
      <c r="C15" s="112"/>
      <c r="D15" s="112"/>
      <c r="E15" s="112"/>
      <c r="F15" s="112"/>
      <c r="G15" s="112"/>
      <c r="H15" s="113"/>
      <c r="I15" s="112"/>
      <c r="J15" s="112"/>
      <c r="L15" s="456"/>
    </row>
    <row r="16" spans="2:15" ht="33" customHeight="1">
      <c r="B16" s="462" t="s">
        <v>432</v>
      </c>
      <c r="C16" s="462"/>
      <c r="D16" s="462"/>
      <c r="E16" s="462"/>
      <c r="F16" s="462"/>
      <c r="G16" s="462"/>
      <c r="H16" s="462"/>
      <c r="I16" s="462"/>
      <c r="J16" s="462"/>
      <c r="K16" s="462"/>
      <c r="L16" s="462"/>
      <c r="M16" s="2"/>
      <c r="N16" s="2"/>
      <c r="O16" s="2"/>
    </row>
    <row r="17" spans="3:16" ht="15.75" customHeight="1">
      <c r="C17" s="50"/>
      <c r="D17" s="51"/>
      <c r="G17" s="50"/>
      <c r="H17" s="51"/>
      <c r="K17" s="227"/>
      <c r="M17" s="2"/>
      <c r="N17" s="2"/>
      <c r="O17" s="2"/>
    </row>
    <row r="18" spans="3:16" ht="6" customHeight="1">
      <c r="K18" s="227"/>
    </row>
    <row r="19" spans="3:16">
      <c r="H19" s="50"/>
    </row>
    <row r="20" spans="3:16">
      <c r="C20" s="79"/>
      <c r="D20" s="51"/>
      <c r="E20"/>
      <c r="F20"/>
      <c r="G20" s="51"/>
      <c r="H20" s="79"/>
    </row>
    <row r="21" spans="3:16">
      <c r="E21" s="100"/>
      <c r="F21" s="100"/>
      <c r="H21" s="50"/>
    </row>
    <row r="22" spans="3:16">
      <c r="C22" s="51"/>
      <c r="D22" s="96"/>
      <c r="H22" s="50"/>
    </row>
    <row r="23" spans="3:16">
      <c r="C23" s="96"/>
      <c r="D23" s="96"/>
      <c r="H23" s="51"/>
    </row>
    <row r="24" spans="3:16">
      <c r="C24" s="96"/>
      <c r="D24" s="96"/>
      <c r="P24" s="95"/>
    </row>
    <row r="25" spans="3:16">
      <c r="C25" s="96"/>
      <c r="D25" s="96"/>
    </row>
    <row r="26" spans="3:16">
      <c r="C26" s="96"/>
      <c r="D26" s="96"/>
    </row>
    <row r="27" spans="3:16">
      <c r="C27" s="96"/>
      <c r="D27" s="96"/>
    </row>
    <row r="28" spans="3:16">
      <c r="C28" s="96"/>
      <c r="D28" s="96"/>
    </row>
    <row r="29" spans="3:16">
      <c r="C29" s="96"/>
      <c r="D29" s="96"/>
    </row>
  </sheetData>
  <mergeCells count="9">
    <mergeCell ref="B16:L16"/>
    <mergeCell ref="I3:J3"/>
    <mergeCell ref="I4:J4"/>
    <mergeCell ref="G3:H3"/>
    <mergeCell ref="G4:H4"/>
    <mergeCell ref="C3:D3"/>
    <mergeCell ref="C4:D4"/>
    <mergeCell ref="E3:F3"/>
    <mergeCell ref="E4:F4"/>
  </mergeCells>
  <phoneticPr fontId="12" type="noConversion"/>
  <printOptions horizontalCentered="1" verticalCentered="1"/>
  <pageMargins left="0.2" right="0.25" top="0.64" bottom="1" header="0" footer="0"/>
  <pageSetup paperSize="9" scale="83" orientation="landscape" horizontalDpi="4294967292"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9"/>
  <sheetViews>
    <sheetView showGridLines="0" topLeftCell="A7" zoomScale="91" zoomScaleNormal="91" workbookViewId="0">
      <selection activeCell="A7" sqref="A7"/>
    </sheetView>
  </sheetViews>
  <sheetFormatPr baseColWidth="10" defaultRowHeight="12.75"/>
  <cols>
    <col min="1" max="1" width="7" style="346" customWidth="1"/>
    <col min="2" max="2" width="33.28515625" style="346" customWidth="1"/>
    <col min="3" max="3" width="11.28515625" style="346" bestFit="1" customWidth="1"/>
    <col min="4" max="6" width="7.7109375" style="346" customWidth="1"/>
    <col min="7" max="7" width="9.42578125" style="346" customWidth="1"/>
    <col min="8" max="8" width="9.140625" style="346" customWidth="1"/>
    <col min="9" max="9" width="9.5703125" style="346" customWidth="1"/>
    <col min="10" max="10" width="10.28515625" style="346" customWidth="1"/>
    <col min="11" max="11" width="8.5703125" style="346" customWidth="1"/>
    <col min="12" max="12" width="7.7109375" style="346" customWidth="1"/>
    <col min="13" max="13" width="9.28515625" style="346" customWidth="1"/>
    <col min="14" max="14" width="10" style="346" customWidth="1"/>
    <col min="15" max="15" width="9.42578125" style="346" customWidth="1"/>
    <col min="16" max="16" width="9.140625" style="346" customWidth="1"/>
    <col min="17" max="17" width="8.7109375" style="346" customWidth="1"/>
    <col min="18" max="18" width="9.140625" style="346" customWidth="1"/>
    <col min="19" max="19" width="10.28515625" style="346" customWidth="1"/>
    <col min="20" max="20" width="8.140625" style="346" customWidth="1"/>
    <col min="21" max="16384" width="11.42578125" style="346"/>
  </cols>
  <sheetData>
    <row r="3" spans="2:19" ht="16.5" customHeight="1">
      <c r="Q3" s="347"/>
      <c r="R3" s="347"/>
      <c r="S3" s="347"/>
    </row>
    <row r="4" spans="2:19" ht="12.75" customHeight="1">
      <c r="B4" s="465" t="s">
        <v>207</v>
      </c>
      <c r="C4" s="465"/>
      <c r="D4" s="465"/>
      <c r="E4" s="465"/>
      <c r="F4" s="465"/>
      <c r="G4" s="465"/>
      <c r="H4" s="465"/>
      <c r="I4" s="465"/>
      <c r="J4" s="465"/>
      <c r="K4" s="465"/>
      <c r="L4" s="465"/>
      <c r="M4" s="465"/>
      <c r="N4" s="465"/>
      <c r="O4" s="465"/>
      <c r="P4" s="465"/>
      <c r="Q4" s="347"/>
      <c r="R4" s="347"/>
      <c r="S4" s="347"/>
    </row>
    <row r="5" spans="2:19" ht="15" customHeight="1">
      <c r="B5" s="466" t="s">
        <v>101</v>
      </c>
      <c r="C5" s="466"/>
      <c r="D5" s="466"/>
      <c r="E5" s="466"/>
      <c r="F5" s="466"/>
      <c r="G5" s="466"/>
      <c r="H5" s="466"/>
      <c r="I5" s="466"/>
      <c r="J5" s="466"/>
      <c r="K5" s="466"/>
      <c r="L5" s="466"/>
      <c r="M5" s="466"/>
      <c r="N5" s="466"/>
      <c r="O5" s="466"/>
      <c r="P5" s="466"/>
      <c r="Q5" s="345"/>
      <c r="R5" s="345"/>
      <c r="S5" s="345"/>
    </row>
    <row r="6" spans="2:19">
      <c r="B6" s="467" t="s">
        <v>198</v>
      </c>
      <c r="C6" s="467"/>
      <c r="D6" s="467"/>
      <c r="E6" s="467"/>
      <c r="F6" s="467"/>
      <c r="G6" s="467"/>
      <c r="H6" s="467"/>
      <c r="I6" s="467"/>
      <c r="J6" s="467"/>
      <c r="K6" s="467"/>
      <c r="L6" s="467"/>
      <c r="M6" s="467"/>
      <c r="N6" s="467"/>
      <c r="O6" s="467"/>
      <c r="P6" s="467"/>
      <c r="Q6" s="348"/>
      <c r="R6" s="348"/>
      <c r="S6" s="348"/>
    </row>
    <row r="7" spans="2:19" ht="14.25" customHeight="1">
      <c r="B7" s="349"/>
      <c r="C7" s="349"/>
      <c r="D7" s="349"/>
      <c r="E7" s="349"/>
      <c r="F7" s="349"/>
      <c r="G7" s="349"/>
      <c r="H7" s="349"/>
      <c r="I7" s="349"/>
      <c r="J7" s="349"/>
      <c r="K7" s="349"/>
      <c r="L7" s="349"/>
      <c r="M7" s="240"/>
      <c r="N7" s="240"/>
      <c r="O7" s="240"/>
      <c r="P7" s="240"/>
      <c r="Q7" s="240"/>
      <c r="R7" s="240"/>
      <c r="S7" s="240"/>
    </row>
    <row r="8" spans="2:19" ht="25.5" customHeight="1">
      <c r="B8" s="464" t="s">
        <v>91</v>
      </c>
      <c r="C8" s="464" t="s">
        <v>10</v>
      </c>
      <c r="D8" s="464"/>
      <c r="E8" s="468" t="s">
        <v>53</v>
      </c>
      <c r="F8" s="468"/>
      <c r="G8" s="464" t="s">
        <v>14</v>
      </c>
      <c r="H8" s="464"/>
      <c r="I8" s="464" t="s">
        <v>54</v>
      </c>
      <c r="J8" s="464"/>
      <c r="K8" s="464" t="s">
        <v>103</v>
      </c>
      <c r="L8" s="464"/>
      <c r="M8" s="468" t="s">
        <v>104</v>
      </c>
      <c r="N8" s="468"/>
      <c r="O8" s="464" t="s">
        <v>19</v>
      </c>
      <c r="P8" s="464"/>
    </row>
    <row r="9" spans="2:19">
      <c r="B9" s="464"/>
      <c r="C9" s="373" t="s">
        <v>417</v>
      </c>
      <c r="D9" s="373" t="s">
        <v>418</v>
      </c>
      <c r="E9" s="373" t="s">
        <v>417</v>
      </c>
      <c r="F9" s="373" t="s">
        <v>418</v>
      </c>
      <c r="G9" s="373" t="s">
        <v>417</v>
      </c>
      <c r="H9" s="373" t="s">
        <v>418</v>
      </c>
      <c r="I9" s="373" t="s">
        <v>417</v>
      </c>
      <c r="J9" s="373" t="s">
        <v>418</v>
      </c>
      <c r="K9" s="373" t="s">
        <v>417</v>
      </c>
      <c r="L9" s="373" t="s">
        <v>418</v>
      </c>
      <c r="M9" s="373" t="s">
        <v>417</v>
      </c>
      <c r="N9" s="373" t="s">
        <v>418</v>
      </c>
      <c r="O9" s="373" t="s">
        <v>417</v>
      </c>
      <c r="P9" s="373" t="s">
        <v>418</v>
      </c>
    </row>
    <row r="10" spans="2:19">
      <c r="B10" s="350"/>
      <c r="C10" s="146"/>
      <c r="D10" s="146"/>
      <c r="E10" s="146"/>
      <c r="F10" s="146"/>
      <c r="G10" s="146"/>
      <c r="H10" s="146"/>
      <c r="I10" s="146"/>
      <c r="J10" s="146"/>
      <c r="K10" s="146"/>
      <c r="L10" s="146"/>
      <c r="M10" s="146"/>
      <c r="N10" s="146"/>
      <c r="O10" s="146"/>
      <c r="P10" s="146"/>
    </row>
    <row r="11" spans="2:19">
      <c r="B11" s="351" t="s">
        <v>90</v>
      </c>
      <c r="C11" s="258">
        <v>83</v>
      </c>
      <c r="D11" s="258">
        <v>128</v>
      </c>
      <c r="E11" s="258">
        <v>175</v>
      </c>
      <c r="F11" s="258">
        <v>185</v>
      </c>
      <c r="G11" s="258">
        <v>296</v>
      </c>
      <c r="H11" s="258">
        <v>299</v>
      </c>
      <c r="I11" s="258">
        <v>129</v>
      </c>
      <c r="J11" s="258">
        <v>149</v>
      </c>
      <c r="K11" s="258">
        <v>683</v>
      </c>
      <c r="L11" s="258">
        <v>761</v>
      </c>
      <c r="M11" s="258">
        <v>-182</v>
      </c>
      <c r="N11" s="258">
        <v>-199</v>
      </c>
      <c r="O11" s="258">
        <v>501</v>
      </c>
      <c r="P11" s="258">
        <v>562</v>
      </c>
    </row>
    <row r="12" spans="2:19">
      <c r="B12" s="352" t="s">
        <v>94</v>
      </c>
      <c r="C12" s="259">
        <v>0</v>
      </c>
      <c r="D12" s="259">
        <v>0</v>
      </c>
      <c r="E12" s="259">
        <v>62</v>
      </c>
      <c r="F12" s="259">
        <v>83</v>
      </c>
      <c r="G12" s="259">
        <v>145</v>
      </c>
      <c r="H12" s="259">
        <v>150</v>
      </c>
      <c r="I12" s="259">
        <v>74</v>
      </c>
      <c r="J12" s="259">
        <v>85</v>
      </c>
      <c r="K12" s="259">
        <v>281</v>
      </c>
      <c r="L12" s="259">
        <v>318</v>
      </c>
      <c r="M12" s="259">
        <v>-183</v>
      </c>
      <c r="N12" s="259">
        <v>-198</v>
      </c>
      <c r="O12" s="259">
        <v>98</v>
      </c>
      <c r="P12" s="259">
        <v>120</v>
      </c>
    </row>
    <row r="13" spans="2:19">
      <c r="B13" s="352" t="s">
        <v>93</v>
      </c>
      <c r="C13" s="259">
        <v>0</v>
      </c>
      <c r="D13" s="259">
        <v>0</v>
      </c>
      <c r="E13" s="259">
        <v>80</v>
      </c>
      <c r="F13" s="259">
        <v>85</v>
      </c>
      <c r="G13" s="259">
        <v>92</v>
      </c>
      <c r="H13" s="259">
        <v>108</v>
      </c>
      <c r="I13" s="259">
        <v>48</v>
      </c>
      <c r="J13" s="259">
        <v>56</v>
      </c>
      <c r="K13" s="259">
        <v>220</v>
      </c>
      <c r="L13" s="259">
        <v>249</v>
      </c>
      <c r="M13" s="259">
        <v>1</v>
      </c>
      <c r="N13" s="259">
        <v>-1</v>
      </c>
      <c r="O13" s="259">
        <v>221</v>
      </c>
      <c r="P13" s="259">
        <v>248</v>
      </c>
    </row>
    <row r="14" spans="2:19">
      <c r="B14" s="352" t="s">
        <v>96</v>
      </c>
      <c r="C14" s="259">
        <v>83</v>
      </c>
      <c r="D14" s="259">
        <v>128</v>
      </c>
      <c r="E14" s="259">
        <v>29</v>
      </c>
      <c r="F14" s="259">
        <v>14</v>
      </c>
      <c r="G14" s="259">
        <v>59</v>
      </c>
      <c r="H14" s="259">
        <v>41</v>
      </c>
      <c r="I14" s="259">
        <v>5</v>
      </c>
      <c r="J14" s="259">
        <v>4</v>
      </c>
      <c r="K14" s="259">
        <v>176</v>
      </c>
      <c r="L14" s="259">
        <v>187</v>
      </c>
      <c r="M14" s="259">
        <v>0</v>
      </c>
      <c r="N14" s="259">
        <v>0</v>
      </c>
      <c r="O14" s="259">
        <v>176</v>
      </c>
      <c r="P14" s="259">
        <v>187</v>
      </c>
    </row>
    <row r="15" spans="2:19">
      <c r="B15" s="352" t="s">
        <v>95</v>
      </c>
      <c r="C15" s="259">
        <v>0</v>
      </c>
      <c r="D15" s="259">
        <v>0</v>
      </c>
      <c r="E15" s="259">
        <v>4</v>
      </c>
      <c r="F15" s="259">
        <v>3</v>
      </c>
      <c r="G15" s="259">
        <v>0</v>
      </c>
      <c r="H15" s="259">
        <v>0</v>
      </c>
      <c r="I15" s="259">
        <v>2</v>
      </c>
      <c r="J15" s="259">
        <v>4</v>
      </c>
      <c r="K15" s="259">
        <v>6</v>
      </c>
      <c r="L15" s="259">
        <v>7</v>
      </c>
      <c r="M15" s="259">
        <v>0</v>
      </c>
      <c r="N15" s="259">
        <v>0</v>
      </c>
      <c r="O15" s="259">
        <v>6</v>
      </c>
      <c r="P15" s="259">
        <v>7</v>
      </c>
    </row>
    <row r="16" spans="2:19">
      <c r="B16" s="352"/>
      <c r="C16" s="259"/>
      <c r="D16" s="259"/>
      <c r="E16" s="259"/>
      <c r="F16" s="259"/>
      <c r="G16" s="259"/>
      <c r="H16" s="259"/>
      <c r="I16" s="259"/>
      <c r="J16" s="259"/>
      <c r="K16" s="259"/>
      <c r="L16" s="259"/>
      <c r="M16" s="259"/>
      <c r="N16" s="259"/>
      <c r="O16" s="259"/>
      <c r="P16" s="259"/>
    </row>
    <row r="17" spans="2:19">
      <c r="B17" s="351" t="s">
        <v>52</v>
      </c>
      <c r="C17" s="258">
        <v>216</v>
      </c>
      <c r="D17" s="258">
        <v>266</v>
      </c>
      <c r="E17" s="258">
        <v>1416</v>
      </c>
      <c r="F17" s="258">
        <v>1673</v>
      </c>
      <c r="G17" s="258">
        <v>244</v>
      </c>
      <c r="H17" s="258">
        <v>348</v>
      </c>
      <c r="I17" s="258">
        <v>227</v>
      </c>
      <c r="J17" s="258">
        <v>236</v>
      </c>
      <c r="K17" s="258">
        <v>2103</v>
      </c>
      <c r="L17" s="258">
        <v>2523</v>
      </c>
      <c r="M17" s="258">
        <v>-1</v>
      </c>
      <c r="N17" s="258">
        <v>-5</v>
      </c>
      <c r="O17" s="258">
        <v>2102</v>
      </c>
      <c r="P17" s="258">
        <v>2518</v>
      </c>
    </row>
    <row r="18" spans="2:19">
      <c r="B18" s="352" t="s">
        <v>97</v>
      </c>
      <c r="C18" s="259">
        <v>98</v>
      </c>
      <c r="D18" s="259">
        <v>107</v>
      </c>
      <c r="E18" s="259">
        <v>839</v>
      </c>
      <c r="F18" s="259">
        <v>865</v>
      </c>
      <c r="G18" s="259">
        <v>99</v>
      </c>
      <c r="H18" s="259">
        <v>145</v>
      </c>
      <c r="I18" s="259">
        <v>121</v>
      </c>
      <c r="J18" s="259">
        <v>135</v>
      </c>
      <c r="K18" s="259">
        <v>1157</v>
      </c>
      <c r="L18" s="259">
        <v>1252</v>
      </c>
      <c r="M18" s="259">
        <v>-1</v>
      </c>
      <c r="N18" s="259">
        <v>-5</v>
      </c>
      <c r="O18" s="259">
        <v>1156</v>
      </c>
      <c r="P18" s="259">
        <v>1247</v>
      </c>
    </row>
    <row r="19" spans="2:19">
      <c r="B19" s="352" t="s">
        <v>98</v>
      </c>
      <c r="C19" s="259">
        <v>83</v>
      </c>
      <c r="D19" s="259">
        <v>89</v>
      </c>
      <c r="E19" s="259">
        <v>357</v>
      </c>
      <c r="F19" s="259">
        <v>358</v>
      </c>
      <c r="G19" s="259">
        <v>82</v>
      </c>
      <c r="H19" s="259">
        <v>69</v>
      </c>
      <c r="I19" s="259">
        <v>26</v>
      </c>
      <c r="J19" s="259">
        <v>30</v>
      </c>
      <c r="K19" s="259">
        <v>548</v>
      </c>
      <c r="L19" s="259">
        <v>546</v>
      </c>
      <c r="M19" s="259">
        <v>0</v>
      </c>
      <c r="N19" s="259">
        <v>0</v>
      </c>
      <c r="O19" s="259">
        <v>548</v>
      </c>
      <c r="P19" s="259">
        <v>546</v>
      </c>
    </row>
    <row r="20" spans="2:19">
      <c r="B20" s="352" t="s">
        <v>99</v>
      </c>
      <c r="C20" s="259">
        <v>18</v>
      </c>
      <c r="D20" s="259">
        <v>31</v>
      </c>
      <c r="E20" s="259">
        <v>106</v>
      </c>
      <c r="F20" s="259">
        <v>115</v>
      </c>
      <c r="G20" s="259">
        <v>32</v>
      </c>
      <c r="H20" s="259">
        <v>26</v>
      </c>
      <c r="I20" s="259">
        <v>43</v>
      </c>
      <c r="J20" s="259">
        <v>30</v>
      </c>
      <c r="K20" s="259">
        <v>199</v>
      </c>
      <c r="L20" s="259">
        <v>202</v>
      </c>
      <c r="M20" s="259">
        <v>0</v>
      </c>
      <c r="N20" s="259">
        <v>0</v>
      </c>
      <c r="O20" s="259">
        <v>199</v>
      </c>
      <c r="P20" s="259">
        <v>202</v>
      </c>
    </row>
    <row r="21" spans="2:19">
      <c r="B21" s="352" t="s">
        <v>100</v>
      </c>
      <c r="C21" s="259">
        <v>17</v>
      </c>
      <c r="D21" s="259">
        <v>39</v>
      </c>
      <c r="E21" s="259">
        <v>114</v>
      </c>
      <c r="F21" s="259">
        <v>335</v>
      </c>
      <c r="G21" s="259">
        <v>31</v>
      </c>
      <c r="H21" s="259">
        <v>108</v>
      </c>
      <c r="I21" s="259">
        <v>37</v>
      </c>
      <c r="J21" s="259">
        <v>41</v>
      </c>
      <c r="K21" s="259">
        <v>199</v>
      </c>
      <c r="L21" s="259">
        <v>523</v>
      </c>
      <c r="M21" s="259">
        <v>0</v>
      </c>
      <c r="N21" s="259">
        <v>0</v>
      </c>
      <c r="O21" s="259">
        <v>199</v>
      </c>
      <c r="P21" s="259">
        <v>523</v>
      </c>
    </row>
    <row r="22" spans="2:19">
      <c r="B22" s="351" t="s">
        <v>102</v>
      </c>
      <c r="C22" s="258">
        <v>0</v>
      </c>
      <c r="D22" s="258">
        <v>0</v>
      </c>
      <c r="E22" s="258">
        <v>-69</v>
      </c>
      <c r="F22" s="258">
        <v>-77</v>
      </c>
      <c r="G22" s="258">
        <v>-74</v>
      </c>
      <c r="H22" s="258">
        <v>-75</v>
      </c>
      <c r="I22" s="258">
        <v>-40</v>
      </c>
      <c r="J22" s="258">
        <v>-52</v>
      </c>
      <c r="K22" s="258">
        <v>-183</v>
      </c>
      <c r="L22" s="258">
        <v>-204</v>
      </c>
      <c r="M22" s="258">
        <v>183</v>
      </c>
      <c r="N22" s="258">
        <v>204</v>
      </c>
      <c r="O22" s="258">
        <v>0</v>
      </c>
      <c r="P22" s="258">
        <v>0</v>
      </c>
    </row>
    <row r="23" spans="2:19">
      <c r="B23" s="353"/>
      <c r="C23" s="146"/>
      <c r="D23" s="146"/>
      <c r="E23" s="146"/>
      <c r="F23" s="146"/>
      <c r="G23" s="146"/>
      <c r="H23" s="146"/>
      <c r="I23" s="146"/>
      <c r="J23" s="146"/>
      <c r="K23" s="146"/>
      <c r="L23" s="146"/>
      <c r="M23" s="146"/>
      <c r="N23" s="146"/>
      <c r="O23" s="146"/>
      <c r="P23" s="146"/>
      <c r="Q23" s="353"/>
    </row>
    <row r="24" spans="2:19" s="355" customFormat="1">
      <c r="B24" s="354" t="s">
        <v>92</v>
      </c>
      <c r="C24" s="147">
        <v>299</v>
      </c>
      <c r="D24" s="147">
        <v>394</v>
      </c>
      <c r="E24" s="147">
        <v>1522</v>
      </c>
      <c r="F24" s="147">
        <v>1781</v>
      </c>
      <c r="G24" s="147">
        <v>466</v>
      </c>
      <c r="H24" s="147">
        <v>572</v>
      </c>
      <c r="I24" s="147">
        <v>316</v>
      </c>
      <c r="J24" s="147">
        <v>333</v>
      </c>
      <c r="K24" s="147">
        <v>2603</v>
      </c>
      <c r="L24" s="147">
        <v>3080</v>
      </c>
      <c r="M24" s="344">
        <v>0</v>
      </c>
      <c r="N24" s="147">
        <v>0</v>
      </c>
      <c r="O24" s="147">
        <v>2603</v>
      </c>
      <c r="P24" s="147">
        <v>3080</v>
      </c>
    </row>
    <row r="25" spans="2:19">
      <c r="B25" s="355"/>
      <c r="C25" s="355"/>
      <c r="D25" s="355"/>
      <c r="E25" s="355"/>
      <c r="F25" s="355"/>
      <c r="G25" s="355"/>
      <c r="H25" s="355"/>
      <c r="I25" s="355"/>
      <c r="J25" s="355"/>
      <c r="K25" s="355"/>
      <c r="L25" s="355"/>
      <c r="M25" s="355"/>
      <c r="N25" s="355"/>
      <c r="O25" s="355"/>
      <c r="P25" s="355"/>
    </row>
    <row r="26" spans="2:19">
      <c r="B26" s="355"/>
      <c r="C26" s="355"/>
      <c r="D26" s="355"/>
      <c r="E26" s="355"/>
      <c r="F26" s="355"/>
      <c r="G26" s="355"/>
      <c r="H26" s="355"/>
      <c r="I26" s="355"/>
      <c r="J26" s="355"/>
      <c r="K26" s="355"/>
      <c r="L26" s="355"/>
      <c r="M26" s="355"/>
      <c r="N26" s="355"/>
      <c r="O26" s="355"/>
      <c r="P26" s="355"/>
    </row>
    <row r="27" spans="2:19" s="357" customFormat="1">
      <c r="B27" s="356" t="s">
        <v>203</v>
      </c>
      <c r="C27" s="344">
        <v>-95</v>
      </c>
      <c r="D27" s="126">
        <v>0.24111675126903553</v>
      </c>
      <c r="E27" s="272">
        <v>-259</v>
      </c>
      <c r="F27" s="126">
        <v>-0.14542391914654687</v>
      </c>
      <c r="G27" s="344">
        <v>-106</v>
      </c>
      <c r="H27" s="126">
        <v>-0.18531468531468531</v>
      </c>
      <c r="I27" s="272">
        <v>-17</v>
      </c>
      <c r="J27" s="126">
        <v>-5.1051051051051052E-2</v>
      </c>
      <c r="K27" s="272">
        <v>-477</v>
      </c>
      <c r="L27" s="126">
        <v>-0.15487012987012988</v>
      </c>
      <c r="M27" s="344">
        <v>0</v>
      </c>
      <c r="N27" s="147">
        <v>0</v>
      </c>
      <c r="O27" s="272">
        <v>-477</v>
      </c>
      <c r="P27" s="126">
        <v>-0.15487012987012988</v>
      </c>
    </row>
    <row r="28" spans="2:19" ht="12" customHeight="1">
      <c r="B28" s="348"/>
      <c r="C28" s="240"/>
      <c r="D28" s="240"/>
      <c r="E28" s="240"/>
      <c r="F28" s="240"/>
      <c r="G28" s="240"/>
      <c r="H28" s="240"/>
      <c r="I28" s="240"/>
      <c r="J28" s="240"/>
      <c r="K28" s="240"/>
      <c r="L28" s="240"/>
      <c r="M28" s="240"/>
      <c r="N28" s="240"/>
      <c r="O28" s="240"/>
      <c r="P28" s="240"/>
      <c r="Q28" s="240"/>
      <c r="R28" s="240"/>
      <c r="S28" s="240"/>
    </row>
    <row r="29" spans="2:19" ht="12.75" customHeight="1">
      <c r="B29" s="358"/>
    </row>
  </sheetData>
  <mergeCells count="11">
    <mergeCell ref="B8:B9"/>
    <mergeCell ref="B4:P4"/>
    <mergeCell ref="B5:P5"/>
    <mergeCell ref="B6:P6"/>
    <mergeCell ref="M8:N8"/>
    <mergeCell ref="O8:P8"/>
    <mergeCell ref="C8:D8"/>
    <mergeCell ref="E8:F8"/>
    <mergeCell ref="G8:H8"/>
    <mergeCell ref="I8:J8"/>
    <mergeCell ref="K8:L8"/>
  </mergeCell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showGridLines="0" zoomScale="91" zoomScaleNormal="91" workbookViewId="0"/>
  </sheetViews>
  <sheetFormatPr baseColWidth="10" defaultColWidth="7.28515625" defaultRowHeight="12.75"/>
  <cols>
    <col min="1" max="1" width="7.85546875" style="441" customWidth="1"/>
    <col min="2" max="2" width="69.5703125" style="441" customWidth="1"/>
    <col min="3" max="4" width="15.5703125" style="442" bestFit="1" customWidth="1"/>
    <col min="5" max="5" width="14.42578125" style="442" customWidth="1"/>
    <col min="6" max="6" width="14" style="441" customWidth="1"/>
    <col min="7" max="7" width="8.28515625" style="441" customWidth="1"/>
    <col min="8" max="8" width="8.5703125" style="441" customWidth="1"/>
    <col min="9" max="9" width="3.5703125" style="441" customWidth="1"/>
    <col min="10" max="10" width="11.28515625" style="441" customWidth="1"/>
    <col min="11" max="11" width="14" style="441" customWidth="1"/>
    <col min="12" max="16384" width="7.28515625" style="441"/>
  </cols>
  <sheetData>
    <row r="1" spans="1:11">
      <c r="A1" s="240"/>
      <c r="J1" s="443"/>
    </row>
    <row r="2" spans="1:11">
      <c r="A2" s="240"/>
      <c r="B2" s="240"/>
      <c r="C2" s="240"/>
      <c r="D2" s="240"/>
      <c r="E2" s="240"/>
      <c r="F2" s="240"/>
      <c r="G2" s="240"/>
      <c r="H2" s="240"/>
    </row>
    <row r="3" spans="1:11" s="15" customFormat="1" ht="28.5" customHeight="1">
      <c r="A3" s="444"/>
      <c r="B3" s="114" t="s">
        <v>201</v>
      </c>
      <c r="C3" s="108" t="s">
        <v>419</v>
      </c>
      <c r="D3" s="108" t="s">
        <v>420</v>
      </c>
      <c r="E3" s="115" t="s">
        <v>87</v>
      </c>
      <c r="F3" s="115" t="s">
        <v>88</v>
      </c>
      <c r="G3" s="116"/>
      <c r="H3" s="444"/>
    </row>
    <row r="4" spans="1:11" s="346" customFormat="1">
      <c r="A4" s="240"/>
      <c r="B4" s="445"/>
      <c r="C4" s="117"/>
      <c r="D4" s="118"/>
      <c r="E4" s="118"/>
      <c r="F4" s="119"/>
      <c r="G4" s="240"/>
      <c r="H4" s="240"/>
    </row>
    <row r="5" spans="1:11" ht="16.5" customHeight="1">
      <c r="A5" s="240"/>
      <c r="B5" s="446" t="s">
        <v>115</v>
      </c>
      <c r="C5" s="120">
        <v>3216.4569999999999</v>
      </c>
      <c r="D5" s="120">
        <v>3586.5389999999998</v>
      </c>
      <c r="E5" s="120">
        <v>-371</v>
      </c>
      <c r="F5" s="121">
        <v>-0.1032</v>
      </c>
      <c r="G5" s="240"/>
      <c r="H5" s="447"/>
      <c r="I5" s="448"/>
      <c r="K5" s="346"/>
    </row>
    <row r="6" spans="1:11" ht="16.5" customHeight="1">
      <c r="A6" s="240"/>
      <c r="B6" s="449" t="s">
        <v>116</v>
      </c>
      <c r="C6" s="110">
        <v>2985.3359999999998</v>
      </c>
      <c r="D6" s="122">
        <v>3368.7939999999999</v>
      </c>
      <c r="E6" s="122">
        <v>-384.45800000000008</v>
      </c>
      <c r="F6" s="123">
        <v>-0.1138</v>
      </c>
      <c r="G6" s="240"/>
      <c r="H6" s="447"/>
      <c r="K6" s="346"/>
    </row>
    <row r="7" spans="1:11" ht="16.5" customHeight="1">
      <c r="A7" s="240"/>
      <c r="B7" s="449" t="s">
        <v>117</v>
      </c>
      <c r="C7" s="110">
        <v>231.12100000000001</v>
      </c>
      <c r="D7" s="122">
        <v>217.745</v>
      </c>
      <c r="E7" s="122">
        <v>13.376000000000005</v>
      </c>
      <c r="F7" s="123">
        <v>6.1400000000000003E-2</v>
      </c>
      <c r="G7" s="240"/>
      <c r="H7" s="447"/>
      <c r="K7" s="346"/>
    </row>
    <row r="8" spans="1:11" ht="16.5" customHeight="1">
      <c r="A8" s="240"/>
      <c r="B8" s="446" t="s">
        <v>118</v>
      </c>
      <c r="C8" s="120">
        <v>-1920.2489999999998</v>
      </c>
      <c r="D8" s="120">
        <v>-2207.7889999999998</v>
      </c>
      <c r="E8" s="120">
        <v>287.53999999999996</v>
      </c>
      <c r="F8" s="121">
        <v>0.13020000000000001</v>
      </c>
      <c r="G8" s="240"/>
      <c r="H8" s="447"/>
      <c r="I8" s="448"/>
      <c r="K8" s="346"/>
    </row>
    <row r="9" spans="1:11" ht="16.5" customHeight="1">
      <c r="A9" s="240"/>
      <c r="B9" s="449" t="s">
        <v>119</v>
      </c>
      <c r="C9" s="110">
        <v>-1350.933</v>
      </c>
      <c r="D9" s="122">
        <v>-1586.153</v>
      </c>
      <c r="E9" s="122">
        <v>235.22000000000003</v>
      </c>
      <c r="F9" s="123">
        <v>0.14829999999999999</v>
      </c>
      <c r="G9" s="240"/>
      <c r="H9" s="447"/>
      <c r="K9" s="346"/>
    </row>
    <row r="10" spans="1:11" ht="16.5" customHeight="1">
      <c r="A10" s="240"/>
      <c r="B10" s="449" t="s">
        <v>120</v>
      </c>
      <c r="C10" s="110">
        <v>-50.646999999999998</v>
      </c>
      <c r="D10" s="122">
        <v>-90.281999999999996</v>
      </c>
      <c r="E10" s="122">
        <v>39.634999999999998</v>
      </c>
      <c r="F10" s="123">
        <v>0.439</v>
      </c>
      <c r="G10" s="240"/>
      <c r="H10" s="447"/>
      <c r="K10" s="346"/>
    </row>
    <row r="11" spans="1:11" ht="16.5" customHeight="1">
      <c r="A11" s="240"/>
      <c r="B11" s="449" t="s">
        <v>121</v>
      </c>
      <c r="C11" s="110">
        <v>-260.38099999999997</v>
      </c>
      <c r="D11" s="122">
        <v>-291.16500000000002</v>
      </c>
      <c r="E11" s="122">
        <v>31.784000000000049</v>
      </c>
      <c r="F11" s="123">
        <v>0.1057</v>
      </c>
      <c r="G11" s="240"/>
      <c r="H11" s="447"/>
      <c r="K11" s="346"/>
    </row>
    <row r="12" spans="1:11" ht="16.5" customHeight="1">
      <c r="A12" s="240"/>
      <c r="B12" s="449" t="s">
        <v>122</v>
      </c>
      <c r="C12" s="110">
        <v>-258.28800000000001</v>
      </c>
      <c r="D12" s="122">
        <v>-241.18899999999999</v>
      </c>
      <c r="E12" s="122">
        <v>-18.099000000000018</v>
      </c>
      <c r="F12" s="123">
        <v>-7.0900000000000005E-2</v>
      </c>
      <c r="G12" s="240"/>
      <c r="H12" s="447"/>
      <c r="K12" s="346"/>
    </row>
    <row r="13" spans="1:11" ht="16.5" customHeight="1">
      <c r="A13" s="240"/>
      <c r="B13" s="446" t="s">
        <v>123</v>
      </c>
      <c r="C13" s="120">
        <v>1296.2080000000001</v>
      </c>
      <c r="D13" s="120">
        <v>1378.75</v>
      </c>
      <c r="E13" s="120">
        <v>-82.541999999999916</v>
      </c>
      <c r="F13" s="121">
        <v>-5.9900000000000002E-2</v>
      </c>
      <c r="G13" s="240"/>
      <c r="H13" s="447"/>
      <c r="I13" s="448"/>
      <c r="K13" s="346"/>
    </row>
    <row r="14" spans="1:11" ht="18.75" customHeight="1">
      <c r="A14" s="240"/>
      <c r="B14" s="449" t="s">
        <v>66</v>
      </c>
      <c r="C14" s="110">
        <v>-144.84100000000001</v>
      </c>
      <c r="D14" s="122">
        <v>-169.11600000000001</v>
      </c>
      <c r="E14" s="122">
        <v>24.275000000000006</v>
      </c>
      <c r="F14" s="123">
        <v>0.14349999999999999</v>
      </c>
      <c r="G14" s="240"/>
      <c r="H14" s="447"/>
      <c r="K14" s="346"/>
    </row>
    <row r="15" spans="1:11" ht="16.5" customHeight="1">
      <c r="A15" s="240"/>
      <c r="B15" s="449" t="s">
        <v>124</v>
      </c>
      <c r="C15" s="110">
        <v>-302.875</v>
      </c>
      <c r="D15" s="122">
        <v>-301.48899999999998</v>
      </c>
      <c r="E15" s="122">
        <v>-2.3860000000000241</v>
      </c>
      <c r="F15" s="123">
        <v>-4.5999999999999999E-3</v>
      </c>
      <c r="G15" s="240"/>
      <c r="H15" s="447"/>
      <c r="K15" s="346"/>
    </row>
    <row r="16" spans="1:11" ht="16.5" customHeight="1">
      <c r="A16" s="240"/>
      <c r="B16" s="446" t="s">
        <v>125</v>
      </c>
      <c r="C16" s="120">
        <v>848.49200000000019</v>
      </c>
      <c r="D16" s="120">
        <v>909.14499999999998</v>
      </c>
      <c r="E16" s="120">
        <v>-60.652999999999793</v>
      </c>
      <c r="F16" s="121">
        <v>-6.6699999999999995E-2</v>
      </c>
      <c r="G16" s="240"/>
      <c r="H16" s="447"/>
      <c r="I16" s="448"/>
      <c r="K16" s="346"/>
    </row>
    <row r="17" spans="1:11" ht="16.5" customHeight="1">
      <c r="A17" s="240"/>
      <c r="B17" s="449" t="s">
        <v>126</v>
      </c>
      <c r="C17" s="110">
        <v>-222.934</v>
      </c>
      <c r="D17" s="122">
        <v>-238.14400000000001</v>
      </c>
      <c r="E17" s="122">
        <v>15.210000000000008</v>
      </c>
      <c r="F17" s="123">
        <v>6.3899999999999998E-2</v>
      </c>
      <c r="G17" s="240"/>
      <c r="H17" s="447"/>
      <c r="K17" s="346"/>
    </row>
    <row r="18" spans="1:11" ht="16.5" customHeight="1">
      <c r="A18" s="240"/>
      <c r="B18" s="449" t="s">
        <v>127</v>
      </c>
      <c r="C18" s="110">
        <v>0</v>
      </c>
      <c r="D18" s="122">
        <v>0</v>
      </c>
      <c r="E18" s="122">
        <v>0</v>
      </c>
      <c r="F18" s="122">
        <v>0</v>
      </c>
      <c r="G18" s="240"/>
      <c r="H18" s="447"/>
      <c r="K18" s="346"/>
    </row>
    <row r="19" spans="1:11" ht="25.5">
      <c r="A19" s="240"/>
      <c r="B19" s="440" t="s">
        <v>404</v>
      </c>
      <c r="C19" s="110">
        <v>-80.483999999999995</v>
      </c>
      <c r="D19" s="122">
        <v>-48.61</v>
      </c>
      <c r="E19" s="122">
        <v>-31.873999999999995</v>
      </c>
      <c r="F19" s="123">
        <v>-0.65569999999999995</v>
      </c>
      <c r="G19" s="240"/>
      <c r="H19" s="447"/>
      <c r="K19" s="346"/>
    </row>
    <row r="20" spans="1:11" ht="15.75" customHeight="1">
      <c r="A20" s="240"/>
      <c r="B20" s="446" t="s">
        <v>51</v>
      </c>
      <c r="C20" s="120">
        <v>545.07400000000018</v>
      </c>
      <c r="D20" s="120">
        <v>622.39099999999996</v>
      </c>
      <c r="E20" s="120">
        <v>-77.31699999999978</v>
      </c>
      <c r="F20" s="121">
        <v>-0.1242</v>
      </c>
      <c r="G20" s="240"/>
      <c r="H20" s="447"/>
      <c r="I20" s="448"/>
      <c r="K20" s="346"/>
    </row>
    <row r="21" spans="1:11" ht="16.5" customHeight="1">
      <c r="A21" s="240"/>
      <c r="B21" s="446" t="s">
        <v>128</v>
      </c>
      <c r="C21" s="120">
        <v>-113.77499999999999</v>
      </c>
      <c r="D21" s="120">
        <v>-149.95499999999998</v>
      </c>
      <c r="E21" s="120">
        <v>36.179999999999993</v>
      </c>
      <c r="F21" s="121">
        <v>0.24129999999999999</v>
      </c>
      <c r="G21" s="240"/>
      <c r="H21" s="447"/>
      <c r="I21" s="448"/>
      <c r="K21" s="346"/>
    </row>
    <row r="22" spans="1:11">
      <c r="A22" s="240"/>
      <c r="B22" s="449" t="s">
        <v>129</v>
      </c>
      <c r="C22" s="110">
        <v>80.353999999999999</v>
      </c>
      <c r="D22" s="122">
        <v>119.102</v>
      </c>
      <c r="E22" s="122">
        <v>-38.748000000000005</v>
      </c>
      <c r="F22" s="123">
        <v>-0.32529999999999998</v>
      </c>
      <c r="G22" s="240"/>
      <c r="H22" s="447"/>
      <c r="K22" s="346"/>
    </row>
    <row r="23" spans="1:11" ht="16.5" customHeight="1">
      <c r="A23" s="240"/>
      <c r="B23" s="440" t="s">
        <v>130</v>
      </c>
      <c r="C23" s="110">
        <v>-185.41499999999999</v>
      </c>
      <c r="D23" s="122">
        <v>-341.745</v>
      </c>
      <c r="E23" s="122">
        <v>156.33000000000001</v>
      </c>
      <c r="F23" s="123">
        <v>0.45739999999999997</v>
      </c>
      <c r="G23" s="240"/>
      <c r="H23" s="447"/>
      <c r="K23" s="346"/>
    </row>
    <row r="24" spans="1:11">
      <c r="A24" s="240"/>
      <c r="B24" s="440" t="s">
        <v>110</v>
      </c>
      <c r="C24" s="110">
        <v>18.634</v>
      </c>
      <c r="D24" s="362">
        <v>25.024000000000001</v>
      </c>
      <c r="E24" s="122">
        <v>-6.3900000000000006</v>
      </c>
      <c r="F24" s="123">
        <v>-0.25540000000000002</v>
      </c>
      <c r="G24" s="240"/>
      <c r="H24" s="447"/>
      <c r="K24" s="346"/>
    </row>
    <row r="25" spans="1:11" ht="16.5" customHeight="1">
      <c r="A25" s="240"/>
      <c r="B25" s="440" t="s">
        <v>111</v>
      </c>
      <c r="C25" s="110">
        <v>-27.347999999999999</v>
      </c>
      <c r="D25" s="122">
        <v>47.664000000000001</v>
      </c>
      <c r="E25" s="122">
        <v>-75.012</v>
      </c>
      <c r="F25" s="261">
        <v>-1.5738000000000001</v>
      </c>
      <c r="G25" s="240"/>
      <c r="H25" s="447"/>
      <c r="K25" s="346"/>
    </row>
    <row r="26" spans="1:11" ht="16.5" customHeight="1">
      <c r="A26" s="240"/>
      <c r="B26" s="446" t="s">
        <v>67</v>
      </c>
      <c r="C26" s="120">
        <v>1</v>
      </c>
      <c r="D26" s="120">
        <v>0</v>
      </c>
      <c r="E26" s="120">
        <v>1</v>
      </c>
      <c r="F26" s="121">
        <v>1</v>
      </c>
      <c r="G26" s="240"/>
      <c r="H26" s="447"/>
      <c r="I26" s="448"/>
      <c r="K26" s="346"/>
    </row>
    <row r="27" spans="1:11" ht="18" customHeight="1">
      <c r="A27" s="240"/>
      <c r="B27" s="449" t="s">
        <v>383</v>
      </c>
      <c r="C27" s="110">
        <v>0</v>
      </c>
      <c r="D27" s="122">
        <v>0</v>
      </c>
      <c r="E27" s="122">
        <v>0</v>
      </c>
      <c r="F27" s="122">
        <v>0</v>
      </c>
      <c r="G27" s="240"/>
      <c r="H27" s="447"/>
      <c r="K27" s="346"/>
    </row>
    <row r="28" spans="1:11">
      <c r="A28" s="240"/>
      <c r="B28" s="449" t="s">
        <v>405</v>
      </c>
      <c r="C28" s="110">
        <v>1</v>
      </c>
      <c r="D28" s="122">
        <v>0</v>
      </c>
      <c r="E28" s="122">
        <v>1</v>
      </c>
      <c r="F28" s="123">
        <v>1</v>
      </c>
      <c r="G28" s="240"/>
      <c r="H28" s="447"/>
      <c r="K28" s="346"/>
    </row>
    <row r="29" spans="1:11" ht="16.5" customHeight="1">
      <c r="A29" s="240"/>
      <c r="B29" s="446" t="s">
        <v>112</v>
      </c>
      <c r="C29" s="120">
        <v>432.29900000000021</v>
      </c>
      <c r="D29" s="120">
        <v>472.43599999999998</v>
      </c>
      <c r="E29" s="120">
        <v>-40.136999999999787</v>
      </c>
      <c r="F29" s="121">
        <v>-8.5000000000000006E-2</v>
      </c>
      <c r="G29" s="240"/>
      <c r="H29" s="447"/>
      <c r="I29" s="448"/>
      <c r="K29" s="346"/>
    </row>
    <row r="30" spans="1:11" ht="14.25" customHeight="1">
      <c r="A30" s="240"/>
      <c r="B30" s="449" t="s">
        <v>113</v>
      </c>
      <c r="C30" s="110">
        <v>-122.21899999999999</v>
      </c>
      <c r="D30" s="122">
        <v>-155.96100000000001</v>
      </c>
      <c r="E30" s="122">
        <v>33.742000000000019</v>
      </c>
      <c r="F30" s="123">
        <v>0.21729999999999999</v>
      </c>
      <c r="G30" s="240"/>
      <c r="H30" s="447"/>
      <c r="K30" s="346"/>
    </row>
    <row r="31" spans="1:11" ht="16.5" customHeight="1">
      <c r="A31" s="240"/>
      <c r="B31" s="446" t="s">
        <v>106</v>
      </c>
      <c r="C31" s="120">
        <v>310.08000000000021</v>
      </c>
      <c r="D31" s="120">
        <v>316.47499999999997</v>
      </c>
      <c r="E31" s="120">
        <v>-5.6659999999999968</v>
      </c>
      <c r="F31" s="121">
        <v>-2.0199999999999999E-2</v>
      </c>
      <c r="G31" s="240"/>
      <c r="H31" s="447"/>
      <c r="I31" s="448"/>
      <c r="K31" s="346"/>
    </row>
    <row r="32" spans="1:11" ht="16.5" customHeight="1">
      <c r="A32" s="240"/>
      <c r="B32" s="449"/>
      <c r="C32" s="361"/>
      <c r="D32" s="362"/>
      <c r="E32" s="362"/>
      <c r="F32" s="362"/>
      <c r="G32" s="240"/>
      <c r="H32" s="447"/>
      <c r="K32" s="346"/>
    </row>
    <row r="33" spans="1:11" ht="16.5" customHeight="1">
      <c r="A33" s="240"/>
      <c r="B33" s="446" t="s">
        <v>107</v>
      </c>
      <c r="C33" s="120">
        <v>309.69100000000003</v>
      </c>
      <c r="D33" s="120">
        <v>316.47499999999997</v>
      </c>
      <c r="E33" s="120">
        <v>-5.6659999999999968</v>
      </c>
      <c r="F33" s="121">
        <v>-2.0199999999999999E-2</v>
      </c>
      <c r="G33" s="240"/>
      <c r="H33" s="447"/>
      <c r="I33" s="448"/>
      <c r="K33" s="346"/>
    </row>
    <row r="34" spans="1:11" ht="16.5" customHeight="1">
      <c r="A34" s="240"/>
      <c r="B34" s="445" t="s">
        <v>68</v>
      </c>
      <c r="C34" s="117">
        <v>207.68700000000001</v>
      </c>
      <c r="D34" s="118">
        <v>204.35300000000001</v>
      </c>
      <c r="E34" s="118">
        <v>4.3340000000000032</v>
      </c>
      <c r="F34" s="156">
        <v>1.6299999999999999E-2</v>
      </c>
      <c r="G34" s="240"/>
      <c r="H34" s="447"/>
      <c r="K34" s="346"/>
    </row>
    <row r="35" spans="1:11" ht="16.5" customHeight="1">
      <c r="A35" s="240"/>
      <c r="B35" s="449" t="s">
        <v>69</v>
      </c>
      <c r="C35" s="110">
        <v>102.004</v>
      </c>
      <c r="D35" s="122">
        <v>111.64100000000001</v>
      </c>
      <c r="E35" s="362">
        <v>-10</v>
      </c>
      <c r="F35" s="123">
        <v>-8.8999999999999996E-2</v>
      </c>
      <c r="G35" s="240"/>
      <c r="H35" s="447"/>
      <c r="K35" s="346"/>
    </row>
    <row r="36" spans="1:11" ht="14.25" customHeight="1">
      <c r="A36" s="240"/>
      <c r="B36" s="440"/>
      <c r="C36" s="110"/>
      <c r="D36" s="122"/>
      <c r="E36" s="122"/>
      <c r="F36" s="123"/>
      <c r="G36" s="240"/>
      <c r="H36" s="447"/>
      <c r="K36" s="346"/>
    </row>
    <row r="37" spans="1:11" s="451" customFormat="1" ht="18" customHeight="1">
      <c r="A37" s="366"/>
      <c r="B37" s="450" t="s">
        <v>204</v>
      </c>
      <c r="C37" s="148">
        <v>2.7296237282647801E-3</v>
      </c>
      <c r="D37" s="148">
        <v>3.5568947677208137E-3</v>
      </c>
      <c r="E37" s="148">
        <v>-8.2727103945603358E-4</v>
      </c>
      <c r="F37" s="126">
        <v>-0.2326</v>
      </c>
      <c r="G37" s="366"/>
      <c r="H37" s="447"/>
    </row>
    <row r="38" spans="1:11" s="451" customFormat="1" ht="18" customHeight="1">
      <c r="A38" s="366"/>
      <c r="B38" s="452"/>
      <c r="C38" s="127"/>
      <c r="D38" s="452"/>
      <c r="E38" s="127"/>
      <c r="F38" s="366"/>
      <c r="G38" s="366"/>
      <c r="H38" s="447"/>
    </row>
    <row r="39" spans="1:11" s="451" customFormat="1" ht="15.75" customHeight="1">
      <c r="A39" s="366"/>
      <c r="B39" s="469" t="s">
        <v>435</v>
      </c>
      <c r="C39" s="469"/>
      <c r="D39" s="469"/>
      <c r="E39" s="469"/>
      <c r="F39" s="469"/>
      <c r="G39" s="366"/>
      <c r="H39" s="447"/>
    </row>
    <row r="40" spans="1:11" s="451" customFormat="1" ht="18" customHeight="1">
      <c r="B40" s="453"/>
      <c r="C40" s="89"/>
      <c r="D40" s="94"/>
      <c r="E40" s="90"/>
      <c r="F40" s="91"/>
      <c r="H40" s="447"/>
    </row>
    <row r="41" spans="1:11" s="451" customFormat="1" ht="18" customHeight="1">
      <c r="B41" s="453"/>
      <c r="C41" s="89"/>
      <c r="D41" s="90"/>
      <c r="E41" s="90"/>
      <c r="F41" s="91"/>
      <c r="H41" s="447"/>
    </row>
    <row r="42" spans="1:11" s="451" customFormat="1" ht="18" customHeight="1">
      <c r="B42" s="453"/>
      <c r="C42" s="89"/>
      <c r="D42" s="90"/>
      <c r="E42" s="90"/>
      <c r="F42" s="91"/>
      <c r="H42" s="447"/>
    </row>
    <row r="43" spans="1:11" s="451" customFormat="1" ht="18" customHeight="1">
      <c r="B43" s="453"/>
      <c r="C43" s="89"/>
      <c r="D43" s="90"/>
      <c r="E43" s="90"/>
      <c r="F43" s="91"/>
      <c r="H43" s="447"/>
    </row>
    <row r="44" spans="1:11" s="451" customFormat="1" ht="18" customHeight="1">
      <c r="B44" s="453"/>
      <c r="C44" s="89"/>
      <c r="D44" s="90"/>
      <c r="E44" s="90"/>
      <c r="F44" s="91"/>
      <c r="H44" s="447"/>
      <c r="J44" s="89"/>
    </row>
    <row r="45" spans="1:11" s="346" customFormat="1" ht="6" customHeight="1">
      <c r="C45" s="89"/>
      <c r="D45" s="90"/>
      <c r="E45" s="90"/>
      <c r="F45" s="91"/>
      <c r="G45" s="451"/>
      <c r="H45" s="447"/>
      <c r="I45" s="451"/>
    </row>
    <row r="46" spans="1:11" s="346" customFormat="1" ht="18" hidden="1" customHeight="1">
      <c r="B46" s="454" t="s">
        <v>41</v>
      </c>
      <c r="C46" s="89"/>
      <c r="D46" s="90"/>
      <c r="E46" s="90"/>
      <c r="F46" s="91"/>
      <c r="G46" s="451"/>
      <c r="H46" s="447"/>
      <c r="I46" s="451"/>
    </row>
    <row r="47" spans="1:11" ht="6" customHeight="1">
      <c r="C47" s="89"/>
      <c r="D47" s="90"/>
      <c r="E47" s="90"/>
      <c r="F47" s="91"/>
      <c r="G47" s="451"/>
      <c r="H47" s="447"/>
      <c r="I47" s="451"/>
    </row>
    <row r="48" spans="1:11" ht="14.25">
      <c r="C48" s="89"/>
      <c r="D48" s="90"/>
      <c r="E48" s="90"/>
      <c r="F48" s="91"/>
      <c r="G48" s="451"/>
      <c r="H48" s="447"/>
      <c r="I48" s="451"/>
    </row>
    <row r="49" spans="3:9" ht="14.25">
      <c r="C49" s="89"/>
      <c r="D49" s="90"/>
      <c r="E49" s="90"/>
      <c r="F49" s="91"/>
      <c r="G49" s="451"/>
      <c r="H49" s="447"/>
      <c r="I49" s="451"/>
    </row>
    <row r="50" spans="3:9" ht="14.25">
      <c r="C50" s="89"/>
      <c r="D50" s="90"/>
      <c r="E50" s="90"/>
      <c r="F50" s="91"/>
      <c r="G50" s="451"/>
      <c r="H50" s="447"/>
      <c r="I50" s="451"/>
    </row>
    <row r="51" spans="3:9" ht="14.25">
      <c r="C51" s="89"/>
      <c r="D51" s="90"/>
      <c r="E51" s="90"/>
      <c r="F51" s="91"/>
      <c r="G51" s="451"/>
      <c r="H51" s="447"/>
      <c r="I51" s="451"/>
    </row>
    <row r="52" spans="3:9" ht="14.25">
      <c r="C52" s="89"/>
      <c r="D52" s="90"/>
      <c r="E52" s="90"/>
      <c r="F52" s="91"/>
      <c r="G52" s="451"/>
      <c r="H52" s="447"/>
      <c r="I52" s="451"/>
    </row>
    <row r="53" spans="3:9" ht="14.25">
      <c r="C53" s="89"/>
      <c r="D53" s="90"/>
      <c r="E53" s="90"/>
      <c r="F53" s="91"/>
      <c r="G53" s="451"/>
      <c r="H53" s="447"/>
      <c r="I53" s="451"/>
    </row>
    <row r="54" spans="3:9" ht="14.25">
      <c r="C54" s="89"/>
      <c r="D54" s="90"/>
      <c r="E54" s="90"/>
      <c r="F54" s="91"/>
      <c r="G54" s="451"/>
      <c r="H54" s="447"/>
      <c r="I54" s="451"/>
    </row>
    <row r="55" spans="3:9" ht="14.25">
      <c r="C55" s="89"/>
      <c r="D55" s="90"/>
      <c r="E55" s="90"/>
      <c r="F55" s="91"/>
      <c r="G55" s="451"/>
      <c r="H55" s="447"/>
      <c r="I55" s="451"/>
    </row>
    <row r="56" spans="3:9" ht="14.25">
      <c r="C56" s="89"/>
      <c r="D56" s="90"/>
      <c r="E56" s="90"/>
      <c r="F56" s="91"/>
      <c r="G56" s="451"/>
      <c r="H56" s="447"/>
      <c r="I56" s="451"/>
    </row>
    <row r="57" spans="3:9" ht="14.25">
      <c r="C57" s="89"/>
      <c r="D57" s="90"/>
      <c r="E57" s="90"/>
      <c r="F57" s="91"/>
      <c r="G57" s="451"/>
      <c r="H57" s="447"/>
      <c r="I57" s="451"/>
    </row>
    <row r="58" spans="3:9">
      <c r="C58" s="441"/>
      <c r="D58" s="441"/>
      <c r="E58" s="441"/>
      <c r="H58" s="447"/>
    </row>
    <row r="59" spans="3:9">
      <c r="C59" s="441"/>
      <c r="D59" s="441"/>
      <c r="E59" s="441"/>
      <c r="H59" s="447"/>
    </row>
    <row r="60" spans="3:9">
      <c r="C60" s="441"/>
      <c r="D60" s="441"/>
      <c r="E60" s="441"/>
      <c r="H60" s="447"/>
    </row>
    <row r="61" spans="3:9">
      <c r="C61" s="441"/>
      <c r="D61" s="441"/>
      <c r="E61" s="441"/>
      <c r="H61" s="447"/>
    </row>
    <row r="62" spans="3:9">
      <c r="C62" s="441"/>
      <c r="D62" s="441"/>
      <c r="E62" s="441"/>
      <c r="H62" s="447"/>
    </row>
    <row r="63" spans="3:9">
      <c r="C63" s="441"/>
      <c r="D63" s="441"/>
      <c r="E63" s="441"/>
      <c r="H63" s="447"/>
    </row>
    <row r="64" spans="3:9">
      <c r="C64" s="441"/>
      <c r="D64" s="441"/>
      <c r="E64" s="441"/>
      <c r="H64" s="447"/>
    </row>
    <row r="65" spans="3:8">
      <c r="C65" s="441"/>
      <c r="D65" s="441"/>
      <c r="E65" s="441"/>
      <c r="H65" s="447"/>
    </row>
    <row r="66" spans="3:8">
      <c r="C66" s="441"/>
      <c r="D66" s="441"/>
      <c r="E66" s="441"/>
      <c r="H66" s="447"/>
    </row>
    <row r="67" spans="3:8">
      <c r="C67" s="441"/>
      <c r="D67" s="441"/>
      <c r="E67" s="441"/>
      <c r="H67" s="447"/>
    </row>
    <row r="68" spans="3:8">
      <c r="C68" s="441"/>
      <c r="D68" s="441"/>
      <c r="E68" s="441"/>
      <c r="H68" s="447"/>
    </row>
    <row r="69" spans="3:8">
      <c r="C69" s="441"/>
      <c r="D69" s="441"/>
      <c r="E69" s="441"/>
    </row>
    <row r="70" spans="3:8">
      <c r="C70" s="441"/>
      <c r="D70" s="441"/>
      <c r="E70" s="441"/>
    </row>
    <row r="71" spans="3:8">
      <c r="C71" s="441"/>
      <c r="D71" s="441"/>
      <c r="E71" s="441"/>
    </row>
    <row r="72" spans="3:8">
      <c r="C72" s="441"/>
      <c r="D72" s="441"/>
      <c r="E72" s="441"/>
    </row>
    <row r="73" spans="3:8">
      <c r="C73" s="441"/>
      <c r="D73" s="441"/>
      <c r="E73" s="441"/>
    </row>
    <row r="74" spans="3:8">
      <c r="C74" s="441"/>
      <c r="D74" s="441"/>
      <c r="E74" s="441"/>
    </row>
    <row r="75" spans="3:8">
      <c r="C75" s="441"/>
      <c r="D75" s="441"/>
      <c r="E75" s="441"/>
    </row>
    <row r="76" spans="3:8">
      <c r="C76" s="441"/>
      <c r="D76" s="441"/>
      <c r="E76" s="441"/>
    </row>
  </sheetData>
  <mergeCells count="1">
    <mergeCell ref="B39:F39"/>
  </mergeCells>
  <phoneticPr fontId="12" type="noConversion"/>
  <printOptions horizontalCentered="1" verticalCentered="1"/>
  <pageMargins left="0.31496062992125984" right="0.39370078740157483" top="0.4" bottom="0.32" header="0.3" footer="0.28000000000000003"/>
  <pageSetup paperSize="9" orientation="landscape"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showGridLines="0" zoomScale="95" zoomScaleNormal="95" workbookViewId="0"/>
  </sheetViews>
  <sheetFormatPr baseColWidth="10" defaultRowHeight="12.75"/>
  <cols>
    <col min="1" max="1" width="9.28515625" customWidth="1"/>
    <col min="2" max="2" width="56.42578125" bestFit="1" customWidth="1"/>
    <col min="3" max="3" width="3.42578125" customWidth="1"/>
    <col min="5" max="5" width="2.7109375" customWidth="1"/>
    <col min="7" max="7" width="4.140625" customWidth="1"/>
    <col min="9" max="9" width="4.28515625" customWidth="1"/>
  </cols>
  <sheetData>
    <row r="1" spans="1:12">
      <c r="A1" s="36"/>
      <c r="B1" s="36"/>
      <c r="C1" s="36"/>
      <c r="D1" s="36"/>
      <c r="E1" s="36"/>
      <c r="F1" s="36"/>
      <c r="G1" s="36"/>
      <c r="H1" s="36"/>
      <c r="I1" s="36"/>
      <c r="J1" s="36"/>
      <c r="K1" s="36"/>
      <c r="L1" s="36"/>
    </row>
    <row r="2" spans="1:12">
      <c r="A2" s="36"/>
      <c r="B2" s="36"/>
      <c r="C2" s="36"/>
      <c r="D2" s="36"/>
      <c r="E2" s="36"/>
      <c r="F2" s="36"/>
      <c r="G2" s="36"/>
      <c r="H2" s="36"/>
      <c r="I2" s="36"/>
      <c r="J2" s="36"/>
      <c r="K2" s="36"/>
      <c r="L2" s="36"/>
    </row>
    <row r="3" spans="1:12">
      <c r="A3" s="36"/>
      <c r="B3" s="471" t="s">
        <v>156</v>
      </c>
      <c r="C3" s="471"/>
      <c r="D3" s="471"/>
      <c r="E3" s="471"/>
      <c r="F3" s="471"/>
      <c r="G3" s="471"/>
      <c r="H3" s="471"/>
      <c r="I3" s="471"/>
      <c r="J3" s="471"/>
      <c r="K3" s="36"/>
      <c r="L3" s="36"/>
    </row>
    <row r="4" spans="1:12">
      <c r="A4" s="36"/>
      <c r="B4" s="471" t="s">
        <v>154</v>
      </c>
      <c r="C4" s="471"/>
      <c r="D4" s="471"/>
      <c r="E4" s="471"/>
      <c r="F4" s="471"/>
      <c r="G4" s="471"/>
      <c r="H4" s="471"/>
      <c r="I4" s="471"/>
      <c r="J4" s="471"/>
      <c r="K4" s="36"/>
      <c r="L4" s="36"/>
    </row>
    <row r="5" spans="1:12">
      <c r="A5" s="36"/>
      <c r="B5" s="472"/>
      <c r="C5" s="472"/>
      <c r="D5" s="472"/>
      <c r="E5" s="472"/>
      <c r="F5" s="472"/>
      <c r="G5" s="472"/>
      <c r="H5" s="472"/>
      <c r="I5" s="472"/>
      <c r="J5" s="472"/>
      <c r="K5" s="36"/>
      <c r="L5" s="36"/>
    </row>
    <row r="6" spans="1:12">
      <c r="A6" s="36"/>
      <c r="B6" s="128"/>
      <c r="C6" s="128"/>
      <c r="D6" s="473" t="s">
        <v>421</v>
      </c>
      <c r="E6" s="473"/>
      <c r="F6" s="473"/>
      <c r="G6" s="473"/>
      <c r="H6" s="473"/>
      <c r="I6" s="473"/>
      <c r="J6" s="473"/>
      <c r="K6" s="36"/>
      <c r="L6" s="36"/>
    </row>
    <row r="7" spans="1:12">
      <c r="A7" s="36"/>
      <c r="B7" s="128"/>
      <c r="C7" s="128"/>
      <c r="D7" s="129">
        <v>2020</v>
      </c>
      <c r="E7" s="129"/>
      <c r="F7" s="129">
        <v>2019</v>
      </c>
      <c r="G7" s="129"/>
      <c r="H7" s="129" t="s">
        <v>50</v>
      </c>
      <c r="I7" s="130"/>
      <c r="J7" s="129" t="s">
        <v>50</v>
      </c>
      <c r="K7" s="36"/>
      <c r="L7" s="36"/>
    </row>
    <row r="8" spans="1:12">
      <c r="A8" s="36"/>
      <c r="B8" s="128"/>
      <c r="C8" s="128"/>
      <c r="D8" s="470" t="s">
        <v>199</v>
      </c>
      <c r="E8" s="470"/>
      <c r="F8" s="470"/>
      <c r="G8" s="470"/>
      <c r="H8" s="470"/>
      <c r="I8" s="130"/>
      <c r="J8" s="130" t="s">
        <v>20</v>
      </c>
      <c r="K8" s="36"/>
      <c r="L8" s="36"/>
    </row>
    <row r="9" spans="1:12">
      <c r="A9" s="36"/>
      <c r="B9" s="131" t="s">
        <v>160</v>
      </c>
      <c r="C9" s="128"/>
      <c r="D9" s="128"/>
      <c r="E9" s="128"/>
      <c r="F9" s="128"/>
      <c r="G9" s="128"/>
      <c r="H9" s="128"/>
      <c r="I9" s="128"/>
      <c r="J9" s="128"/>
      <c r="K9" s="36"/>
      <c r="L9" s="36"/>
    </row>
    <row r="10" spans="1:12">
      <c r="A10" s="36"/>
      <c r="B10" s="128" t="s">
        <v>10</v>
      </c>
      <c r="C10" s="128"/>
      <c r="D10" s="132">
        <v>84.230999999999995</v>
      </c>
      <c r="E10" s="128"/>
      <c r="F10" s="132">
        <v>131.38399999999999</v>
      </c>
      <c r="G10" s="132"/>
      <c r="H10" s="132">
        <v>-48.152999999999992</v>
      </c>
      <c r="I10" s="128"/>
      <c r="J10" s="133">
        <v>-35.889453814771969</v>
      </c>
      <c r="K10" s="36"/>
      <c r="L10" s="36"/>
    </row>
    <row r="11" spans="1:12">
      <c r="A11" s="36"/>
      <c r="B11" s="128" t="s">
        <v>53</v>
      </c>
      <c r="C11" s="128"/>
      <c r="D11" s="132">
        <v>191.13399999999999</v>
      </c>
      <c r="E11" s="128"/>
      <c r="F11" s="132">
        <v>204.876</v>
      </c>
      <c r="G11" s="132"/>
      <c r="H11" s="132">
        <v>-13.742000000000019</v>
      </c>
      <c r="I11" s="128"/>
      <c r="J11" s="133">
        <v>-6.7074718366231352</v>
      </c>
      <c r="K11" s="36"/>
      <c r="L11" s="36"/>
    </row>
    <row r="12" spans="1:12">
      <c r="A12" s="36"/>
      <c r="B12" s="128" t="s">
        <v>14</v>
      </c>
      <c r="C12" s="128"/>
      <c r="D12" s="132">
        <v>302.23700000000002</v>
      </c>
      <c r="E12" s="128"/>
      <c r="F12" s="132">
        <v>305.35500000000002</v>
      </c>
      <c r="G12" s="132"/>
      <c r="H12" s="132">
        <v>-3.117999999999995</v>
      </c>
      <c r="I12" s="128"/>
      <c r="J12" s="133">
        <v>-1.0211065808648945</v>
      </c>
      <c r="K12" s="36"/>
      <c r="L12" s="36"/>
    </row>
    <row r="13" spans="1:12">
      <c r="A13" s="36"/>
      <c r="B13" s="128" t="s">
        <v>54</v>
      </c>
      <c r="C13" s="128"/>
      <c r="D13" s="132">
        <v>132.97800000000001</v>
      </c>
      <c r="E13" s="128"/>
      <c r="F13" s="132">
        <v>158.12100000000001</v>
      </c>
      <c r="G13" s="132"/>
      <c r="H13" s="132">
        <v>-25.143000000000001</v>
      </c>
      <c r="I13" s="128"/>
      <c r="J13" s="133">
        <v>-15.901113704062075</v>
      </c>
      <c r="K13" s="36"/>
      <c r="L13" s="36"/>
    </row>
    <row r="14" spans="1:12">
      <c r="A14" s="36"/>
      <c r="B14" s="134" t="s">
        <v>165</v>
      </c>
      <c r="C14" s="138"/>
      <c r="D14" s="120">
        <v>710.58000000000015</v>
      </c>
      <c r="E14" s="134"/>
      <c r="F14" s="120">
        <v>798.73599999999999</v>
      </c>
      <c r="G14" s="120"/>
      <c r="H14" s="120">
        <v>-89.156000000000006</v>
      </c>
      <c r="I14" s="134"/>
      <c r="J14" s="135">
        <v>-11.036938362612903</v>
      </c>
      <c r="K14" s="36"/>
      <c r="L14" s="36"/>
    </row>
    <row r="15" spans="1:12">
      <c r="A15" s="36"/>
      <c r="B15" s="131" t="s">
        <v>155</v>
      </c>
      <c r="C15" s="128"/>
      <c r="D15" s="132"/>
      <c r="E15" s="128"/>
      <c r="F15" s="132"/>
      <c r="G15" s="132"/>
      <c r="H15" s="132"/>
      <c r="I15" s="128"/>
      <c r="J15" s="133"/>
      <c r="K15" s="36"/>
      <c r="L15" s="36"/>
    </row>
    <row r="16" spans="1:12">
      <c r="A16" s="36"/>
      <c r="B16" s="128" t="s">
        <v>10</v>
      </c>
      <c r="C16" s="128"/>
      <c r="D16" s="132">
        <v>226.42099999999999</v>
      </c>
      <c r="E16" s="128"/>
      <c r="F16" s="132">
        <v>278.238</v>
      </c>
      <c r="G16" s="132"/>
      <c r="H16" s="132">
        <v>-51.817000000000007</v>
      </c>
      <c r="I16" s="128"/>
      <c r="J16" s="133">
        <v>-18.623264974590104</v>
      </c>
      <c r="K16" s="36"/>
      <c r="L16" s="36"/>
    </row>
    <row r="17" spans="1:12">
      <c r="A17" s="36"/>
      <c r="B17" s="128" t="s">
        <v>53</v>
      </c>
      <c r="C17" s="128"/>
      <c r="D17" s="132">
        <v>1834.3989999999999</v>
      </c>
      <c r="E17" s="128"/>
      <c r="F17" s="132">
        <v>2059.6660000000002</v>
      </c>
      <c r="G17" s="132"/>
      <c r="H17" s="132">
        <v>-224.26700000000028</v>
      </c>
      <c r="I17" s="128"/>
      <c r="J17" s="133">
        <v>-10.93706455318485</v>
      </c>
      <c r="K17" s="36"/>
      <c r="L17" s="36"/>
    </row>
    <row r="18" spans="1:12">
      <c r="A18" s="36"/>
      <c r="B18" s="128" t="s">
        <v>14</v>
      </c>
      <c r="C18" s="128"/>
      <c r="D18" s="132">
        <v>399.983</v>
      </c>
      <c r="E18" s="128"/>
      <c r="F18" s="132">
        <v>418.33699999999999</v>
      </c>
      <c r="G18" s="132"/>
      <c r="H18" s="132">
        <v>-19.353999999999985</v>
      </c>
      <c r="I18" s="128"/>
      <c r="J18" s="133">
        <v>-4.3873719035131931</v>
      </c>
      <c r="K18" s="36"/>
      <c r="L18" s="36"/>
    </row>
    <row r="19" spans="1:12">
      <c r="A19" s="36"/>
      <c r="B19" s="128" t="s">
        <v>54</v>
      </c>
      <c r="C19" s="128"/>
      <c r="D19" s="132">
        <v>236.74</v>
      </c>
      <c r="E19" s="128"/>
      <c r="F19" s="132">
        <v>246.684</v>
      </c>
      <c r="G19" s="132"/>
      <c r="H19" s="132">
        <v>-9.9439999999999884</v>
      </c>
      <c r="I19" s="128"/>
      <c r="J19" s="133">
        <v>-4.0310680871073927</v>
      </c>
      <c r="K19" s="36"/>
      <c r="L19" s="36"/>
    </row>
    <row r="20" spans="1:12">
      <c r="A20" s="36"/>
      <c r="B20" s="134" t="s">
        <v>166</v>
      </c>
      <c r="C20" s="138"/>
      <c r="D20" s="120">
        <v>2697.5429999999997</v>
      </c>
      <c r="E20" s="134"/>
      <c r="F20" s="120">
        <v>3002.9250000000002</v>
      </c>
      <c r="G20" s="120"/>
      <c r="H20" s="120">
        <v>-305.38200000000029</v>
      </c>
      <c r="I20" s="134"/>
      <c r="J20" s="135">
        <v>-10.169484752366465</v>
      </c>
      <c r="K20" s="36"/>
      <c r="L20" s="36"/>
    </row>
    <row r="21" spans="1:12">
      <c r="A21" s="36"/>
      <c r="B21" s="128" t="s">
        <v>157</v>
      </c>
      <c r="C21" s="128"/>
      <c r="D21" s="132">
        <v>-191.661</v>
      </c>
      <c r="E21" s="128"/>
      <c r="F21" s="132">
        <v>-215.08699999999999</v>
      </c>
      <c r="G21" s="132"/>
      <c r="H21" s="132">
        <v>23.425999999999988</v>
      </c>
      <c r="I21" s="128"/>
      <c r="J21" s="133">
        <v>-10.891406733089394</v>
      </c>
      <c r="K21" s="36"/>
      <c r="L21" s="36"/>
    </row>
    <row r="22" spans="1:12">
      <c r="A22" s="36"/>
      <c r="B22" s="136" t="s">
        <v>158</v>
      </c>
      <c r="C22" s="137"/>
      <c r="D22" s="139">
        <v>3216.4619999999995</v>
      </c>
      <c r="E22" s="136"/>
      <c r="F22" s="139">
        <v>3586.5740000000001</v>
      </c>
      <c r="G22" s="139"/>
      <c r="H22" s="139">
        <v>-370.11200000000031</v>
      </c>
      <c r="I22" s="136"/>
      <c r="J22" s="140">
        <v>-10.319374422499038</v>
      </c>
      <c r="K22" s="36"/>
      <c r="L22" s="36"/>
    </row>
    <row r="23" spans="1:12">
      <c r="A23" s="36"/>
      <c r="B23" s="128"/>
      <c r="C23" s="128"/>
      <c r="D23" s="132"/>
      <c r="E23" s="128"/>
      <c r="F23" s="132"/>
      <c r="G23" s="132"/>
      <c r="H23" s="132"/>
      <c r="I23" s="128"/>
      <c r="J23" s="133"/>
      <c r="K23" s="36"/>
      <c r="L23" s="36"/>
    </row>
    <row r="24" spans="1:12">
      <c r="A24" s="36"/>
      <c r="B24" s="131" t="s">
        <v>160</v>
      </c>
      <c r="C24" s="128"/>
      <c r="D24" s="132"/>
      <c r="E24" s="128"/>
      <c r="F24" s="132"/>
      <c r="G24" s="132"/>
      <c r="H24" s="132"/>
      <c r="I24" s="128"/>
      <c r="J24" s="133"/>
      <c r="K24" s="36"/>
      <c r="L24" s="36"/>
    </row>
    <row r="25" spans="1:12">
      <c r="A25" s="36"/>
      <c r="B25" s="128" t="s">
        <v>10</v>
      </c>
      <c r="C25" s="128"/>
      <c r="D25" s="132">
        <v>-14.851000000000001</v>
      </c>
      <c r="E25" s="128"/>
      <c r="F25" s="132">
        <v>-53.710999999999999</v>
      </c>
      <c r="G25" s="132"/>
      <c r="H25" s="132">
        <v>38.86</v>
      </c>
      <c r="I25" s="128"/>
      <c r="J25" s="133">
        <v>72.350170356165393</v>
      </c>
      <c r="K25" s="36"/>
      <c r="L25" s="36"/>
    </row>
    <row r="26" spans="1:12">
      <c r="A26" s="36"/>
      <c r="B26" s="128" t="s">
        <v>53</v>
      </c>
      <c r="C26" s="128"/>
      <c r="D26" s="132">
        <v>-106.217</v>
      </c>
      <c r="E26" s="128"/>
      <c r="F26" s="132">
        <v>-73.441000000000003</v>
      </c>
      <c r="G26" s="132"/>
      <c r="H26" s="132">
        <v>-32.775999999999996</v>
      </c>
      <c r="I26" s="128"/>
      <c r="J26" s="133">
        <v>-44.629021935975821</v>
      </c>
      <c r="K26" s="36"/>
      <c r="L26" s="36"/>
    </row>
    <row r="27" spans="1:12">
      <c r="A27" s="36"/>
      <c r="B27" s="128" t="s">
        <v>14</v>
      </c>
      <c r="C27" s="128"/>
      <c r="D27" s="132">
        <v>-102.35</v>
      </c>
      <c r="E27" s="128"/>
      <c r="F27" s="132">
        <v>-113.539</v>
      </c>
      <c r="G27" s="132"/>
      <c r="H27" s="132">
        <v>11.189000000000007</v>
      </c>
      <c r="I27" s="128"/>
      <c r="J27" s="133">
        <v>9.854763561419432</v>
      </c>
      <c r="K27" s="36"/>
      <c r="L27" s="36"/>
    </row>
    <row r="28" spans="1:12">
      <c r="A28" s="36"/>
      <c r="B28" s="128" t="s">
        <v>54</v>
      </c>
      <c r="C28" s="128"/>
      <c r="D28" s="132">
        <v>-37.058999999999997</v>
      </c>
      <c r="E28" s="128"/>
      <c r="F28" s="132">
        <v>-66.774000000000001</v>
      </c>
      <c r="G28" s="132"/>
      <c r="H28" s="132">
        <v>29.715000000000003</v>
      </c>
      <c r="I28" s="128"/>
      <c r="J28" s="133">
        <v>44.500853625662685</v>
      </c>
      <c r="K28" s="36"/>
      <c r="L28" s="36"/>
    </row>
    <row r="29" spans="1:12">
      <c r="A29" s="36"/>
      <c r="B29" s="134" t="s">
        <v>167</v>
      </c>
      <c r="C29" s="138"/>
      <c r="D29" s="120">
        <v>-261.47699999999998</v>
      </c>
      <c r="E29" s="134"/>
      <c r="F29" s="120">
        <v>-308.46500000000003</v>
      </c>
      <c r="G29" s="120"/>
      <c r="H29" s="120">
        <v>46.988000000000014</v>
      </c>
      <c r="I29" s="134"/>
      <c r="J29" s="135">
        <v>15.232846514191255</v>
      </c>
      <c r="K29" s="36"/>
      <c r="L29" s="36"/>
    </row>
    <row r="30" spans="1:12">
      <c r="A30" s="36"/>
      <c r="B30" s="131" t="s">
        <v>155</v>
      </c>
      <c r="C30" s="128"/>
      <c r="D30" s="132"/>
      <c r="E30" s="128"/>
      <c r="F30" s="132"/>
      <c r="G30" s="132"/>
      <c r="H30" s="132"/>
      <c r="I30" s="128"/>
      <c r="J30" s="133"/>
      <c r="K30" s="36"/>
      <c r="L30" s="36"/>
    </row>
    <row r="31" spans="1:12">
      <c r="A31" s="36"/>
      <c r="B31" s="128" t="s">
        <v>10</v>
      </c>
      <c r="C31" s="128"/>
      <c r="D31" s="132">
        <v>-156.82</v>
      </c>
      <c r="E31" s="128"/>
      <c r="F31" s="132">
        <v>-205.249</v>
      </c>
      <c r="G31" s="132"/>
      <c r="H31" s="132">
        <v>47.429000000000002</v>
      </c>
      <c r="I31" s="128"/>
      <c r="J31" s="133">
        <v>23.595242851365906</v>
      </c>
      <c r="K31" s="36"/>
      <c r="L31" s="36"/>
    </row>
    <row r="32" spans="1:12">
      <c r="A32" s="36"/>
      <c r="B32" s="128" t="s">
        <v>53</v>
      </c>
      <c r="C32" s="128"/>
      <c r="D32" s="132">
        <v>-1299.1969999999999</v>
      </c>
      <c r="E32" s="128"/>
      <c r="F32" s="132">
        <v>-1503.2670000000001</v>
      </c>
      <c r="G32" s="132"/>
      <c r="H32" s="132">
        <v>204.07000000000016</v>
      </c>
      <c r="I32" s="128"/>
      <c r="J32" s="133">
        <v>13.575100098651816</v>
      </c>
      <c r="K32" s="36"/>
      <c r="L32" s="36"/>
    </row>
    <row r="33" spans="1:12">
      <c r="A33" s="36"/>
      <c r="B33" s="128" t="s">
        <v>14</v>
      </c>
      <c r="C33" s="128"/>
      <c r="D33" s="132">
        <v>-233.566</v>
      </c>
      <c r="E33" s="128"/>
      <c r="F33" s="132">
        <v>-251.98599999999999</v>
      </c>
      <c r="G33" s="132"/>
      <c r="H33" s="132">
        <v>18.419999999999987</v>
      </c>
      <c r="I33" s="128"/>
      <c r="J33" s="133">
        <v>7.3099299167413978</v>
      </c>
      <c r="K33" s="36"/>
      <c r="L33" s="36"/>
    </row>
    <row r="34" spans="1:12">
      <c r="A34" s="36"/>
      <c r="B34" s="128" t="s">
        <v>54</v>
      </c>
      <c r="C34" s="128"/>
      <c r="D34" s="132">
        <v>-160.90899999999999</v>
      </c>
      <c r="E34" s="128"/>
      <c r="F34" s="132">
        <v>-156.16900000000001</v>
      </c>
      <c r="G34" s="132"/>
      <c r="H34" s="132">
        <v>-4.7399999999999807</v>
      </c>
      <c r="I34" s="128"/>
      <c r="J34" s="133">
        <v>-3.0351734339081338</v>
      </c>
      <c r="K34" s="36"/>
      <c r="L34" s="36"/>
    </row>
    <row r="35" spans="1:12">
      <c r="A35" s="36"/>
      <c r="B35" s="134" t="s">
        <v>168</v>
      </c>
      <c r="C35" s="138"/>
      <c r="D35" s="120">
        <v>-1850.4919999999997</v>
      </c>
      <c r="E35" s="134"/>
      <c r="F35" s="120">
        <v>-2115.6709999999998</v>
      </c>
      <c r="G35" s="120"/>
      <c r="H35" s="120">
        <v>266.1790000000002</v>
      </c>
      <c r="I35" s="134"/>
      <c r="J35" s="135">
        <v>12.534037664646346</v>
      </c>
      <c r="K35" s="36"/>
      <c r="L35" s="36"/>
    </row>
    <row r="36" spans="1:12">
      <c r="A36" s="36"/>
      <c r="B36" s="128" t="s">
        <v>157</v>
      </c>
      <c r="C36" s="128"/>
      <c r="D36" s="132">
        <v>190.72</v>
      </c>
      <c r="E36" s="128"/>
      <c r="F36" s="132">
        <v>216.32599999999999</v>
      </c>
      <c r="G36" s="132"/>
      <c r="H36" s="132">
        <v>-25.605999999999995</v>
      </c>
      <c r="I36" s="128"/>
      <c r="J36" s="133">
        <v>11.836764882630845</v>
      </c>
      <c r="K36" s="36"/>
      <c r="L36" s="36"/>
    </row>
    <row r="37" spans="1:12">
      <c r="A37" s="36"/>
      <c r="B37" s="136" t="s">
        <v>159</v>
      </c>
      <c r="C37" s="137"/>
      <c r="D37" s="139">
        <v>-1920.2489999999996</v>
      </c>
      <c r="E37" s="136"/>
      <c r="F37" s="139">
        <v>-2207.81</v>
      </c>
      <c r="G37" s="139"/>
      <c r="H37" s="139">
        <v>287.56100000000021</v>
      </c>
      <c r="I37" s="136"/>
      <c r="J37" s="140">
        <v>-13.034716800811687</v>
      </c>
      <c r="K37" s="36"/>
      <c r="L37" s="36"/>
    </row>
    <row r="38" spans="1:12">
      <c r="A38" s="36"/>
      <c r="B38" s="128"/>
      <c r="C38" s="128"/>
      <c r="D38" s="132"/>
      <c r="E38" s="128"/>
      <c r="F38" s="132"/>
      <c r="G38" s="132"/>
      <c r="H38" s="132"/>
      <c r="I38" s="128"/>
      <c r="J38" s="133"/>
      <c r="K38" s="36"/>
      <c r="L38" s="36"/>
    </row>
    <row r="39" spans="1:12">
      <c r="A39" s="36"/>
      <c r="B39" s="131" t="s">
        <v>160</v>
      </c>
      <c r="C39" s="128"/>
      <c r="D39" s="132"/>
      <c r="E39" s="128"/>
      <c r="F39" s="132"/>
      <c r="G39" s="132"/>
      <c r="H39" s="132"/>
      <c r="I39" s="128"/>
      <c r="J39" s="133"/>
      <c r="K39" s="36"/>
      <c r="L39" s="36"/>
    </row>
    <row r="40" spans="1:12">
      <c r="A40" s="36"/>
      <c r="B40" s="128" t="s">
        <v>10</v>
      </c>
      <c r="C40" s="128"/>
      <c r="D40" s="132">
        <v>-7.5919999999999996</v>
      </c>
      <c r="E40" s="128"/>
      <c r="F40" s="132">
        <v>-9.109</v>
      </c>
      <c r="G40" s="132"/>
      <c r="H40" s="132">
        <v>0.51700000000000035</v>
      </c>
      <c r="I40" s="128"/>
      <c r="J40" s="133">
        <v>16.653858820946322</v>
      </c>
      <c r="K40" s="36"/>
      <c r="L40" s="36"/>
    </row>
    <row r="41" spans="1:12">
      <c r="A41" s="36"/>
      <c r="B41" s="128" t="s">
        <v>53</v>
      </c>
      <c r="C41" s="128"/>
      <c r="D41" s="132">
        <v>-3.5259999999999998</v>
      </c>
      <c r="E41" s="128"/>
      <c r="F41" s="132">
        <v>-3.694</v>
      </c>
      <c r="G41" s="132"/>
      <c r="H41" s="132">
        <v>0.16800000000000015</v>
      </c>
      <c r="I41" s="128"/>
      <c r="J41" s="133">
        <v>4.5479155387114334</v>
      </c>
      <c r="K41" s="36"/>
      <c r="L41" s="36"/>
    </row>
    <row r="42" spans="1:12">
      <c r="A42" s="36"/>
      <c r="B42" s="128" t="s">
        <v>14</v>
      </c>
      <c r="C42" s="128"/>
      <c r="D42" s="132">
        <v>-6.726</v>
      </c>
      <c r="E42" s="128"/>
      <c r="F42" s="132">
        <v>-6.9770000000000003</v>
      </c>
      <c r="G42" s="132"/>
      <c r="H42" s="132">
        <v>0.25100000000000033</v>
      </c>
      <c r="I42" s="128"/>
      <c r="J42" s="133">
        <v>3.5975347570589178</v>
      </c>
      <c r="K42" s="36"/>
      <c r="L42" s="36"/>
    </row>
    <row r="43" spans="1:12">
      <c r="A43" s="36"/>
      <c r="B43" s="128" t="s">
        <v>54</v>
      </c>
      <c r="C43" s="128"/>
      <c r="D43" s="132">
        <v>-7.577</v>
      </c>
      <c r="E43" s="128"/>
      <c r="F43" s="132">
        <v>-6.6319999999999997</v>
      </c>
      <c r="G43" s="132"/>
      <c r="H43" s="339">
        <v>5.4999999999999716E-2</v>
      </c>
      <c r="I43" s="128"/>
      <c r="J43" s="338">
        <v>-14.249095295536796</v>
      </c>
      <c r="K43" s="36"/>
      <c r="L43" s="36"/>
    </row>
    <row r="44" spans="1:12">
      <c r="A44" s="36"/>
      <c r="B44" s="134" t="s">
        <v>169</v>
      </c>
      <c r="C44" s="138"/>
      <c r="D44" s="120">
        <v>-25.420999999999999</v>
      </c>
      <c r="E44" s="134"/>
      <c r="F44" s="120">
        <v>-27.411999999999999</v>
      </c>
      <c r="G44" s="120"/>
      <c r="H44" s="120">
        <v>0.99100000000000055</v>
      </c>
      <c r="I44" s="134"/>
      <c r="J44" s="135">
        <v>7.26324237560193</v>
      </c>
      <c r="K44" s="36"/>
      <c r="L44" s="36"/>
    </row>
    <row r="45" spans="1:12">
      <c r="A45" s="36"/>
      <c r="B45" s="131" t="s">
        <v>155</v>
      </c>
      <c r="C45" s="128"/>
      <c r="D45" s="132"/>
      <c r="E45" s="128"/>
      <c r="F45" s="132"/>
      <c r="G45" s="132"/>
      <c r="H45" s="132"/>
      <c r="I45" s="128"/>
      <c r="J45" s="133"/>
      <c r="K45" s="36"/>
      <c r="L45" s="36"/>
    </row>
    <row r="46" spans="1:12">
      <c r="A46" s="36"/>
      <c r="B46" s="128" t="s">
        <v>10</v>
      </c>
      <c r="C46" s="128"/>
      <c r="D46" s="132">
        <v>-26.634</v>
      </c>
      <c r="E46" s="128"/>
      <c r="F46" s="132">
        <v>-26.068999999999999</v>
      </c>
      <c r="G46" s="132"/>
      <c r="H46" s="132">
        <v>-0.56500000000000128</v>
      </c>
      <c r="I46" s="128"/>
      <c r="J46" s="133">
        <v>-2.1673251754958045</v>
      </c>
      <c r="K46" s="36"/>
      <c r="L46" s="36"/>
    </row>
    <row r="47" spans="1:12">
      <c r="A47" s="36"/>
      <c r="B47" s="128" t="s">
        <v>53</v>
      </c>
      <c r="C47" s="128"/>
      <c r="D47" s="132">
        <v>-70.126999999999995</v>
      </c>
      <c r="E47" s="128"/>
      <c r="F47" s="132">
        <v>-89.826999999999998</v>
      </c>
      <c r="G47" s="132"/>
      <c r="H47" s="132">
        <v>19.700000000000003</v>
      </c>
      <c r="I47" s="128"/>
      <c r="J47" s="133">
        <v>21.931045231389234</v>
      </c>
      <c r="K47" s="36"/>
      <c r="L47" s="36"/>
    </row>
    <row r="48" spans="1:12">
      <c r="A48" s="36"/>
      <c r="B48" s="128" t="s">
        <v>14</v>
      </c>
      <c r="C48" s="128"/>
      <c r="D48" s="132">
        <v>-10.35</v>
      </c>
      <c r="E48" s="128"/>
      <c r="F48" s="132">
        <v>-12.871</v>
      </c>
      <c r="G48" s="132"/>
      <c r="H48" s="132">
        <v>2.5210000000000008</v>
      </c>
      <c r="I48" s="128"/>
      <c r="J48" s="133">
        <v>19.586667702587214</v>
      </c>
      <c r="K48" s="36"/>
      <c r="L48" s="36"/>
    </row>
    <row r="49" spans="1:12">
      <c r="A49" s="36"/>
      <c r="B49" s="128" t="s">
        <v>54</v>
      </c>
      <c r="C49" s="128"/>
      <c r="D49" s="132">
        <v>-6.5890000000000004</v>
      </c>
      <c r="E49" s="128"/>
      <c r="F49" s="132">
        <v>-6.8179999999999996</v>
      </c>
      <c r="G49" s="132"/>
      <c r="H49" s="132">
        <v>0.2289999999999992</v>
      </c>
      <c r="I49" s="128"/>
      <c r="J49" s="133">
        <v>3.3587562334995491</v>
      </c>
      <c r="K49" s="36"/>
      <c r="L49" s="36"/>
    </row>
    <row r="50" spans="1:12">
      <c r="A50" s="36"/>
      <c r="B50" s="134" t="s">
        <v>170</v>
      </c>
      <c r="C50" s="138"/>
      <c r="D50" s="120">
        <v>-113.69999999999999</v>
      </c>
      <c r="E50" s="134"/>
      <c r="F50" s="120">
        <v>-135.58500000000001</v>
      </c>
      <c r="G50" s="120"/>
      <c r="H50" s="120">
        <v>21.885000000000002</v>
      </c>
      <c r="I50" s="134"/>
      <c r="J50" s="135">
        <v>16.14116605819229</v>
      </c>
      <c r="K50" s="36"/>
      <c r="L50" s="36"/>
    </row>
    <row r="51" spans="1:12">
      <c r="A51" s="36"/>
      <c r="B51" s="128" t="s">
        <v>157</v>
      </c>
      <c r="C51" s="128"/>
      <c r="D51" s="132">
        <v>-4.9169999999999998</v>
      </c>
      <c r="E51" s="128"/>
      <c r="F51" s="132">
        <v>-6.0739999999999998</v>
      </c>
      <c r="G51" s="132"/>
      <c r="H51" s="132">
        <v>1.157</v>
      </c>
      <c r="I51" s="128"/>
      <c r="J51" s="133">
        <v>19.048403029305238</v>
      </c>
      <c r="K51" s="36"/>
      <c r="L51" s="36"/>
    </row>
    <row r="52" spans="1:12">
      <c r="A52" s="36"/>
      <c r="B52" s="136" t="s">
        <v>161</v>
      </c>
      <c r="C52" s="136"/>
      <c r="D52" s="139">
        <v>-145.03799999999998</v>
      </c>
      <c r="E52" s="136"/>
      <c r="F52" s="139">
        <v>-169.07100000000003</v>
      </c>
      <c r="G52" s="139"/>
      <c r="H52" s="139">
        <v>24.033000000000001</v>
      </c>
      <c r="I52" s="136"/>
      <c r="J52" s="140">
        <v>14.214738186915577</v>
      </c>
      <c r="K52" s="36"/>
      <c r="L52" s="36"/>
    </row>
    <row r="53" spans="1:12">
      <c r="A53" s="36"/>
      <c r="B53" s="141"/>
      <c r="C53" s="142"/>
      <c r="D53" s="141"/>
      <c r="E53" s="141"/>
      <c r="F53" s="141"/>
      <c r="G53" s="141"/>
      <c r="H53" s="141"/>
      <c r="I53" s="141"/>
      <c r="J53" s="141"/>
      <c r="K53" s="36"/>
      <c r="L53" s="36"/>
    </row>
    <row r="54" spans="1:12">
      <c r="A54" s="36"/>
      <c r="B54" s="141"/>
      <c r="C54" s="142"/>
      <c r="D54" s="141"/>
      <c r="E54" s="141"/>
      <c r="F54" s="141"/>
      <c r="G54" s="141"/>
      <c r="H54" s="141"/>
      <c r="I54" s="141"/>
      <c r="J54" s="141"/>
      <c r="K54" s="36"/>
      <c r="L54" s="36"/>
    </row>
    <row r="55" spans="1:12" ht="12.75" customHeight="1">
      <c r="A55" s="36"/>
      <c r="B55" s="128"/>
      <c r="C55" s="128"/>
      <c r="D55" s="473" t="str">
        <f>D6</f>
        <v>As of March 31</v>
      </c>
      <c r="E55" s="473"/>
      <c r="F55" s="473"/>
      <c r="G55" s="473"/>
      <c r="H55" s="473"/>
      <c r="I55" s="473"/>
      <c r="J55" s="473"/>
      <c r="K55" s="36"/>
      <c r="L55" s="36"/>
    </row>
    <row r="56" spans="1:12">
      <c r="A56" s="36"/>
      <c r="B56" s="128"/>
      <c r="C56" s="128"/>
      <c r="D56" s="129">
        <f>D7</f>
        <v>2020</v>
      </c>
      <c r="E56" s="129"/>
      <c r="F56" s="129">
        <f>F7</f>
        <v>2019</v>
      </c>
      <c r="G56" s="129"/>
      <c r="H56" s="129" t="s">
        <v>50</v>
      </c>
      <c r="I56" s="130"/>
      <c r="J56" s="129" t="s">
        <v>50</v>
      </c>
      <c r="K56" s="36"/>
      <c r="L56" s="36"/>
    </row>
    <row r="57" spans="1:12">
      <c r="A57" s="36"/>
      <c r="B57" s="128"/>
      <c r="C57" s="128"/>
      <c r="D57" s="470" t="s">
        <v>199</v>
      </c>
      <c r="E57" s="470"/>
      <c r="F57" s="470"/>
      <c r="G57" s="470"/>
      <c r="H57" s="470"/>
      <c r="I57" s="130"/>
      <c r="J57" s="130" t="s">
        <v>20</v>
      </c>
      <c r="K57" s="36"/>
      <c r="L57" s="36"/>
    </row>
    <row r="58" spans="1:12">
      <c r="A58" s="36"/>
      <c r="B58" s="131" t="s">
        <v>160</v>
      </c>
      <c r="C58" s="128"/>
      <c r="D58" s="128"/>
      <c r="E58" s="128"/>
      <c r="F58" s="128"/>
      <c r="G58" s="128"/>
      <c r="H58" s="128"/>
      <c r="I58" s="128"/>
      <c r="J58" s="128"/>
      <c r="K58" s="36"/>
      <c r="L58" s="36"/>
    </row>
    <row r="59" spans="1:12">
      <c r="A59" s="36"/>
      <c r="B59" s="128" t="s">
        <v>10</v>
      </c>
      <c r="C59" s="128"/>
      <c r="D59" s="132">
        <v>-6.1769999999999996</v>
      </c>
      <c r="E59" s="128"/>
      <c r="F59" s="132">
        <v>-5.6760000000000002</v>
      </c>
      <c r="G59" s="132"/>
      <c r="H59" s="132">
        <v>0.49900000000000055</v>
      </c>
      <c r="I59" s="128"/>
      <c r="J59" s="133">
        <v>-8.8266384778012519</v>
      </c>
      <c r="K59" s="36"/>
      <c r="L59" s="36"/>
    </row>
    <row r="60" spans="1:12">
      <c r="A60" s="36"/>
      <c r="B60" s="128" t="s">
        <v>53</v>
      </c>
      <c r="C60" s="128"/>
      <c r="D60" s="132">
        <v>-3.8639999999999999</v>
      </c>
      <c r="E60" s="128"/>
      <c r="F60" s="132">
        <v>-4.57</v>
      </c>
      <c r="G60" s="132"/>
      <c r="H60" s="132">
        <v>0.70600000000000041</v>
      </c>
      <c r="I60" s="128"/>
      <c r="J60" s="133">
        <v>-15.448577680525178</v>
      </c>
      <c r="K60" s="36"/>
      <c r="L60" s="36"/>
    </row>
    <row r="61" spans="1:12">
      <c r="A61" s="36"/>
      <c r="B61" s="128" t="s">
        <v>14</v>
      </c>
      <c r="C61" s="128"/>
      <c r="D61" s="132">
        <v>-9.0410000000000004</v>
      </c>
      <c r="E61" s="128"/>
      <c r="F61" s="132">
        <v>-7.625</v>
      </c>
      <c r="G61" s="132"/>
      <c r="H61" s="132">
        <v>-1.4160000000000004</v>
      </c>
      <c r="I61" s="128"/>
      <c r="J61" s="133">
        <v>-18.570491803278699</v>
      </c>
      <c r="K61" s="36"/>
      <c r="L61" s="36"/>
    </row>
    <row r="62" spans="1:12">
      <c r="A62" s="36"/>
      <c r="B62" s="128" t="s">
        <v>54</v>
      </c>
      <c r="C62" s="128"/>
      <c r="D62" s="132">
        <v>-9.5050000000000008</v>
      </c>
      <c r="E62" s="128"/>
      <c r="F62" s="132">
        <v>-9.8109999999999999</v>
      </c>
      <c r="G62" s="132"/>
      <c r="H62" s="132">
        <v>0.30599999999999916</v>
      </c>
      <c r="I62" s="128"/>
      <c r="J62" s="133">
        <v>3.1189481194577429</v>
      </c>
      <c r="K62" s="36"/>
      <c r="L62" s="36"/>
    </row>
    <row r="63" spans="1:12">
      <c r="A63" s="36"/>
      <c r="B63" s="143" t="s">
        <v>208</v>
      </c>
      <c r="C63" s="144"/>
      <c r="D63" s="120">
        <v>-28.587000000000003</v>
      </c>
      <c r="E63" s="134"/>
      <c r="F63" s="120">
        <v>-28.682000000000002</v>
      </c>
      <c r="G63" s="120"/>
      <c r="H63" s="120">
        <v>9.4999999999999751E-2</v>
      </c>
      <c r="I63" s="134"/>
      <c r="J63" s="135">
        <v>0.33121818562164007</v>
      </c>
      <c r="K63" s="36"/>
      <c r="L63" s="36"/>
    </row>
    <row r="64" spans="1:12">
      <c r="A64" s="36"/>
      <c r="B64" s="131" t="s">
        <v>155</v>
      </c>
      <c r="C64" s="128"/>
      <c r="D64" s="132"/>
      <c r="E64" s="128"/>
      <c r="F64" s="132"/>
      <c r="G64" s="132"/>
      <c r="H64" s="132"/>
      <c r="I64" s="128"/>
      <c r="J64" s="133"/>
      <c r="K64" s="36"/>
      <c r="L64" s="36"/>
    </row>
    <row r="65" spans="1:12">
      <c r="A65" s="36"/>
      <c r="B65" s="128" t="s">
        <v>10</v>
      </c>
      <c r="C65" s="128"/>
      <c r="D65" s="132">
        <v>-35.85</v>
      </c>
      <c r="E65" s="128"/>
      <c r="F65" s="132">
        <v>-37.703000000000003</v>
      </c>
      <c r="G65" s="132"/>
      <c r="H65" s="132">
        <v>1.8530000000000015</v>
      </c>
      <c r="I65" s="128"/>
      <c r="J65" s="133">
        <v>4.9147282709598787</v>
      </c>
      <c r="K65" s="36"/>
      <c r="L65" s="36"/>
    </row>
    <row r="66" spans="1:12">
      <c r="A66" s="36"/>
      <c r="B66" s="128" t="s">
        <v>53</v>
      </c>
      <c r="C66" s="128"/>
      <c r="D66" s="132">
        <v>-184.917</v>
      </c>
      <c r="E66" s="128"/>
      <c r="F66" s="132">
        <v>-170.63</v>
      </c>
      <c r="G66" s="132"/>
      <c r="H66" s="132">
        <v>-14.287000000000006</v>
      </c>
      <c r="I66" s="128"/>
      <c r="J66" s="133">
        <v>-8.3730879681181527</v>
      </c>
      <c r="K66" s="36"/>
      <c r="L66" s="36"/>
    </row>
    <row r="67" spans="1:12">
      <c r="A67" s="36"/>
      <c r="B67" s="128" t="s">
        <v>14</v>
      </c>
      <c r="C67" s="128"/>
      <c r="D67" s="132">
        <v>-27.408000000000001</v>
      </c>
      <c r="E67" s="128"/>
      <c r="F67" s="132">
        <v>-28.733000000000001</v>
      </c>
      <c r="G67" s="132"/>
      <c r="H67" s="132">
        <v>2.3249999999999993</v>
      </c>
      <c r="I67" s="128"/>
      <c r="J67" s="133">
        <v>4.6114224062924087</v>
      </c>
      <c r="K67" s="36"/>
      <c r="L67" s="36"/>
    </row>
    <row r="68" spans="1:12">
      <c r="A68" s="36"/>
      <c r="B68" s="128" t="s">
        <v>54</v>
      </c>
      <c r="C68" s="128"/>
      <c r="D68" s="132">
        <v>-14.103</v>
      </c>
      <c r="E68" s="128"/>
      <c r="F68" s="132">
        <v>-14.163</v>
      </c>
      <c r="G68" s="132"/>
      <c r="H68" s="132">
        <v>6.0000000000000497E-2</v>
      </c>
      <c r="I68" s="128"/>
      <c r="J68" s="133">
        <v>0.42363905952129688</v>
      </c>
      <c r="K68" s="36"/>
      <c r="L68" s="36"/>
    </row>
    <row r="69" spans="1:12">
      <c r="A69" s="36"/>
      <c r="B69" s="143" t="s">
        <v>210</v>
      </c>
      <c r="C69" s="144"/>
      <c r="D69" s="120">
        <v>-262.27800000000002</v>
      </c>
      <c r="E69" s="134"/>
      <c r="F69" s="120">
        <v>-252.22900000000001</v>
      </c>
      <c r="G69" s="120"/>
      <c r="H69" s="120">
        <v>-11.049000000000005</v>
      </c>
      <c r="I69" s="134"/>
      <c r="J69" s="135">
        <v>-3.9840779609006116</v>
      </c>
      <c r="K69" s="36"/>
      <c r="L69" s="36"/>
    </row>
    <row r="70" spans="1:12">
      <c r="A70" s="36"/>
      <c r="B70" s="128" t="s">
        <v>157</v>
      </c>
      <c r="C70" s="128"/>
      <c r="D70" s="132">
        <v>-12.015000000000001</v>
      </c>
      <c r="E70" s="128"/>
      <c r="F70" s="132">
        <v>-19.599</v>
      </c>
      <c r="G70" s="132"/>
      <c r="H70" s="132">
        <v>7.5839999999999996</v>
      </c>
      <c r="I70" s="128"/>
      <c r="J70" s="133">
        <v>38.695851829174956</v>
      </c>
      <c r="K70" s="36"/>
      <c r="L70" s="36"/>
    </row>
    <row r="71" spans="1:12">
      <c r="A71" s="36"/>
      <c r="B71" s="136" t="s">
        <v>209</v>
      </c>
      <c r="C71" s="136"/>
      <c r="D71" s="139">
        <v>-302.88</v>
      </c>
      <c r="E71" s="136"/>
      <c r="F71" s="139">
        <v>-300.51</v>
      </c>
      <c r="G71" s="139"/>
      <c r="H71" s="139">
        <v>-3.3700000000000045</v>
      </c>
      <c r="I71" s="136"/>
      <c r="J71" s="140">
        <v>-0.79865927922531221</v>
      </c>
      <c r="K71" s="36"/>
      <c r="L71" s="36"/>
    </row>
    <row r="72" spans="1:12">
      <c r="A72" s="36"/>
      <c r="B72" s="128"/>
      <c r="C72" s="128"/>
      <c r="D72" s="128"/>
      <c r="E72" s="128"/>
      <c r="F72" s="128"/>
      <c r="G72" s="128"/>
      <c r="H72" s="128"/>
      <c r="I72" s="128"/>
      <c r="J72" s="128"/>
      <c r="K72" s="36"/>
      <c r="L72" s="36"/>
    </row>
    <row r="73" spans="1:12">
      <c r="A73" s="36"/>
      <c r="B73" s="136" t="s">
        <v>32</v>
      </c>
      <c r="C73" s="136"/>
      <c r="D73" s="139"/>
      <c r="E73" s="136"/>
      <c r="F73" s="139"/>
      <c r="G73" s="139"/>
      <c r="H73" s="139"/>
      <c r="I73" s="136"/>
      <c r="J73" s="140"/>
      <c r="K73" s="36"/>
      <c r="L73" s="36"/>
    </row>
    <row r="74" spans="1:12">
      <c r="A74" s="36"/>
      <c r="B74" s="131" t="s">
        <v>160</v>
      </c>
      <c r="C74" s="128"/>
      <c r="D74" s="128"/>
      <c r="E74" s="128"/>
      <c r="F74" s="128"/>
      <c r="G74" s="128"/>
      <c r="H74" s="128"/>
      <c r="I74" s="128"/>
      <c r="J74" s="128"/>
      <c r="K74" s="36"/>
      <c r="L74" s="36"/>
    </row>
    <row r="75" spans="1:12">
      <c r="A75" s="36"/>
      <c r="B75" s="128" t="s">
        <v>10</v>
      </c>
      <c r="C75" s="128"/>
      <c r="D75" s="132">
        <v>55.610999999999997</v>
      </c>
      <c r="E75" s="128"/>
      <c r="F75" s="132">
        <v>61.887999999999991</v>
      </c>
      <c r="G75" s="132"/>
      <c r="H75" s="132">
        <v>-6.2769999999999939</v>
      </c>
      <c r="I75" s="128"/>
      <c r="J75" s="133">
        <v>-10.142515511892448</v>
      </c>
      <c r="K75" s="36"/>
      <c r="L75" s="36"/>
    </row>
    <row r="76" spans="1:12">
      <c r="A76" s="36"/>
      <c r="B76" s="128" t="s">
        <v>53</v>
      </c>
      <c r="C76" s="128"/>
      <c r="D76" s="132">
        <v>77.526999999999987</v>
      </c>
      <c r="E76" s="128"/>
      <c r="F76" s="132">
        <v>123.17099999999999</v>
      </c>
      <c r="G76" s="132"/>
      <c r="H76" s="132">
        <v>-44.644000000000005</v>
      </c>
      <c r="I76" s="128"/>
      <c r="J76" s="133">
        <v>-37.057424231353167</v>
      </c>
      <c r="K76" s="36"/>
      <c r="L76" s="36"/>
    </row>
    <row r="77" spans="1:12">
      <c r="A77" s="36"/>
      <c r="B77" s="128" t="s">
        <v>14</v>
      </c>
      <c r="C77" s="128"/>
      <c r="D77" s="132">
        <v>184.12000000000003</v>
      </c>
      <c r="E77" s="128"/>
      <c r="F77" s="132">
        <v>176.21400000000003</v>
      </c>
      <c r="G77" s="132"/>
      <c r="H77" s="132">
        <v>7.9060000000000059</v>
      </c>
      <c r="I77" s="128"/>
      <c r="J77" s="133">
        <v>4.4865901687720644</v>
      </c>
      <c r="K77" s="36"/>
      <c r="L77" s="36"/>
    </row>
    <row r="78" spans="1:12">
      <c r="A78" s="36"/>
      <c r="B78" s="128" t="s">
        <v>54</v>
      </c>
      <c r="C78" s="128"/>
      <c r="D78" s="132">
        <v>78.837000000000018</v>
      </c>
      <c r="E78" s="128"/>
      <c r="F78" s="132">
        <v>73.903999999999996</v>
      </c>
      <c r="G78" s="132"/>
      <c r="H78" s="132">
        <v>4.9330000000000211</v>
      </c>
      <c r="I78" s="128"/>
      <c r="J78" s="133">
        <v>6.6748755141805782</v>
      </c>
      <c r="K78" s="36"/>
      <c r="L78" s="36"/>
    </row>
    <row r="79" spans="1:12">
      <c r="A79" s="36"/>
      <c r="B79" s="143" t="s">
        <v>162</v>
      </c>
      <c r="C79" s="145"/>
      <c r="D79" s="120">
        <v>396.09500000000003</v>
      </c>
      <c r="E79" s="134"/>
      <c r="F79" s="120">
        <v>435.17700000000002</v>
      </c>
      <c r="G79" s="120"/>
      <c r="H79" s="120">
        <v>-38.081999999999972</v>
      </c>
      <c r="I79" s="134"/>
      <c r="J79" s="135">
        <v>-8.9807135946982424</v>
      </c>
      <c r="K79" s="36"/>
      <c r="L79" s="36"/>
    </row>
    <row r="80" spans="1:12">
      <c r="A80" s="36"/>
      <c r="B80" s="131" t="s">
        <v>155</v>
      </c>
      <c r="C80" s="128"/>
      <c r="D80" s="132"/>
      <c r="E80" s="128"/>
      <c r="F80" s="132"/>
      <c r="G80" s="132"/>
      <c r="H80" s="132"/>
      <c r="I80" s="128"/>
      <c r="J80" s="133"/>
      <c r="K80" s="36"/>
      <c r="L80" s="36"/>
    </row>
    <row r="81" spans="1:12">
      <c r="A81" s="36"/>
      <c r="B81" s="128" t="s">
        <v>10</v>
      </c>
      <c r="C81" s="128"/>
      <c r="D81" s="132">
        <v>7.1169999999999973</v>
      </c>
      <c r="E81" s="128"/>
      <c r="F81" s="132">
        <v>9.2169999999999987</v>
      </c>
      <c r="G81" s="132"/>
      <c r="H81" s="132">
        <v>-2.1000000000000014</v>
      </c>
      <c r="I81" s="128"/>
      <c r="J81" s="133">
        <v>-22.783986112618003</v>
      </c>
      <c r="K81" s="36"/>
      <c r="L81" s="36"/>
    </row>
    <row r="82" spans="1:12">
      <c r="A82" s="36"/>
      <c r="B82" s="128" t="s">
        <v>53</v>
      </c>
      <c r="C82" s="128"/>
      <c r="D82" s="132">
        <v>280.15800000000002</v>
      </c>
      <c r="E82" s="128"/>
      <c r="F82" s="132">
        <v>295.94200000000012</v>
      </c>
      <c r="G82" s="132"/>
      <c r="H82" s="132">
        <v>-15.784000000000106</v>
      </c>
      <c r="I82" s="128"/>
      <c r="J82" s="133">
        <v>-5.3334775057275019</v>
      </c>
      <c r="K82" s="36"/>
      <c r="L82" s="36"/>
    </row>
    <row r="83" spans="1:12">
      <c r="A83" s="36"/>
      <c r="B83" s="128" t="s">
        <v>14</v>
      </c>
      <c r="C83" s="128"/>
      <c r="D83" s="132">
        <v>128.65899999999999</v>
      </c>
      <c r="E83" s="128"/>
      <c r="F83" s="132">
        <v>123.74699999999999</v>
      </c>
      <c r="G83" s="132"/>
      <c r="H83" s="132">
        <v>4.9120000000000061</v>
      </c>
      <c r="I83" s="128"/>
      <c r="J83" s="133">
        <v>3.9693891569088535</v>
      </c>
      <c r="K83" s="36"/>
      <c r="L83" s="36"/>
    </row>
    <row r="84" spans="1:12">
      <c r="A84" s="36"/>
      <c r="B84" s="128" t="s">
        <v>54</v>
      </c>
      <c r="C84" s="128"/>
      <c r="D84" s="132">
        <v>55.139000000000017</v>
      </c>
      <c r="E84" s="128"/>
      <c r="F84" s="132">
        <v>69.533999999999992</v>
      </c>
      <c r="G84" s="132"/>
      <c r="H84" s="339">
        <v>-15.394999999999975</v>
      </c>
      <c r="I84" s="128"/>
      <c r="J84" s="338">
        <v>-20.702102568527593</v>
      </c>
      <c r="K84" s="36"/>
      <c r="L84" s="36"/>
    </row>
    <row r="85" spans="1:12">
      <c r="A85" s="36"/>
      <c r="B85" s="143" t="s">
        <v>163</v>
      </c>
      <c r="C85" s="145"/>
      <c r="D85" s="120">
        <v>471.07300000000004</v>
      </c>
      <c r="E85" s="134"/>
      <c r="F85" s="120">
        <v>499.44000000000005</v>
      </c>
      <c r="G85" s="120"/>
      <c r="H85" s="120">
        <v>-28.367000000000075</v>
      </c>
      <c r="I85" s="134"/>
      <c r="J85" s="135">
        <v>-5.6797613326926228</v>
      </c>
      <c r="K85" s="36"/>
      <c r="L85" s="36"/>
    </row>
    <row r="86" spans="1:12">
      <c r="A86" s="36"/>
      <c r="B86" s="128" t="s">
        <v>157</v>
      </c>
      <c r="C86" s="128"/>
      <c r="D86" s="132">
        <v>-18.873000000000005</v>
      </c>
      <c r="E86" s="128"/>
      <c r="F86" s="132">
        <v>-25.433999999999997</v>
      </c>
      <c r="G86" s="132"/>
      <c r="H86" s="132">
        <v>5.5609999999999928</v>
      </c>
      <c r="I86" s="128"/>
      <c r="J86" s="133">
        <v>25.796178343949016</v>
      </c>
      <c r="K86" s="36"/>
      <c r="L86" s="36"/>
    </row>
    <row r="87" spans="1:12">
      <c r="A87" s="36"/>
      <c r="B87" s="136" t="s">
        <v>164</v>
      </c>
      <c r="C87" s="136"/>
      <c r="D87" s="139">
        <v>848.29500000000007</v>
      </c>
      <c r="E87" s="136"/>
      <c r="F87" s="139">
        <v>909.18300000000011</v>
      </c>
      <c r="G87" s="139"/>
      <c r="H87" s="139">
        <v>-60.888000000000048</v>
      </c>
      <c r="I87" s="136"/>
      <c r="J87" s="140">
        <v>-6.687001593738561</v>
      </c>
      <c r="K87" s="36"/>
      <c r="L87" s="36"/>
    </row>
    <row r="88" spans="1:12">
      <c r="A88" s="36"/>
      <c r="B88" s="36"/>
      <c r="C88" s="36"/>
      <c r="D88" s="36"/>
      <c r="E88" s="36"/>
      <c r="F88" s="36"/>
      <c r="G88" s="36"/>
      <c r="H88" s="36"/>
      <c r="I88" s="36"/>
      <c r="J88" s="36"/>
      <c r="K88" s="36"/>
      <c r="L88" s="36"/>
    </row>
    <row r="89" spans="1:12">
      <c r="A89" s="36"/>
      <c r="B89" s="36"/>
      <c r="C89" s="36"/>
      <c r="D89" s="36"/>
      <c r="E89" s="36"/>
      <c r="F89" s="36"/>
      <c r="G89" s="36"/>
      <c r="H89" s="36"/>
      <c r="I89" s="36"/>
      <c r="J89" s="36"/>
      <c r="K89" s="36"/>
      <c r="L89" s="36"/>
    </row>
    <row r="90" spans="1:12">
      <c r="A90" s="36"/>
      <c r="B90" s="36"/>
      <c r="C90" s="36"/>
      <c r="D90" s="36"/>
      <c r="E90" s="36"/>
      <c r="F90" s="36"/>
      <c r="G90" s="36"/>
      <c r="H90" s="36"/>
      <c r="I90" s="36"/>
      <c r="J90" s="36"/>
      <c r="K90" s="36"/>
      <c r="L90" s="36"/>
    </row>
    <row r="91" spans="1:12">
      <c r="A91" s="36"/>
      <c r="B91" s="36"/>
      <c r="C91" s="36"/>
      <c r="D91" s="36"/>
      <c r="E91" s="36"/>
      <c r="F91" s="36"/>
      <c r="G91" s="36"/>
      <c r="H91" s="36"/>
      <c r="I91" s="36"/>
      <c r="J91" s="36"/>
      <c r="K91" s="36"/>
      <c r="L91" s="36"/>
    </row>
    <row r="92" spans="1:12">
      <c r="A92" s="36"/>
      <c r="B92" s="36"/>
      <c r="C92" s="36"/>
      <c r="D92" s="36"/>
      <c r="E92" s="36"/>
      <c r="F92" s="36"/>
      <c r="G92" s="36"/>
      <c r="H92" s="36"/>
      <c r="I92" s="36"/>
      <c r="J92" s="36"/>
      <c r="K92" s="36"/>
      <c r="L92" s="36"/>
    </row>
    <row r="93" spans="1:12">
      <c r="A93" s="36"/>
      <c r="B93" s="36"/>
      <c r="C93" s="36"/>
      <c r="D93" s="36"/>
      <c r="E93" s="36"/>
      <c r="F93" s="36"/>
      <c r="G93" s="36"/>
      <c r="H93" s="36"/>
      <c r="I93" s="36"/>
      <c r="J93" s="36"/>
      <c r="K93" s="36"/>
      <c r="L93" s="36"/>
    </row>
    <row r="94" spans="1:12">
      <c r="A94" s="36"/>
      <c r="B94" s="36"/>
      <c r="C94" s="36"/>
      <c r="D94" s="36"/>
      <c r="E94" s="36"/>
      <c r="F94" s="36"/>
      <c r="G94" s="36"/>
      <c r="H94" s="36"/>
      <c r="I94" s="36"/>
      <c r="J94" s="36"/>
      <c r="K94" s="36"/>
      <c r="L94" s="36"/>
    </row>
    <row r="95" spans="1:12">
      <c r="A95" s="36"/>
      <c r="B95" s="36"/>
      <c r="C95" s="36"/>
      <c r="D95" s="36"/>
      <c r="E95" s="36"/>
      <c r="F95" s="36"/>
      <c r="G95" s="36"/>
      <c r="H95" s="36"/>
      <c r="I95" s="36"/>
      <c r="J95" s="36"/>
      <c r="K95" s="36"/>
      <c r="L95" s="36"/>
    </row>
    <row r="96" spans="1:12">
      <c r="A96" s="36"/>
      <c r="B96" s="36"/>
      <c r="C96" s="36"/>
      <c r="D96" s="36"/>
      <c r="E96" s="36"/>
      <c r="F96" s="36"/>
      <c r="G96" s="36"/>
      <c r="H96" s="36"/>
      <c r="I96" s="36"/>
      <c r="J96" s="36"/>
      <c r="K96" s="36"/>
      <c r="L96" s="36"/>
    </row>
    <row r="97" spans="1:12">
      <c r="A97" s="36"/>
      <c r="B97" s="36"/>
      <c r="C97" s="36"/>
      <c r="D97" s="36"/>
      <c r="E97" s="36"/>
      <c r="F97" s="36"/>
      <c r="G97" s="36"/>
      <c r="H97" s="36"/>
      <c r="I97" s="36"/>
      <c r="J97" s="36"/>
      <c r="K97" s="36"/>
      <c r="L97" s="36"/>
    </row>
    <row r="98" spans="1:12">
      <c r="A98" s="36"/>
      <c r="B98" s="36"/>
      <c r="C98" s="36"/>
      <c r="D98" s="36"/>
      <c r="E98" s="36"/>
      <c r="F98" s="36"/>
      <c r="G98" s="36"/>
      <c r="H98" s="36"/>
      <c r="I98" s="36"/>
      <c r="J98" s="36"/>
      <c r="K98" s="36"/>
      <c r="L98" s="36"/>
    </row>
    <row r="99" spans="1:12">
      <c r="A99" s="36"/>
      <c r="B99" s="36"/>
      <c r="C99" s="36"/>
      <c r="D99" s="36"/>
      <c r="E99" s="36"/>
      <c r="F99" s="36"/>
      <c r="G99" s="36"/>
      <c r="H99" s="36"/>
      <c r="I99" s="36"/>
      <c r="J99" s="36"/>
      <c r="K99" s="36"/>
      <c r="L99" s="36"/>
    </row>
    <row r="100" spans="1:12">
      <c r="A100" s="36"/>
      <c r="B100" s="36"/>
      <c r="C100" s="36"/>
      <c r="D100" s="36"/>
      <c r="E100" s="36"/>
      <c r="F100" s="36"/>
      <c r="G100" s="36"/>
      <c r="H100" s="36"/>
      <c r="I100" s="36"/>
      <c r="J100" s="36"/>
      <c r="K100" s="36"/>
      <c r="L100" s="36"/>
    </row>
    <row r="101" spans="1:12">
      <c r="A101" s="36"/>
      <c r="B101" s="36"/>
      <c r="C101" s="36"/>
      <c r="D101" s="36"/>
      <c r="E101" s="36"/>
      <c r="F101" s="36"/>
      <c r="G101" s="36"/>
      <c r="H101" s="36"/>
      <c r="I101" s="36"/>
      <c r="J101" s="36"/>
      <c r="K101" s="36"/>
      <c r="L101" s="36"/>
    </row>
    <row r="102" spans="1:12">
      <c r="A102" s="36"/>
      <c r="B102" s="36"/>
      <c r="C102" s="36"/>
      <c r="D102" s="36"/>
      <c r="E102" s="36"/>
      <c r="F102" s="36"/>
      <c r="G102" s="36"/>
      <c r="H102" s="36"/>
      <c r="I102" s="36"/>
      <c r="J102" s="36"/>
      <c r="K102" s="36"/>
      <c r="L102" s="36"/>
    </row>
    <row r="103" spans="1:12">
      <c r="A103" s="36"/>
      <c r="B103" s="36"/>
      <c r="C103" s="36"/>
      <c r="D103" s="36"/>
      <c r="E103" s="36"/>
      <c r="F103" s="36"/>
      <c r="G103" s="36"/>
      <c r="H103" s="36"/>
      <c r="I103" s="36"/>
      <c r="J103" s="36"/>
      <c r="K103" s="36"/>
      <c r="L103" s="36"/>
    </row>
    <row r="104" spans="1:12">
      <c r="A104" s="36"/>
      <c r="B104" s="36"/>
      <c r="C104" s="36"/>
      <c r="D104" s="36"/>
      <c r="E104" s="36"/>
      <c r="F104" s="36"/>
      <c r="G104" s="36"/>
      <c r="H104" s="36"/>
      <c r="I104" s="36"/>
      <c r="J104" s="36"/>
      <c r="K104" s="36"/>
      <c r="L104" s="36"/>
    </row>
    <row r="105" spans="1:12">
      <c r="A105" s="36"/>
      <c r="B105" s="36"/>
      <c r="C105" s="36"/>
      <c r="D105" s="36"/>
      <c r="E105" s="36"/>
      <c r="F105" s="36"/>
      <c r="G105" s="36"/>
      <c r="H105" s="36"/>
      <c r="I105" s="36"/>
      <c r="J105" s="36"/>
      <c r="K105" s="36"/>
      <c r="L105" s="36"/>
    </row>
    <row r="106" spans="1:12">
      <c r="A106" s="36"/>
      <c r="B106" s="36"/>
      <c r="C106" s="36"/>
      <c r="D106" s="36"/>
      <c r="E106" s="36"/>
      <c r="F106" s="36"/>
      <c r="G106" s="36"/>
      <c r="H106" s="36"/>
      <c r="I106" s="36"/>
      <c r="J106" s="36"/>
      <c r="K106" s="36"/>
      <c r="L106" s="36"/>
    </row>
    <row r="107" spans="1:12">
      <c r="A107" s="36"/>
      <c r="B107" s="36"/>
      <c r="C107" s="36"/>
      <c r="D107" s="36"/>
      <c r="E107" s="36"/>
      <c r="F107" s="36"/>
      <c r="G107" s="36"/>
      <c r="H107" s="36"/>
      <c r="I107" s="36"/>
      <c r="J107" s="36"/>
      <c r="K107" s="36"/>
      <c r="L107" s="36"/>
    </row>
  </sheetData>
  <mergeCells count="7">
    <mergeCell ref="D57:H57"/>
    <mergeCell ref="B3:J3"/>
    <mergeCell ref="B4:J4"/>
    <mergeCell ref="B5:J5"/>
    <mergeCell ref="D6:J6"/>
    <mergeCell ref="D8:H8"/>
    <mergeCell ref="D55:J55"/>
  </mergeCell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8"/>
  <sheetViews>
    <sheetView showGridLines="0" workbookViewId="0"/>
  </sheetViews>
  <sheetFormatPr baseColWidth="10" defaultRowHeight="12.75"/>
  <cols>
    <col min="1" max="1" width="6.140625" style="240" customWidth="1"/>
    <col min="2" max="2" width="46.5703125" style="262" bestFit="1" customWidth="1"/>
    <col min="3" max="3" width="9.140625" style="262" customWidth="1"/>
    <col min="4" max="4" width="14.42578125" style="262" customWidth="1"/>
    <col min="5" max="5" width="13.42578125" style="262" customWidth="1"/>
    <col min="6" max="6" width="9.140625" style="262" customWidth="1"/>
    <col min="7" max="7" width="14.42578125" style="262" customWidth="1"/>
    <col min="8" max="8" width="13.7109375" style="262" customWidth="1"/>
    <col min="9" max="16384" width="11.42578125" style="240"/>
  </cols>
  <sheetData>
    <row r="3" spans="2:8">
      <c r="B3" s="270"/>
      <c r="C3" s="474" t="s">
        <v>422</v>
      </c>
      <c r="D3" s="474"/>
      <c r="E3" s="474"/>
      <c r="F3" s="474" t="s">
        <v>423</v>
      </c>
      <c r="G3" s="474"/>
      <c r="H3" s="474"/>
    </row>
    <row r="4" spans="2:8" ht="51">
      <c r="B4" s="392" t="s">
        <v>175</v>
      </c>
      <c r="C4" s="393" t="s">
        <v>32</v>
      </c>
      <c r="D4" s="394" t="s">
        <v>174</v>
      </c>
      <c r="E4" s="394" t="s">
        <v>171</v>
      </c>
      <c r="F4" s="395" t="s">
        <v>32</v>
      </c>
      <c r="G4" s="394" t="s">
        <v>174</v>
      </c>
      <c r="H4" s="396" t="s">
        <v>172</v>
      </c>
    </row>
    <row r="5" spans="2:8">
      <c r="B5" s="270"/>
      <c r="C5" s="475" t="s">
        <v>200</v>
      </c>
      <c r="D5" s="475"/>
      <c r="E5" s="475"/>
      <c r="F5" s="475"/>
      <c r="G5" s="475"/>
      <c r="H5" s="475"/>
    </row>
    <row r="7" spans="2:8">
      <c r="B7" s="275" t="s">
        <v>176</v>
      </c>
    </row>
    <row r="8" spans="2:8">
      <c r="B8" s="262" t="s">
        <v>10</v>
      </c>
      <c r="C8" s="403">
        <v>55.610999999999997</v>
      </c>
      <c r="D8" s="403">
        <v>-24</v>
      </c>
      <c r="E8" s="403">
        <v>31.610999999999997</v>
      </c>
      <c r="F8" s="403">
        <v>61.887999999999991</v>
      </c>
      <c r="G8" s="403">
        <v>-14</v>
      </c>
      <c r="H8" s="403">
        <v>47.887999999999991</v>
      </c>
    </row>
    <row r="9" spans="2:8">
      <c r="B9" s="262" t="s">
        <v>53</v>
      </c>
      <c r="C9" s="403">
        <v>77.526999999999987</v>
      </c>
      <c r="D9" s="403">
        <v>-7</v>
      </c>
      <c r="E9" s="403">
        <v>70.526999999999987</v>
      </c>
      <c r="F9" s="403">
        <v>123.17099999999999</v>
      </c>
      <c r="G9" s="403">
        <v>-10</v>
      </c>
      <c r="H9" s="403">
        <v>113.17099999999999</v>
      </c>
    </row>
    <row r="10" spans="2:8">
      <c r="B10" s="262" t="s">
        <v>14</v>
      </c>
      <c r="C10" s="403">
        <v>184.12000000000003</v>
      </c>
      <c r="D10" s="403">
        <v>-18</v>
      </c>
      <c r="E10" s="403">
        <v>166.12000000000003</v>
      </c>
      <c r="F10" s="403">
        <v>176.21400000000003</v>
      </c>
      <c r="G10" s="403">
        <v>-18</v>
      </c>
      <c r="H10" s="403">
        <v>158.21400000000003</v>
      </c>
    </row>
    <row r="11" spans="2:8">
      <c r="B11" s="262" t="s">
        <v>54</v>
      </c>
      <c r="C11" s="403">
        <v>78.837000000000018</v>
      </c>
      <c r="D11" s="403">
        <v>-16</v>
      </c>
      <c r="E11" s="403">
        <v>62.837000000000018</v>
      </c>
      <c r="F11" s="403">
        <v>73.903999999999996</v>
      </c>
      <c r="G11" s="403">
        <v>-17</v>
      </c>
      <c r="H11" s="403">
        <v>56.903999999999996</v>
      </c>
    </row>
    <row r="12" spans="2:8">
      <c r="B12" s="397" t="s">
        <v>177</v>
      </c>
      <c r="C12" s="120">
        <v>396.09500000000003</v>
      </c>
      <c r="D12" s="120">
        <v>-65</v>
      </c>
      <c r="E12" s="120">
        <v>331.09500000000003</v>
      </c>
      <c r="F12" s="120">
        <v>435.17700000000002</v>
      </c>
      <c r="G12" s="120">
        <v>-59</v>
      </c>
      <c r="H12" s="120">
        <v>376.17700000000002</v>
      </c>
    </row>
    <row r="13" spans="2:8">
      <c r="C13" s="128"/>
      <c r="D13" s="128"/>
      <c r="E13" s="128"/>
      <c r="F13" s="128"/>
      <c r="G13" s="128"/>
      <c r="H13" s="128"/>
    </row>
    <row r="14" spans="2:8">
      <c r="B14" s="275" t="s">
        <v>52</v>
      </c>
      <c r="C14" s="128"/>
      <c r="D14" s="128"/>
      <c r="E14" s="128"/>
      <c r="F14" s="128"/>
      <c r="G14" s="128"/>
      <c r="H14" s="128"/>
    </row>
    <row r="15" spans="2:8">
      <c r="B15" s="262" t="s">
        <v>10</v>
      </c>
      <c r="C15" s="403">
        <v>7.1169999999999973</v>
      </c>
      <c r="D15" s="403">
        <v>-25</v>
      </c>
      <c r="E15" s="403">
        <v>-17.883000000000003</v>
      </c>
      <c r="F15" s="403">
        <v>9.2169999999999987</v>
      </c>
      <c r="G15" s="403">
        <v>-25</v>
      </c>
      <c r="H15" s="403">
        <v>-15.783000000000001</v>
      </c>
    </row>
    <row r="16" spans="2:8">
      <c r="B16" s="262" t="s">
        <v>53</v>
      </c>
      <c r="C16" s="403">
        <v>280.15800000000002</v>
      </c>
      <c r="D16" s="403">
        <v>-162</v>
      </c>
      <c r="E16" s="403">
        <v>118.15800000000002</v>
      </c>
      <c r="F16" s="403">
        <v>295.94200000000012</v>
      </c>
      <c r="G16" s="403">
        <v>-155</v>
      </c>
      <c r="H16" s="403">
        <v>140.94200000000012</v>
      </c>
    </row>
    <row r="17" spans="2:8">
      <c r="B17" s="262" t="s">
        <v>14</v>
      </c>
      <c r="C17" s="403">
        <v>128.65899999999999</v>
      </c>
      <c r="D17" s="403">
        <v>-35</v>
      </c>
      <c r="E17" s="403">
        <v>93.658999999999992</v>
      </c>
      <c r="F17" s="403">
        <v>123.74699999999999</v>
      </c>
      <c r="G17" s="403">
        <v>-33</v>
      </c>
      <c r="H17" s="403">
        <v>90.746999999999986</v>
      </c>
    </row>
    <row r="18" spans="2:8">
      <c r="B18" s="262" t="s">
        <v>54</v>
      </c>
      <c r="C18" s="403">
        <v>55.139000000000017</v>
      </c>
      <c r="D18" s="403">
        <v>-16</v>
      </c>
      <c r="E18" s="403">
        <v>39.139000000000017</v>
      </c>
      <c r="F18" s="403">
        <v>69.533999999999992</v>
      </c>
      <c r="G18" s="403">
        <v>-15</v>
      </c>
      <c r="H18" s="403">
        <v>54.533999999999992</v>
      </c>
    </row>
    <row r="19" spans="2:8">
      <c r="B19" s="397" t="s">
        <v>178</v>
      </c>
      <c r="C19" s="398">
        <v>471.07300000000004</v>
      </c>
      <c r="D19" s="398">
        <v>-238</v>
      </c>
      <c r="E19" s="398">
        <v>233.07300000000001</v>
      </c>
      <c r="F19" s="398">
        <v>499.44000000000005</v>
      </c>
      <c r="G19" s="398">
        <v>-228</v>
      </c>
      <c r="H19" s="398">
        <v>270.44000000000011</v>
      </c>
    </row>
    <row r="20" spans="2:8">
      <c r="B20" s="262" t="s">
        <v>157</v>
      </c>
      <c r="C20" s="402">
        <v>-18.873000000000005</v>
      </c>
      <c r="D20" s="402">
        <v>0</v>
      </c>
      <c r="E20" s="402">
        <v>-18.873000000000005</v>
      </c>
      <c r="F20" s="402">
        <v>-25.433999999999997</v>
      </c>
      <c r="G20" s="402">
        <v>0</v>
      </c>
      <c r="H20" s="402">
        <v>-25.433999999999997</v>
      </c>
    </row>
    <row r="21" spans="2:8">
      <c r="B21" s="270" t="s">
        <v>173</v>
      </c>
      <c r="C21" s="401">
        <v>848.29500000000007</v>
      </c>
      <c r="D21" s="401">
        <v>-303</v>
      </c>
      <c r="E21" s="401">
        <v>545.29499999999996</v>
      </c>
      <c r="F21" s="401">
        <v>909.18300000000011</v>
      </c>
      <c r="G21" s="401">
        <v>-287</v>
      </c>
      <c r="H21" s="401">
        <v>622.18300000000022</v>
      </c>
    </row>
    <row r="23" spans="2:8">
      <c r="D23" s="266"/>
    </row>
    <row r="24" spans="2:8">
      <c r="D24" s="266"/>
    </row>
    <row r="25" spans="2:8">
      <c r="D25" s="266"/>
    </row>
    <row r="26" spans="2:8">
      <c r="D26" s="266"/>
    </row>
    <row r="27" spans="2:8">
      <c r="D27" s="266"/>
    </row>
    <row r="28" spans="2:8">
      <c r="D28" s="266"/>
    </row>
  </sheetData>
  <mergeCells count="3">
    <mergeCell ref="C3:E3"/>
    <mergeCell ref="F3:H3"/>
    <mergeCell ref="C5:H5"/>
  </mergeCells>
  <pageMargins left="0.7" right="0.7" top="0.75" bottom="0.75" header="0.3" footer="0.3"/>
  <pageSetup paperSize="9" orientation="portrait" horizontalDpi="4294967295" verticalDpi="4294967295"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0"/>
  <sheetViews>
    <sheetView showGridLines="0" workbookViewId="0"/>
  </sheetViews>
  <sheetFormatPr baseColWidth="10" defaultRowHeight="12.75"/>
  <cols>
    <col min="1" max="1" width="5.5703125" style="106" customWidth="1"/>
    <col min="2" max="2" width="67.7109375" style="277" customWidth="1"/>
    <col min="3" max="3" width="2.28515625" style="277" customWidth="1"/>
    <col min="4" max="4" width="11.28515625" style="277" customWidth="1"/>
    <col min="5" max="5" width="10.28515625" style="277" customWidth="1"/>
    <col min="6" max="6" width="10.140625" style="277" customWidth="1"/>
    <col min="7" max="7" width="10.85546875" style="277" customWidth="1"/>
    <col min="8" max="16384" width="11.42578125" style="106"/>
  </cols>
  <sheetData>
    <row r="2" spans="1:7">
      <c r="A2" s="240"/>
      <c r="B2" s="262"/>
      <c r="C2" s="262"/>
      <c r="D2" s="262"/>
      <c r="E2" s="262"/>
      <c r="F2" s="262"/>
      <c r="G2" s="262"/>
    </row>
    <row r="3" spans="1:7">
      <c r="A3" s="240"/>
      <c r="B3" s="477" t="s">
        <v>179</v>
      </c>
      <c r="C3" s="477"/>
      <c r="D3" s="477"/>
      <c r="E3" s="477"/>
      <c r="F3" s="477"/>
      <c r="G3" s="477"/>
    </row>
    <row r="4" spans="1:7">
      <c r="A4" s="240"/>
      <c r="B4" s="478"/>
      <c r="C4" s="478"/>
      <c r="D4" s="478"/>
      <c r="E4" s="478"/>
      <c r="F4" s="478"/>
      <c r="G4" s="478"/>
    </row>
    <row r="5" spans="1:7" ht="12.75" customHeight="1">
      <c r="A5" s="240"/>
      <c r="B5" s="262"/>
      <c r="C5" s="262"/>
      <c r="D5" s="479" t="s">
        <v>421</v>
      </c>
      <c r="E5" s="479"/>
      <c r="F5" s="479"/>
      <c r="G5" s="479"/>
    </row>
    <row r="6" spans="1:7">
      <c r="A6" s="240"/>
      <c r="B6" s="262"/>
      <c r="C6" s="262"/>
      <c r="D6" s="263">
        <v>2020</v>
      </c>
      <c r="E6" s="263">
        <v>2019</v>
      </c>
      <c r="F6" s="263" t="s">
        <v>50</v>
      </c>
      <c r="G6" s="263" t="s">
        <v>50</v>
      </c>
    </row>
    <row r="7" spans="1:7">
      <c r="A7" s="240"/>
      <c r="B7" s="262"/>
      <c r="C7" s="262"/>
      <c r="D7" s="476" t="s">
        <v>199</v>
      </c>
      <c r="E7" s="476"/>
      <c r="F7" s="476"/>
      <c r="G7" s="264" t="s">
        <v>20</v>
      </c>
    </row>
    <row r="8" spans="1:7">
      <c r="A8" s="240"/>
      <c r="B8" s="265" t="s">
        <v>108</v>
      </c>
      <c r="C8" s="262"/>
      <c r="D8" s="262"/>
      <c r="E8" s="262"/>
      <c r="F8" s="262"/>
      <c r="G8" s="262"/>
    </row>
    <row r="9" spans="1:7">
      <c r="A9" s="240"/>
      <c r="B9" s="262" t="s">
        <v>10</v>
      </c>
      <c r="C9" s="262"/>
      <c r="D9" s="266">
        <v>14</v>
      </c>
      <c r="E9" s="266">
        <v>22</v>
      </c>
      <c r="F9" s="266">
        <v>-8</v>
      </c>
      <c r="G9" s="267">
        <v>-36.363636363636367</v>
      </c>
    </row>
    <row r="10" spans="1:7">
      <c r="A10" s="240"/>
      <c r="B10" s="262" t="s">
        <v>53</v>
      </c>
      <c r="C10" s="262"/>
      <c r="D10" s="266">
        <v>57</v>
      </c>
      <c r="E10" s="266">
        <v>88</v>
      </c>
      <c r="F10" s="266">
        <v>-31</v>
      </c>
      <c r="G10" s="267">
        <v>-35.227272727272727</v>
      </c>
    </row>
    <row r="11" spans="1:7">
      <c r="A11" s="240"/>
      <c r="B11" s="262" t="s">
        <v>14</v>
      </c>
      <c r="C11" s="262"/>
      <c r="D11" s="266">
        <v>4</v>
      </c>
      <c r="E11" s="266">
        <v>3</v>
      </c>
      <c r="F11" s="266">
        <v>1</v>
      </c>
      <c r="G11" s="267">
        <v>33.333333333333329</v>
      </c>
    </row>
    <row r="12" spans="1:7">
      <c r="A12" s="240"/>
      <c r="B12" s="262" t="s">
        <v>54</v>
      </c>
      <c r="C12" s="262"/>
      <c r="D12" s="266">
        <v>3</v>
      </c>
      <c r="E12" s="266">
        <v>2</v>
      </c>
      <c r="F12" s="266">
        <v>1</v>
      </c>
      <c r="G12" s="267">
        <v>50</v>
      </c>
    </row>
    <row r="13" spans="1:7">
      <c r="A13" s="240"/>
      <c r="B13" s="265" t="s">
        <v>180</v>
      </c>
      <c r="C13" s="262"/>
      <c r="D13" s="266">
        <v>3.0520000000000005</v>
      </c>
      <c r="E13" s="266">
        <v>4</v>
      </c>
      <c r="F13" s="266">
        <v>-0.94799999999999951</v>
      </c>
      <c r="G13" s="267">
        <v>23.699999999999989</v>
      </c>
    </row>
    <row r="14" spans="1:7">
      <c r="A14" s="240"/>
      <c r="B14" s="268" t="s">
        <v>181</v>
      </c>
      <c r="C14" s="269"/>
      <c r="D14" s="120">
        <v>81.052000000000007</v>
      </c>
      <c r="E14" s="120">
        <v>119</v>
      </c>
      <c r="F14" s="120">
        <v>-37.948</v>
      </c>
      <c r="G14" s="135">
        <v>-31.989075630252096</v>
      </c>
    </row>
    <row r="15" spans="1:7">
      <c r="A15" s="240"/>
      <c r="B15" s="265" t="s">
        <v>109</v>
      </c>
      <c r="C15" s="262"/>
      <c r="D15" s="266"/>
      <c r="E15" s="266"/>
      <c r="F15" s="266"/>
      <c r="G15" s="267"/>
    </row>
    <row r="16" spans="1:7">
      <c r="A16" s="240"/>
      <c r="B16" s="262" t="s">
        <v>10</v>
      </c>
      <c r="C16" s="262"/>
      <c r="D16" s="266">
        <v>-22</v>
      </c>
      <c r="E16" s="266">
        <v>-68</v>
      </c>
      <c r="F16" s="266">
        <v>46</v>
      </c>
      <c r="G16" s="267">
        <v>67.64705882352942</v>
      </c>
    </row>
    <row r="17" spans="1:7">
      <c r="A17" s="240"/>
      <c r="B17" s="262" t="s">
        <v>53</v>
      </c>
      <c r="C17" s="262"/>
      <c r="D17" s="266">
        <v>-119</v>
      </c>
      <c r="E17" s="266">
        <v>-219</v>
      </c>
      <c r="F17" s="266">
        <v>100</v>
      </c>
      <c r="G17" s="267">
        <v>45.662100456621005</v>
      </c>
    </row>
    <row r="18" spans="1:7">
      <c r="A18" s="240"/>
      <c r="B18" s="262" t="s">
        <v>14</v>
      </c>
      <c r="C18" s="262"/>
      <c r="D18" s="266">
        <v>-30</v>
      </c>
      <c r="E18" s="266">
        <v>-39</v>
      </c>
      <c r="F18" s="266">
        <v>9</v>
      </c>
      <c r="G18" s="267">
        <v>23.076923076923073</v>
      </c>
    </row>
    <row r="19" spans="1:7">
      <c r="A19" s="240"/>
      <c r="B19" s="262" t="s">
        <v>54</v>
      </c>
      <c r="C19" s="262"/>
      <c r="D19" s="266">
        <v>-8</v>
      </c>
      <c r="E19" s="266">
        <v>-9</v>
      </c>
      <c r="F19" s="266">
        <v>1</v>
      </c>
      <c r="G19" s="267">
        <v>11.111111111111116</v>
      </c>
    </row>
    <row r="20" spans="1:7">
      <c r="A20" s="240"/>
      <c r="B20" s="265" t="s">
        <v>180</v>
      </c>
      <c r="C20" s="262"/>
      <c r="D20" s="266">
        <v>-7</v>
      </c>
      <c r="E20" s="266">
        <v>-7</v>
      </c>
      <c r="F20" s="266">
        <v>0</v>
      </c>
      <c r="G20" s="267">
        <v>0</v>
      </c>
    </row>
    <row r="21" spans="1:7">
      <c r="A21" s="240"/>
      <c r="B21" s="268" t="s">
        <v>182</v>
      </c>
      <c r="C21" s="269"/>
      <c r="D21" s="120">
        <v>-186</v>
      </c>
      <c r="E21" s="120">
        <v>-342</v>
      </c>
      <c r="F21" s="120">
        <v>156</v>
      </c>
      <c r="G21" s="135">
        <v>45.614035087719294</v>
      </c>
    </row>
    <row r="22" spans="1:7">
      <c r="A22" s="240"/>
      <c r="B22" s="265" t="s">
        <v>111</v>
      </c>
      <c r="C22" s="262"/>
      <c r="D22" s="266"/>
      <c r="E22" s="266"/>
      <c r="F22" s="266"/>
      <c r="G22" s="267"/>
    </row>
    <row r="23" spans="1:7">
      <c r="A23" s="240"/>
      <c r="B23" s="262" t="s">
        <v>10</v>
      </c>
      <c r="C23" s="262"/>
      <c r="D23" s="266">
        <v>15</v>
      </c>
      <c r="E23" s="266">
        <v>35</v>
      </c>
      <c r="F23" s="266">
        <v>-20</v>
      </c>
      <c r="G23" s="278">
        <v>57.142857142857139</v>
      </c>
    </row>
    <row r="24" spans="1:7">
      <c r="A24" s="240"/>
      <c r="B24" s="262" t="s">
        <v>53</v>
      </c>
      <c r="C24" s="262"/>
      <c r="D24" s="266">
        <v>-99</v>
      </c>
      <c r="E24" s="266">
        <v>0</v>
      </c>
      <c r="F24" s="266">
        <v>-99</v>
      </c>
      <c r="G24" s="267">
        <v>-100</v>
      </c>
    </row>
    <row r="25" spans="1:7">
      <c r="A25" s="240"/>
      <c r="B25" s="262" t="s">
        <v>14</v>
      </c>
      <c r="C25" s="262"/>
      <c r="D25" s="266">
        <v>-7</v>
      </c>
      <c r="E25" s="266">
        <v>0</v>
      </c>
      <c r="F25" s="266">
        <v>-7</v>
      </c>
      <c r="G25" s="278">
        <v>-100</v>
      </c>
    </row>
    <row r="26" spans="1:7">
      <c r="A26" s="240"/>
      <c r="B26" s="262" t="s">
        <v>54</v>
      </c>
      <c r="C26" s="262"/>
      <c r="D26" s="266">
        <v>0</v>
      </c>
      <c r="E26" s="266">
        <v>-1</v>
      </c>
      <c r="F26" s="266">
        <v>1</v>
      </c>
      <c r="G26" s="267">
        <v>100</v>
      </c>
    </row>
    <row r="27" spans="1:7">
      <c r="A27" s="240"/>
      <c r="B27" s="265" t="s">
        <v>180</v>
      </c>
      <c r="C27" s="262"/>
      <c r="D27" s="266">
        <v>62.874000000000002</v>
      </c>
      <c r="E27" s="266">
        <v>14</v>
      </c>
      <c r="F27" s="266">
        <v>48.874000000000002</v>
      </c>
      <c r="G27" s="267">
        <v>349.10000000000008</v>
      </c>
    </row>
    <row r="28" spans="1:7">
      <c r="A28" s="240"/>
      <c r="B28" s="268" t="s">
        <v>183</v>
      </c>
      <c r="C28" s="269"/>
      <c r="D28" s="120">
        <v>-27.125999999999998</v>
      </c>
      <c r="E28" s="120">
        <v>48</v>
      </c>
      <c r="F28" s="120">
        <v>-75.126000000000005</v>
      </c>
      <c r="G28" s="279">
        <v>155.71250000000001</v>
      </c>
    </row>
    <row r="29" spans="1:7">
      <c r="A29" s="240"/>
      <c r="B29" s="268" t="s">
        <v>255</v>
      </c>
      <c r="C29" s="269"/>
      <c r="D29" s="120">
        <v>18.634</v>
      </c>
      <c r="E29" s="120">
        <v>25.024000000000001</v>
      </c>
      <c r="F29" s="120">
        <v>-6.3900000000000006</v>
      </c>
      <c r="G29" s="135">
        <v>-25.535485933503843</v>
      </c>
    </row>
    <row r="30" spans="1:7">
      <c r="A30" s="240"/>
      <c r="B30" s="270" t="s">
        <v>184</v>
      </c>
      <c r="C30" s="271"/>
      <c r="D30" s="272">
        <v>-114.43999999999998</v>
      </c>
      <c r="E30" s="272">
        <v>-149.976</v>
      </c>
      <c r="F30" s="272">
        <v>35.535999999999987</v>
      </c>
      <c r="G30" s="273">
        <v>23.794457779911461</v>
      </c>
    </row>
    <row r="31" spans="1:7">
      <c r="A31" s="240"/>
      <c r="B31" s="262"/>
      <c r="C31" s="262"/>
      <c r="D31" s="262"/>
      <c r="E31" s="262"/>
      <c r="F31" s="262"/>
      <c r="G31" s="262"/>
    </row>
    <row r="32" spans="1:7" ht="30" customHeight="1">
      <c r="A32" s="240"/>
      <c r="B32" s="480"/>
      <c r="C32" s="480"/>
      <c r="D32" s="480"/>
      <c r="E32" s="480"/>
      <c r="F32" s="480"/>
      <c r="G32" s="480"/>
    </row>
    <row r="33" spans="1:7">
      <c r="A33" s="240"/>
      <c r="B33" s="262"/>
      <c r="C33" s="262"/>
      <c r="D33" s="262"/>
      <c r="E33" s="262"/>
      <c r="F33" s="262"/>
      <c r="G33" s="262"/>
    </row>
    <row r="34" spans="1:7" ht="12.75" customHeight="1">
      <c r="A34" s="240"/>
      <c r="B34" s="262"/>
      <c r="C34" s="262"/>
      <c r="D34" s="479" t="str">
        <f>D5</f>
        <v>As of March 31</v>
      </c>
      <c r="E34" s="479"/>
      <c r="F34" s="479"/>
      <c r="G34" s="479"/>
    </row>
    <row r="35" spans="1:7">
      <c r="A35" s="240"/>
      <c r="B35" s="262"/>
      <c r="C35" s="262"/>
      <c r="D35" s="263">
        <f>D6</f>
        <v>2020</v>
      </c>
      <c r="E35" s="263">
        <f>E6</f>
        <v>2019</v>
      </c>
      <c r="F35" s="263" t="s">
        <v>50</v>
      </c>
      <c r="G35" s="263" t="s">
        <v>50</v>
      </c>
    </row>
    <row r="36" spans="1:7">
      <c r="A36" s="240"/>
      <c r="B36" s="265"/>
      <c r="C36" s="262"/>
      <c r="D36" s="476" t="s">
        <v>199</v>
      </c>
      <c r="E36" s="476"/>
      <c r="F36" s="476"/>
      <c r="G36" s="264" t="s">
        <v>20</v>
      </c>
    </row>
    <row r="37" spans="1:7">
      <c r="B37" s="274" t="s">
        <v>251</v>
      </c>
      <c r="C37" s="106"/>
      <c r="D37" s="106"/>
      <c r="E37" s="106"/>
      <c r="F37" s="106"/>
      <c r="G37" s="106"/>
    </row>
    <row r="38" spans="1:7">
      <c r="A38" s="240"/>
      <c r="B38" s="262" t="s">
        <v>10</v>
      </c>
      <c r="C38" s="262"/>
      <c r="D38" s="266">
        <v>0</v>
      </c>
      <c r="E38" s="266">
        <v>0</v>
      </c>
      <c r="F38" s="266">
        <v>0</v>
      </c>
      <c r="G38" s="267">
        <v>0</v>
      </c>
    </row>
    <row r="39" spans="1:7">
      <c r="A39" s="240"/>
      <c r="B39" s="262" t="s">
        <v>53</v>
      </c>
      <c r="C39" s="262"/>
      <c r="D39" s="266">
        <v>0</v>
      </c>
      <c r="E39" s="266">
        <v>0</v>
      </c>
      <c r="F39" s="266">
        <v>0</v>
      </c>
      <c r="G39" s="266">
        <v>0</v>
      </c>
    </row>
    <row r="40" spans="1:7">
      <c r="A40" s="240"/>
      <c r="B40" s="262" t="s">
        <v>14</v>
      </c>
      <c r="C40" s="262"/>
      <c r="D40" s="266">
        <v>0</v>
      </c>
      <c r="E40" s="266">
        <v>0</v>
      </c>
      <c r="F40" s="266">
        <v>0</v>
      </c>
      <c r="G40" s="266">
        <v>0</v>
      </c>
    </row>
    <row r="41" spans="1:7">
      <c r="A41" s="240"/>
      <c r="B41" s="262" t="s">
        <v>54</v>
      </c>
      <c r="C41" s="262"/>
      <c r="D41" s="266">
        <v>0</v>
      </c>
      <c r="E41" s="266">
        <v>0</v>
      </c>
      <c r="F41" s="266">
        <v>0</v>
      </c>
      <c r="G41" s="267">
        <v>0</v>
      </c>
    </row>
    <row r="42" spans="1:7">
      <c r="A42" s="240"/>
      <c r="B42" s="262" t="s">
        <v>157</v>
      </c>
      <c r="C42" s="262"/>
      <c r="D42" s="266">
        <v>1</v>
      </c>
      <c r="E42" s="266">
        <v>0</v>
      </c>
      <c r="F42" s="266">
        <v>1</v>
      </c>
      <c r="G42" s="267">
        <v>100</v>
      </c>
    </row>
    <row r="43" spans="1:7">
      <c r="A43" s="240"/>
      <c r="B43" s="268" t="s">
        <v>185</v>
      </c>
      <c r="C43" s="269"/>
      <c r="D43" s="120">
        <v>1</v>
      </c>
      <c r="E43" s="120">
        <v>0</v>
      </c>
      <c r="F43" s="120">
        <v>1</v>
      </c>
      <c r="G43" s="135">
        <v>100</v>
      </c>
    </row>
    <row r="44" spans="1:7">
      <c r="B44" s="106"/>
      <c r="C44" s="106"/>
      <c r="D44" s="106"/>
      <c r="E44" s="106"/>
      <c r="F44" s="106"/>
      <c r="G44" s="106"/>
    </row>
    <row r="45" spans="1:7">
      <c r="A45" s="240"/>
      <c r="B45" s="270" t="s">
        <v>186</v>
      </c>
      <c r="C45" s="271"/>
      <c r="D45" s="272">
        <v>1</v>
      </c>
      <c r="E45" s="272">
        <v>0</v>
      </c>
      <c r="F45" s="272">
        <v>1</v>
      </c>
      <c r="G45" s="273">
        <v>100</v>
      </c>
    </row>
    <row r="46" spans="1:7">
      <c r="B46" s="106"/>
      <c r="C46" s="106"/>
      <c r="D46" s="106"/>
      <c r="E46" s="106"/>
      <c r="F46" s="106"/>
      <c r="G46" s="106"/>
    </row>
    <row r="47" spans="1:7">
      <c r="A47" s="240"/>
      <c r="B47" s="270" t="s">
        <v>112</v>
      </c>
      <c r="C47" s="271"/>
      <c r="D47" s="272">
        <v>431.85999999999996</v>
      </c>
      <c r="E47" s="272">
        <v>472.20700000000022</v>
      </c>
      <c r="F47" s="272">
        <v>-40.347000000000264</v>
      </c>
      <c r="G47" s="273">
        <v>14.3</v>
      </c>
    </row>
    <row r="48" spans="1:7">
      <c r="B48" s="274" t="s">
        <v>113</v>
      </c>
      <c r="C48" s="106"/>
      <c r="D48" s="106"/>
      <c r="E48" s="106"/>
      <c r="F48" s="106"/>
      <c r="G48" s="106"/>
    </row>
    <row r="49" spans="1:8">
      <c r="A49" s="240"/>
      <c r="B49" s="262" t="s">
        <v>187</v>
      </c>
      <c r="C49" s="262"/>
      <c r="D49" s="266">
        <v>-24</v>
      </c>
      <c r="E49" s="266">
        <v>3</v>
      </c>
      <c r="F49" s="266">
        <v>-21</v>
      </c>
      <c r="G49" s="267">
        <v>-900</v>
      </c>
    </row>
    <row r="50" spans="1:8">
      <c r="A50" s="240"/>
      <c r="B50" s="262" t="s">
        <v>10</v>
      </c>
      <c r="C50" s="262"/>
      <c r="D50" s="266">
        <v>-14</v>
      </c>
      <c r="E50" s="266">
        <v>-60</v>
      </c>
      <c r="F50" s="266">
        <v>46</v>
      </c>
      <c r="G50" s="278">
        <v>76.666666666666657</v>
      </c>
    </row>
    <row r="51" spans="1:8">
      <c r="A51" s="240"/>
      <c r="B51" s="262" t="s">
        <v>53</v>
      </c>
      <c r="C51" s="262"/>
      <c r="D51" s="266">
        <v>-71</v>
      </c>
      <c r="E51" s="266">
        <v>-70</v>
      </c>
      <c r="F51" s="266">
        <v>-1</v>
      </c>
      <c r="G51" s="267">
        <v>-1.4285714285714235</v>
      </c>
    </row>
    <row r="52" spans="1:8">
      <c r="A52" s="240"/>
      <c r="B52" s="262" t="s">
        <v>14</v>
      </c>
      <c r="C52" s="262"/>
      <c r="D52" s="266">
        <v>-19</v>
      </c>
      <c r="E52" s="266">
        <v>-31.7</v>
      </c>
      <c r="F52" s="266">
        <v>12.7</v>
      </c>
      <c r="G52" s="267">
        <v>40.063091482649838</v>
      </c>
    </row>
    <row r="53" spans="1:8">
      <c r="A53" s="240"/>
      <c r="B53" s="262" t="s">
        <v>54</v>
      </c>
      <c r="C53" s="262"/>
      <c r="D53" s="266">
        <v>4.4219999999999997</v>
      </c>
      <c r="E53" s="266">
        <v>3.0569999999999999</v>
      </c>
      <c r="F53" s="266">
        <v>1.3649999999999998</v>
      </c>
      <c r="G53" s="267">
        <v>-44.651619234543659</v>
      </c>
    </row>
    <row r="54" spans="1:8">
      <c r="A54" s="240"/>
      <c r="B54" s="268" t="s">
        <v>188</v>
      </c>
      <c r="C54" s="269"/>
      <c r="D54" s="120">
        <v>-121.578</v>
      </c>
      <c r="E54" s="120">
        <v>-155.643</v>
      </c>
      <c r="F54" s="120">
        <v>34.065000000000005</v>
      </c>
      <c r="G54" s="135">
        <v>21.886625161427109</v>
      </c>
    </row>
    <row r="55" spans="1:8" s="435" customFormat="1">
      <c r="A55" s="433"/>
      <c r="B55" s="265"/>
      <c r="C55" s="262"/>
      <c r="D55" s="360"/>
      <c r="E55" s="360"/>
      <c r="F55" s="360"/>
      <c r="G55" s="434"/>
    </row>
    <row r="56" spans="1:8">
      <c r="A56" s="240"/>
      <c r="B56" s="270" t="s">
        <v>424</v>
      </c>
      <c r="C56" s="271"/>
      <c r="D56" s="272">
        <v>310.28199999999993</v>
      </c>
      <c r="E56" s="272">
        <v>315.56400000000019</v>
      </c>
      <c r="F56" s="272">
        <v>-6.2820000000002594</v>
      </c>
      <c r="G56" s="272">
        <v>-1.6738284468444609</v>
      </c>
    </row>
    <row r="57" spans="1:8">
      <c r="A57" s="240"/>
      <c r="B57" s="262"/>
      <c r="C57" s="262"/>
      <c r="D57" s="262"/>
      <c r="E57" s="262"/>
      <c r="F57" s="262"/>
      <c r="G57" s="262"/>
    </row>
    <row r="58" spans="1:8">
      <c r="A58" s="240"/>
      <c r="B58" s="275" t="s">
        <v>68</v>
      </c>
      <c r="C58" s="275"/>
      <c r="D58" s="276">
        <v>207.68700000000001</v>
      </c>
      <c r="E58" s="276">
        <v>204.35300000000001</v>
      </c>
      <c r="F58" s="276">
        <v>4.3340000000000032</v>
      </c>
      <c r="G58" s="276">
        <v>1.6314906069399449</v>
      </c>
    </row>
    <row r="59" spans="1:8">
      <c r="A59" s="240"/>
      <c r="B59" s="262" t="s">
        <v>69</v>
      </c>
      <c r="C59" s="262"/>
      <c r="D59" s="266">
        <v>102.004</v>
      </c>
      <c r="E59" s="266">
        <v>111.64100000000001</v>
      </c>
      <c r="F59" s="266">
        <v>-9.6370000000000005</v>
      </c>
      <c r="G59" s="266">
        <v>-8.6321333560251183</v>
      </c>
    </row>
    <row r="60" spans="1:8">
      <c r="A60" s="240"/>
      <c r="B60" s="262"/>
      <c r="C60" s="262"/>
      <c r="D60" s="262"/>
      <c r="E60" s="262"/>
      <c r="F60" s="262"/>
      <c r="G60" s="262"/>
      <c r="H60" s="262"/>
    </row>
  </sheetData>
  <mergeCells count="7">
    <mergeCell ref="D36:F36"/>
    <mergeCell ref="B3:G3"/>
    <mergeCell ref="B4:G4"/>
    <mergeCell ref="D5:G5"/>
    <mergeCell ref="D7:F7"/>
    <mergeCell ref="B32:G32"/>
    <mergeCell ref="D34:G34"/>
  </mergeCells>
  <pageMargins left="0.7" right="0.7" top="0.75" bottom="0.75" header="0.3" footer="0.3"/>
  <pageSetup paperSize="9"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8"/>
  <sheetViews>
    <sheetView showGridLines="0" workbookViewId="0"/>
  </sheetViews>
  <sheetFormatPr baseColWidth="10" defaultRowHeight="12.75"/>
  <cols>
    <col min="1" max="1" width="5.42578125" style="36" customWidth="1"/>
    <col min="2" max="2" width="54.85546875" style="128" customWidth="1"/>
    <col min="3" max="4" width="14.85546875" style="128" bestFit="1" customWidth="1"/>
    <col min="5" max="5" width="10.28515625" style="128" bestFit="1" customWidth="1"/>
    <col min="6" max="6" width="11.42578125" style="128"/>
    <col min="7" max="16384" width="11.42578125" style="36"/>
  </cols>
  <sheetData>
    <row r="3" spans="2:6">
      <c r="B3" s="481" t="s">
        <v>194</v>
      </c>
      <c r="C3" s="483"/>
      <c r="D3" s="483"/>
      <c r="E3" s="483"/>
      <c r="F3" s="483"/>
    </row>
    <row r="4" spans="2:6">
      <c r="B4" s="481"/>
      <c r="C4" s="379" t="s">
        <v>419</v>
      </c>
      <c r="D4" s="379" t="s">
        <v>403</v>
      </c>
      <c r="E4" s="379" t="s">
        <v>50</v>
      </c>
      <c r="F4" s="379" t="s">
        <v>50</v>
      </c>
    </row>
    <row r="5" spans="2:6">
      <c r="B5" s="481"/>
      <c r="C5" s="482" t="s">
        <v>199</v>
      </c>
      <c r="D5" s="482"/>
      <c r="E5" s="482"/>
      <c r="F5" s="380" t="s">
        <v>20</v>
      </c>
    </row>
    <row r="6" spans="2:6">
      <c r="C6" s="378"/>
      <c r="D6" s="378"/>
      <c r="E6" s="378"/>
    </row>
    <row r="7" spans="2:6">
      <c r="B7" s="131" t="s">
        <v>62</v>
      </c>
      <c r="C7" s="381">
        <v>5711</v>
      </c>
      <c r="D7" s="381">
        <v>6581</v>
      </c>
      <c r="E7" s="381">
        <v>-870</v>
      </c>
      <c r="F7" s="123">
        <v>-0.13219875398875547</v>
      </c>
    </row>
    <row r="8" spans="2:6">
      <c r="B8" s="131" t="s">
        <v>189</v>
      </c>
      <c r="C8" s="381">
        <v>19636</v>
      </c>
      <c r="D8" s="381">
        <v>23195</v>
      </c>
      <c r="E8" s="381">
        <v>-3559</v>
      </c>
      <c r="F8" s="123">
        <v>-0.15343824100021553</v>
      </c>
    </row>
    <row r="9" spans="2:6">
      <c r="C9" s="381"/>
      <c r="D9" s="381"/>
      <c r="E9" s="381"/>
      <c r="F9" s="381"/>
    </row>
    <row r="10" spans="2:6">
      <c r="B10" s="136" t="s">
        <v>63</v>
      </c>
      <c r="C10" s="382">
        <v>25347</v>
      </c>
      <c r="D10" s="382">
        <v>29776</v>
      </c>
      <c r="E10" s="382">
        <v>-4429</v>
      </c>
      <c r="F10" s="126">
        <v>-0.14874395486297687</v>
      </c>
    </row>
    <row r="13" spans="2:6">
      <c r="B13" s="481" t="s">
        <v>195</v>
      </c>
      <c r="C13" s="483"/>
      <c r="D13" s="483"/>
      <c r="E13" s="483"/>
      <c r="F13" s="483"/>
    </row>
    <row r="14" spans="2:6">
      <c r="B14" s="481"/>
      <c r="C14" s="379" t="str">
        <f>C4</f>
        <v>March 2020</v>
      </c>
      <c r="D14" s="379" t="str">
        <f>D4</f>
        <v>December 2019</v>
      </c>
      <c r="E14" s="379" t="s">
        <v>50</v>
      </c>
      <c r="F14" s="379" t="s">
        <v>50</v>
      </c>
    </row>
    <row r="15" spans="2:6">
      <c r="B15" s="481"/>
      <c r="C15" s="482" t="s">
        <v>199</v>
      </c>
      <c r="D15" s="482"/>
      <c r="E15" s="482"/>
      <c r="F15" s="380" t="s">
        <v>20</v>
      </c>
    </row>
    <row r="16" spans="2:6">
      <c r="C16" s="378"/>
      <c r="D16" s="378"/>
      <c r="E16" s="378"/>
    </row>
    <row r="17" spans="2:6">
      <c r="B17" s="131" t="s">
        <v>64</v>
      </c>
      <c r="C17" s="455">
        <v>6214</v>
      </c>
      <c r="D17" s="455">
        <v>6736</v>
      </c>
      <c r="E17" s="455">
        <v>-522</v>
      </c>
      <c r="F17" s="156">
        <v>-7.7494061757719668E-2</v>
      </c>
    </row>
    <row r="18" spans="2:6">
      <c r="B18" s="131" t="s">
        <v>65</v>
      </c>
      <c r="C18" s="455">
        <v>8924</v>
      </c>
      <c r="D18" s="455">
        <v>10794</v>
      </c>
      <c r="E18" s="455">
        <v>-1870</v>
      </c>
      <c r="F18" s="156">
        <v>-0.17324439503427835</v>
      </c>
    </row>
    <row r="19" spans="2:6">
      <c r="B19" s="131"/>
      <c r="C19" s="455"/>
      <c r="D19" s="455"/>
      <c r="E19" s="455"/>
      <c r="F19" s="156"/>
    </row>
    <row r="20" spans="2:6">
      <c r="B20" s="131" t="s">
        <v>190</v>
      </c>
      <c r="C20" s="455">
        <v>10209</v>
      </c>
      <c r="D20" s="455">
        <v>12246</v>
      </c>
      <c r="E20" s="455">
        <v>-2037</v>
      </c>
      <c r="F20" s="156">
        <v>-0.16634002939735426</v>
      </c>
    </row>
    <row r="21" spans="2:6">
      <c r="B21" s="124" t="s">
        <v>191</v>
      </c>
      <c r="C21" s="381">
        <v>8334</v>
      </c>
      <c r="D21" s="381">
        <v>9966</v>
      </c>
      <c r="E21" s="381">
        <v>-1632</v>
      </c>
      <c r="F21" s="123">
        <v>-0.16375677302829617</v>
      </c>
    </row>
    <row r="22" spans="2:6">
      <c r="B22" s="124" t="s">
        <v>192</v>
      </c>
      <c r="C22" s="381">
        <v>1875</v>
      </c>
      <c r="D22" s="381">
        <v>2280</v>
      </c>
      <c r="E22" s="381">
        <v>-405</v>
      </c>
      <c r="F22" s="123">
        <v>-0.17763157894736847</v>
      </c>
    </row>
    <row r="23" spans="2:6">
      <c r="C23" s="381"/>
      <c r="D23" s="381"/>
      <c r="E23" s="381"/>
      <c r="F23" s="383"/>
    </row>
    <row r="24" spans="2:6">
      <c r="B24" s="136" t="s">
        <v>193</v>
      </c>
      <c r="C24" s="382">
        <v>25347</v>
      </c>
      <c r="D24" s="382">
        <v>29776</v>
      </c>
      <c r="E24" s="382">
        <v>-4429</v>
      </c>
      <c r="F24" s="126">
        <v>-0.14874395486297687</v>
      </c>
    </row>
    <row r="27" spans="2:6">
      <c r="B27" s="481" t="s">
        <v>86</v>
      </c>
      <c r="C27" s="483"/>
      <c r="D27" s="483"/>
      <c r="E27" s="483"/>
      <c r="F27" s="483"/>
    </row>
    <row r="28" spans="2:6">
      <c r="B28" s="481"/>
      <c r="C28" s="379" t="str">
        <f>C4</f>
        <v>March 2020</v>
      </c>
      <c r="D28" s="379" t="s">
        <v>420</v>
      </c>
      <c r="E28" s="379" t="s">
        <v>50</v>
      </c>
      <c r="F28" s="379" t="s">
        <v>50</v>
      </c>
    </row>
    <row r="29" spans="2:6">
      <c r="B29" s="481"/>
      <c r="C29" s="482" t="s">
        <v>199</v>
      </c>
      <c r="D29" s="482"/>
      <c r="E29" s="482"/>
      <c r="F29" s="380" t="s">
        <v>20</v>
      </c>
    </row>
    <row r="30" spans="2:6">
      <c r="C30" s="378"/>
      <c r="D30" s="378"/>
      <c r="E30" s="378"/>
      <c r="F30" s="384"/>
    </row>
    <row r="31" spans="2:6">
      <c r="B31" s="131" t="s">
        <v>85</v>
      </c>
      <c r="C31" s="381">
        <v>306</v>
      </c>
      <c r="D31" s="381">
        <v>291</v>
      </c>
      <c r="E31" s="381">
        <v>15</v>
      </c>
      <c r="F31" s="385">
        <v>5.1546391752577359E-2</v>
      </c>
    </row>
    <row r="32" spans="2:6">
      <c r="B32" s="131"/>
      <c r="C32" s="381"/>
      <c r="D32" s="381"/>
      <c r="E32" s="381"/>
      <c r="F32" s="386"/>
    </row>
    <row r="33" spans="2:8">
      <c r="B33" s="131" t="s">
        <v>84</v>
      </c>
      <c r="C33" s="381">
        <v>-374</v>
      </c>
      <c r="D33" s="381">
        <v>-360</v>
      </c>
      <c r="E33" s="381">
        <v>-14</v>
      </c>
      <c r="F33" s="385">
        <v>3.8888888888888973E-2</v>
      </c>
    </row>
    <row r="34" spans="2:8">
      <c r="B34" s="131"/>
      <c r="C34" s="381"/>
      <c r="D34" s="381"/>
      <c r="E34" s="381"/>
      <c r="F34" s="386"/>
    </row>
    <row r="35" spans="2:8">
      <c r="B35" s="131" t="s">
        <v>83</v>
      </c>
      <c r="C35" s="381">
        <v>-53</v>
      </c>
      <c r="D35" s="381">
        <v>94</v>
      </c>
      <c r="E35" s="381">
        <v>-147</v>
      </c>
      <c r="F35" s="385">
        <v>-1.5638297872340425</v>
      </c>
    </row>
    <row r="36" spans="2:8">
      <c r="C36" s="381"/>
      <c r="D36" s="381"/>
      <c r="E36" s="381"/>
      <c r="F36" s="383"/>
    </row>
    <row r="37" spans="2:8">
      <c r="B37" s="136" t="s">
        <v>196</v>
      </c>
      <c r="C37" s="382">
        <v>-121</v>
      </c>
      <c r="D37" s="382">
        <v>25</v>
      </c>
      <c r="E37" s="382">
        <v>-146</v>
      </c>
      <c r="F37" s="387">
        <v>-5.84</v>
      </c>
    </row>
    <row r="38" spans="2:8">
      <c r="G38" s="128"/>
      <c r="H38" s="128"/>
    </row>
  </sheetData>
  <mergeCells count="9">
    <mergeCell ref="B27:B29"/>
    <mergeCell ref="C29:E29"/>
    <mergeCell ref="C3:F3"/>
    <mergeCell ref="C13:F13"/>
    <mergeCell ref="C27:F27"/>
    <mergeCell ref="B3:B5"/>
    <mergeCell ref="C5:E5"/>
    <mergeCell ref="B13:B15"/>
    <mergeCell ref="C15:E15"/>
  </mergeCells>
  <pageMargins left="0.7" right="0.7" top="0.75" bottom="0.75" header="0.3" footer="0.3"/>
  <pageSetup paperSize="9" orientation="portrait" horizontalDpi="4294967295" verticalDpi="4294967295"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DA07A05F46024DBD6ACE9246AE17EB" ma:contentTypeVersion="12" ma:contentTypeDescription="Create a new document." ma:contentTypeScope="" ma:versionID="1c4293f515d56c78884a33dbaf4749ab">
  <xsd:schema xmlns:xsd="http://www.w3.org/2001/XMLSchema" xmlns:xs="http://www.w3.org/2001/XMLSchema" xmlns:p="http://schemas.microsoft.com/office/2006/metadata/properties" xmlns:ns3="a5a43ca3-cb99-40c2-b67f-57c005bf7e57" xmlns:ns4="9f9f63e2-1e61-45ce-936a-d9bfa596ebae" targetNamespace="http://schemas.microsoft.com/office/2006/metadata/properties" ma:root="true" ma:fieldsID="b2df1fdd1f07b6d0de1b8a030dff2306" ns3:_="" ns4:_="">
    <xsd:import namespace="a5a43ca3-cb99-40c2-b67f-57c005bf7e57"/>
    <xsd:import namespace="9f9f63e2-1e61-45ce-936a-d9bfa596eba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43ca3-cb99-40c2-b67f-57c005bf7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9f63e2-1e61-45ce-936a-d9bfa596eb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0A6D0-7642-4AE2-B58B-EFB93163ABB9}">
  <ds:schemaRefs>
    <ds:schemaRef ds:uri="http://schemas.microsoft.com/office/infopath/2007/PartnerControls"/>
    <ds:schemaRef ds:uri="http://purl.org/dc/elements/1.1/"/>
    <ds:schemaRef ds:uri="http://schemas.microsoft.com/office/2006/metadata/properties"/>
    <ds:schemaRef ds:uri="a5a43ca3-cb99-40c2-b67f-57c005bf7e57"/>
    <ds:schemaRef ds:uri="http://schemas.microsoft.com/office/2006/documentManagement/types"/>
    <ds:schemaRef ds:uri="http://purl.org/dc/terms/"/>
    <ds:schemaRef ds:uri="http://schemas.openxmlformats.org/package/2006/metadata/core-properties"/>
    <ds:schemaRef ds:uri="http://purl.org/dc/dcmitype/"/>
    <ds:schemaRef ds:uri="9f9f63e2-1e61-45ce-936a-d9bfa596ebae"/>
    <ds:schemaRef ds:uri="http://www.w3.org/XML/1998/namespace"/>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DEFE5F5C-E74B-4F9C-A24F-DEAE3563C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43ca3-cb99-40c2-b67f-57c005bf7e57"/>
    <ds:schemaRef ds:uri="9f9f63e2-1e61-45ce-936a-d9bfa596e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8</vt:i4>
      </vt:variant>
    </vt:vector>
  </HeadingPairs>
  <TitlesOfParts>
    <vt:vector size="29" baseType="lpstr">
      <vt:lpstr>EBITDA</vt:lpstr>
      <vt:lpstr>Generation Business</vt:lpstr>
      <vt:lpstr>Distribution Business</vt:lpstr>
      <vt:lpstr>Energy sales revenues</vt:lpstr>
      <vt:lpstr>Income Statement</vt:lpstr>
      <vt:lpstr>EBITDA by business CO</vt:lpstr>
      <vt:lpstr>EBITDA and others by country</vt:lpstr>
      <vt:lpstr>Non operating CO</vt:lpstr>
      <vt:lpstr>Balance sheet</vt:lpstr>
      <vt:lpstr>Ratios OC</vt:lpstr>
      <vt:lpstr>Property, plant and equipment</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2020-05-14T20:07:32Z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0x01010099DA07A05F46024DBD6ACE9246AE17EB</vt:lpwstr>
  </property>
</Properties>
</file>