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enelcom.sharepoint.com/sites/EnelAmricasInvestorRelations/Documentos compartidos/Press Releases/1Q22 Press/Tablas al mercado/"/>
    </mc:Choice>
  </mc:AlternateContent>
  <xr:revisionPtr revIDLastSave="5080" documentId="11_5B48B750AC71597F9D8F18EBA7A52588886AB711" xr6:coauthVersionLast="47" xr6:coauthVersionMax="47" xr10:uidLastSave="{BD3F4F20-E5C1-4D84-8794-E6005E8683EE}"/>
  <bookViews>
    <workbookView xWindow="-120" yWindow="-120" windowWidth="20730" windowHeight="11160" tabRatio="742" xr2:uid="{00000000-000D-0000-FFFF-FFFF00000000}"/>
  </bookViews>
  <sheets>
    <sheet name="EBITDA" sheetId="37" r:id="rId1"/>
    <sheet name="Accounting Classification" sheetId="57" r:id="rId2"/>
    <sheet name="Generation Business" sheetId="17" r:id="rId3"/>
    <sheet name="Distribution Business" sheetId="5" r:id="rId4"/>
    <sheet name="Energy sales revenues" sheetId="26" r:id="rId5"/>
    <sheet name="Income Statement" sheetId="8" r:id="rId6"/>
    <sheet name="EBITDA by business CO" sheetId="38" r:id="rId7"/>
    <sheet name="EBITDA Generation Business " sheetId="50" r:id="rId8"/>
    <sheet name="EBITDA Distribution Business" sheetId="51" r:id="rId9"/>
    <sheet name="EBITDA and others by country" sheetId="41" r:id="rId10"/>
    <sheet name="Non operating CO" sheetId="42" r:id="rId11"/>
    <sheet name="Balance sheet" sheetId="43" r:id="rId12"/>
    <sheet name="Ratios OC" sheetId="10" r:id="rId13"/>
    <sheet name="Property, plant and equipment" sheetId="13" r:id="rId14"/>
    <sheet name="Debt Maturity" sheetId="53" r:id="rId15"/>
    <sheet name="Dx physical data" sheetId="54" r:id="rId16"/>
    <sheet name="Gx physical data" sheetId="55" r:id="rId17"/>
    <sheet name="Subsidiaries" sheetId="52" r:id="rId18"/>
    <sheet name="Segment by country" sheetId="49" r:id="rId19"/>
    <sheet name="Segment by business" sheetId="45" r:id="rId20"/>
    <sheet name="Generation Segment" sheetId="46" r:id="rId21"/>
    <sheet name="Distribution Segment" sheetId="47" r:id="rId22"/>
    <sheet name="Ebitda y activo fijo" sheetId="19" state="hidden" r:id="rId23"/>
    <sheet name="Merc Generacón" sheetId="4" state="hidden" r:id="rId24"/>
    <sheet name="Impuestos Diferidos" sheetId="16" state="hidden" r:id="rId25"/>
  </sheets>
  <definedNames>
    <definedName name="_xlnm.Print_Area" localSheetId="3">'Distribution Business'!$B$3:$L$18</definedName>
    <definedName name="_xlnm.Print_Area" localSheetId="22">'Ebitda y activo fijo'!$C$5:$G$30</definedName>
    <definedName name="_xlnm.Print_Area" localSheetId="2">'Generation Business'!$B$3:$N$32</definedName>
    <definedName name="_xlnm.Print_Area" localSheetId="24">'Impuestos Diferidos'!$C$4:$F$11</definedName>
    <definedName name="_xlnm.Print_Area" localSheetId="5">'Income Statement'!$B$4:$G$33</definedName>
    <definedName name="_xlnm.Print_Area" localSheetId="23">'Merc Generacón'!$B$3:$G$18</definedName>
    <definedName name="_xlnm.Print_Area" localSheetId="13">'Property, plant and equipment'!$B$3:$I$46</definedName>
    <definedName name="_xlnm.Print_Area" localSheetId="12">'Ratios OC'!$B$2:$L$18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16" l="1"/>
  <c r="F9" i="16"/>
  <c r="D11" i="16"/>
  <c r="E11" i="16"/>
  <c r="E13" i="16" s="1"/>
  <c r="D10" i="4"/>
  <c r="D13" i="4"/>
  <c r="E10" i="4"/>
  <c r="G10" i="4"/>
  <c r="E11" i="4"/>
  <c r="E13" i="4" s="1"/>
  <c r="D18" i="4" s="1"/>
  <c r="E18" i="4" s="1"/>
  <c r="F12" i="19"/>
  <c r="F13" i="19"/>
  <c r="F14" i="19"/>
  <c r="F15" i="19"/>
  <c r="F16" i="19"/>
  <c r="D17" i="19"/>
  <c r="F17" i="19" s="1"/>
  <c r="E17" i="19"/>
  <c r="F20" i="19"/>
  <c r="F21" i="19"/>
  <c r="F22" i="19"/>
  <c r="F23" i="19"/>
  <c r="F24" i="19"/>
  <c r="D25" i="19"/>
  <c r="F25" i="19" s="1"/>
  <c r="E25" i="19"/>
  <c r="E29" i="19"/>
  <c r="F27" i="19"/>
  <c r="D29" i="19"/>
  <c r="F29" i="19" s="1"/>
  <c r="E6" i="16"/>
  <c r="D5" i="4"/>
  <c r="F5" i="4" s="1"/>
  <c r="D6" i="16"/>
  <c r="E5" i="4"/>
  <c r="G5" i="4" s="1"/>
  <c r="D13" i="16"/>
  <c r="F11" i="16" l="1"/>
</calcChain>
</file>

<file path=xl/sharedStrings.xml><?xml version="1.0" encoding="utf-8"?>
<sst xmlns="http://schemas.openxmlformats.org/spreadsheetml/2006/main" count="2501" uniqueCount="514">
  <si>
    <t xml:space="preserve">Mercados </t>
  </si>
  <si>
    <t>Ventas de Energía</t>
  </si>
  <si>
    <t>Participación</t>
  </si>
  <si>
    <t>País</t>
  </si>
  <si>
    <t xml:space="preserve">en que </t>
  </si>
  <si>
    <t>(GWh)</t>
  </si>
  <si>
    <t>de mercado</t>
  </si>
  <si>
    <t>participa</t>
  </si>
  <si>
    <t xml:space="preserve">Chile  </t>
  </si>
  <si>
    <t>SIC y SING</t>
  </si>
  <si>
    <t>Argentina</t>
  </si>
  <si>
    <t>SIN</t>
  </si>
  <si>
    <t>Perú</t>
  </si>
  <si>
    <t>SICN</t>
  </si>
  <si>
    <t>Colombia</t>
  </si>
  <si>
    <t xml:space="preserve">Total   </t>
  </si>
  <si>
    <t>Edesur</t>
  </si>
  <si>
    <t>Total</t>
  </si>
  <si>
    <t>%</t>
  </si>
  <si>
    <t>Distribución</t>
  </si>
  <si>
    <t>Chile</t>
  </si>
  <si>
    <t>Variaciones</t>
  </si>
  <si>
    <t>Impuesto Renta</t>
  </si>
  <si>
    <t>Impuesto Diferido</t>
  </si>
  <si>
    <t>Brasil  (1)</t>
  </si>
  <si>
    <t>(1)  En el año 2005  se incluyen las ventas del trimestre octubre-diciembre 2005 de las sociedades Endesa Fortaleza y CIEN.</t>
  </si>
  <si>
    <t>Concepto  (Millones de $)</t>
  </si>
  <si>
    <t>EBITDA Y ACTIVO FIJO NETO POR PAIS</t>
  </si>
  <si>
    <t>Lineas de Negocio</t>
  </si>
  <si>
    <t>EBITDA</t>
  </si>
  <si>
    <t>Activo Fijo neto</t>
  </si>
  <si>
    <t>Generación y Transmisión</t>
  </si>
  <si>
    <t>Brasil</t>
  </si>
  <si>
    <t>Total Gx y Tx</t>
  </si>
  <si>
    <t>Total Dx</t>
  </si>
  <si>
    <t>Total Grupo Enersis</t>
  </si>
  <si>
    <t>Ch$ Millones</t>
  </si>
  <si>
    <t>EBITDA (*)</t>
  </si>
  <si>
    <t>EBITDA / Activo Fijo marzo 2007</t>
  </si>
  <si>
    <t>Impuesto a la Renta e Impuestos diferidos</t>
  </si>
  <si>
    <t>Estructura y ajustes</t>
  </si>
  <si>
    <t>Brasil   (*)</t>
  </si>
  <si>
    <t>(*) Incluye activos intangibles por concesiones en Ampla y Coelce</t>
  </si>
  <si>
    <t>EBITDA / Activo Fijo DIC. 2010</t>
  </si>
  <si>
    <t>Al 31 de marzo de 2011</t>
  </si>
  <si>
    <t>Distribution</t>
  </si>
  <si>
    <t>Brazil</t>
  </si>
  <si>
    <t>Peru</t>
  </si>
  <si>
    <t>Company</t>
  </si>
  <si>
    <t>Energy Sales</t>
  </si>
  <si>
    <t>Current Assets</t>
  </si>
  <si>
    <t>Total Assets</t>
  </si>
  <si>
    <t>Current Liabilities</t>
  </si>
  <si>
    <t>Non Current Liabilities</t>
  </si>
  <si>
    <t>Personnel costs</t>
  </si>
  <si>
    <t>Net Income attributable to owners of parent</t>
  </si>
  <si>
    <t>Net income attributable to non-controlling interest</t>
  </si>
  <si>
    <t>Liquidity</t>
  </si>
  <si>
    <t>Leverage</t>
  </si>
  <si>
    <t>Profitability</t>
  </si>
  <si>
    <t>Operating Income/Operating Revenues</t>
  </si>
  <si>
    <t>Unit</t>
  </si>
  <si>
    <t>PROPERTY, PLANTS AND EQUIPMENT INFORMATION BY COMPANY</t>
  </si>
  <si>
    <t>(*) Includes intangible assets concessions</t>
  </si>
  <si>
    <t>From Financing Activities</t>
  </si>
  <si>
    <t>From Investing Activities</t>
  </si>
  <si>
    <t>From Operating Activities</t>
  </si>
  <si>
    <t>Change</t>
  </si>
  <si>
    <t>% Change</t>
  </si>
  <si>
    <t>Times</t>
  </si>
  <si>
    <t>Generation</t>
  </si>
  <si>
    <t>Country</t>
  </si>
  <si>
    <t>Energy Sales Revenues</t>
  </si>
  <si>
    <t>Non regulated customers</t>
  </si>
  <si>
    <t>Regulated customers</t>
  </si>
  <si>
    <t>Spot Market</t>
  </si>
  <si>
    <t>Residential</t>
  </si>
  <si>
    <t>Commercial</t>
  </si>
  <si>
    <t>Industrial</t>
  </si>
  <si>
    <t>Less: Consolidation adjustments</t>
  </si>
  <si>
    <t>Total Segments</t>
  </si>
  <si>
    <t>Structure and adjustments</t>
  </si>
  <si>
    <t xml:space="preserve">NET INCOME </t>
  </si>
  <si>
    <t>Financial Income</t>
  </si>
  <si>
    <t>Foreign currency exchange differences, net</t>
  </si>
  <si>
    <t>Net Income Before Taxes</t>
  </si>
  <si>
    <t>Income Tax</t>
  </si>
  <si>
    <t>Net Income</t>
  </si>
  <si>
    <t>Revenues</t>
  </si>
  <si>
    <t>Sales</t>
  </si>
  <si>
    <t>Other operating income</t>
  </si>
  <si>
    <t>Procurements and Services</t>
  </si>
  <si>
    <t>Energy purchases</t>
  </si>
  <si>
    <t>Fuel consumption</t>
  </si>
  <si>
    <t>Transportation expenses</t>
  </si>
  <si>
    <t>Contribution Margin</t>
  </si>
  <si>
    <t>Gross Operating Income (EBITDA)</t>
  </si>
  <si>
    <t>Depreciation and amortization</t>
  </si>
  <si>
    <t>Financial income</t>
  </si>
  <si>
    <t>Financial costs</t>
  </si>
  <si>
    <t>COMPANY</t>
  </si>
  <si>
    <t>TOTAL</t>
  </si>
  <si>
    <t>Total generation</t>
  </si>
  <si>
    <t>Hydroelectric generation</t>
  </si>
  <si>
    <t>Thermal electric generation</t>
  </si>
  <si>
    <t>Other generation</t>
  </si>
  <si>
    <t>Purchases</t>
  </si>
  <si>
    <t xml:space="preserve">    Purchases to related companies -generators</t>
  </si>
  <si>
    <t xml:space="preserve">    Purchases to others generators</t>
  </si>
  <si>
    <t xml:space="preserve">    Purchases at spot</t>
  </si>
  <si>
    <t>Transmission losses, pump and other consumption</t>
  </si>
  <si>
    <t>Total electricity sales</t>
  </si>
  <si>
    <t>Sales at regulated prices</t>
  </si>
  <si>
    <t>Sales at unregulated prices</t>
  </si>
  <si>
    <t>Sales at spot marginal cost</t>
  </si>
  <si>
    <t>Sales to related companies generators</t>
  </si>
  <si>
    <t>TOTAL SALES IN THE SYSTEM</t>
  </si>
  <si>
    <t>Market Share on total sales (%)</t>
  </si>
  <si>
    <t>Others</t>
  </si>
  <si>
    <t>EBITDA Distribution business</t>
  </si>
  <si>
    <t>Total consolidated EBITDA Enel Américas</t>
  </si>
  <si>
    <t xml:space="preserve">EBIT       </t>
  </si>
  <si>
    <t xml:space="preserve">EBIT      </t>
  </si>
  <si>
    <t>Total Consolidated Enel Américas</t>
  </si>
  <si>
    <t>Segment</t>
  </si>
  <si>
    <t>Generation and Transmission</t>
  </si>
  <si>
    <t>Consolidation adjustments and other activities</t>
  </si>
  <si>
    <t>Total Financial Income</t>
  </si>
  <si>
    <t>Total Foreign currency exchange differences, net</t>
  </si>
  <si>
    <t>Total Income Tax</t>
  </si>
  <si>
    <t>Non current Assets</t>
  </si>
  <si>
    <t>Total Equity</t>
  </si>
  <si>
    <t>attributable to owners of parent company</t>
  </si>
  <si>
    <t>attributable to non-controlling interest</t>
  </si>
  <si>
    <t>Total Liabilities and Equity</t>
  </si>
  <si>
    <t>Assets</t>
  </si>
  <si>
    <t>Liabilities and Equity</t>
  </si>
  <si>
    <t>Total Net Cash Flow</t>
  </si>
  <si>
    <t xml:space="preserve"> </t>
  </si>
  <si>
    <t>(US$ million)</t>
  </si>
  <si>
    <t>Variation in million US$ and  %.</t>
  </si>
  <si>
    <t>MMUSD</t>
  </si>
  <si>
    <t>Enel Distribución Ceará S.A.</t>
  </si>
  <si>
    <t>Enel Dx Perú</t>
  </si>
  <si>
    <t>Enel Dx Ceará</t>
  </si>
  <si>
    <t>Enel Dx Río</t>
  </si>
  <si>
    <t>Enel Argentina S.A.</t>
  </si>
  <si>
    <t>Enel Generación Costanera S.A.</t>
  </si>
  <si>
    <t>Enel Generación El Chocón S.A.</t>
  </si>
  <si>
    <t>Empresa Distribuidora Sur S.A.</t>
  </si>
  <si>
    <t>Grupo Enel Argentina</t>
  </si>
  <si>
    <t>Enel Generación Fortaleza S.A.</t>
  </si>
  <si>
    <t>EGP Cachoeira Dourada S.A.</t>
  </si>
  <si>
    <t>Enel Cien S.A.</t>
  </si>
  <si>
    <t>Compañía de Transmisión del Mercosur S.A.</t>
  </si>
  <si>
    <t>Transportadora de Energía S.A.</t>
  </si>
  <si>
    <t>Enel Distribución Rio S.A.</t>
  </si>
  <si>
    <t>Grupo Enel Brasil</t>
  </si>
  <si>
    <t>Emgesa S.A. E.S.P.</t>
  </si>
  <si>
    <t>Compañía Distribuidora y Comercializadora de Energía S.A.</t>
  </si>
  <si>
    <t>Enel Generación Perú S.A.</t>
  </si>
  <si>
    <t>Chinango S.A.C.</t>
  </si>
  <si>
    <t>Enel Generación Piura S.A.</t>
  </si>
  <si>
    <t>Enel Distribución Perú S.A.</t>
  </si>
  <si>
    <t>Grupo Enel Perú</t>
  </si>
  <si>
    <t>Non Current Assets</t>
  </si>
  <si>
    <t>Equity</t>
  </si>
  <si>
    <t>Procurement and Services</t>
  </si>
  <si>
    <t>EBIT</t>
  </si>
  <si>
    <t>Financial Result</t>
  </si>
  <si>
    <t>Net Income before taxes</t>
  </si>
  <si>
    <t>Enel Dx Goias</t>
  </si>
  <si>
    <t>Enel Gx Perú</t>
  </si>
  <si>
    <t>Enel Gx Piura</t>
  </si>
  <si>
    <t>CGT Fortaleza</t>
  </si>
  <si>
    <t>Enel Gx Costanera</t>
  </si>
  <si>
    <t>Enel Gx El Chocón</t>
  </si>
  <si>
    <t>Central Docksud</t>
  </si>
  <si>
    <t>EGP Volta Grande</t>
  </si>
  <si>
    <t>Enel X Brasil S.A.</t>
  </si>
  <si>
    <t>Enel Generación Chocon S.A.</t>
  </si>
  <si>
    <t>Edesur S.A.</t>
  </si>
  <si>
    <t>Enel Distribución Rio (Ampla) (*)</t>
  </si>
  <si>
    <t>Enel Distribución Ceara (Coelce) (*)</t>
  </si>
  <si>
    <t>Central Dock Sud S.A.</t>
  </si>
  <si>
    <t>Enel Distribución Goiás S.A.</t>
  </si>
  <si>
    <t>SIN Argentina</t>
  </si>
  <si>
    <t>Central Dock Sud</t>
  </si>
  <si>
    <t>SICN Peru</t>
  </si>
  <si>
    <t>SIN Colombia</t>
  </si>
  <si>
    <t>Cash and cash equivalents</t>
  </si>
  <si>
    <t>Current accounts receivable from related companies</t>
  </si>
  <si>
    <t>Current tax assets</t>
  </si>
  <si>
    <t>Non-current accounts receivable from related companies</t>
  </si>
  <si>
    <t>Investments accounted for using the equity method</t>
  </si>
  <si>
    <t>Intangible assets other than goodwill</t>
  </si>
  <si>
    <t>Goodwill</t>
  </si>
  <si>
    <t>Property, plant and equipment</t>
  </si>
  <si>
    <t>Investment property</t>
  </si>
  <si>
    <t>Deferred tax assets</t>
  </si>
  <si>
    <t>Current tax liabilities</t>
  </si>
  <si>
    <t>Current provisions for employee benefits</t>
  </si>
  <si>
    <t>Non-current accounts payable to related companies</t>
  </si>
  <si>
    <t>Deferred tax liabilities</t>
  </si>
  <si>
    <t>Non-current provisions for employee benefits</t>
  </si>
  <si>
    <t>Issued capital</t>
  </si>
  <si>
    <t>Retained earnings (losses)</t>
  </si>
  <si>
    <t>Other Sales</t>
  </si>
  <si>
    <t>Other Services</t>
  </si>
  <si>
    <t>Power purchased</t>
  </si>
  <si>
    <t>Cost of fuel consumed</t>
  </si>
  <si>
    <t>Other variable procurements and services</t>
  </si>
  <si>
    <t>Other work perfomed by the entity and capitalized</t>
  </si>
  <si>
    <t>Employee benefits expenses</t>
  </si>
  <si>
    <t>Other expenses</t>
  </si>
  <si>
    <t>Depreciation and amortization expense</t>
  </si>
  <si>
    <t>Impairment loss recognized in the period's profit or loss</t>
  </si>
  <si>
    <t>Others financial income</t>
  </si>
  <si>
    <t>Bank loans</t>
  </si>
  <si>
    <t>Secured and unsecured obligations</t>
  </si>
  <si>
    <t>Income (Loss) for indexed assets and liabilities</t>
  </si>
  <si>
    <t>Foreign currency exchange differences</t>
  </si>
  <si>
    <t>Share of profit (loss) of associates and joint ventures accounted for using the equity method</t>
  </si>
  <si>
    <t>Other profit (losses)</t>
  </si>
  <si>
    <t>Other investments result</t>
  </si>
  <si>
    <t>Profit (Loss) from sales of assets</t>
  </si>
  <si>
    <t>Income tax expenses</t>
  </si>
  <si>
    <t>Income (loss) from discontinued operations</t>
  </si>
  <si>
    <t>Net Income attributable to:</t>
  </si>
  <si>
    <t>Cash flow from (used in) operating activities</t>
  </si>
  <si>
    <t>Cash flow from (used in) investing activities</t>
  </si>
  <si>
    <t>Cash flows from (used in) financing activities</t>
  </si>
  <si>
    <t>ASSETS</t>
  </si>
  <si>
    <t>CURRENT ASSETS</t>
  </si>
  <si>
    <t>NON-CURRENT ASSETS</t>
  </si>
  <si>
    <t>TOTAL ASSETS</t>
  </si>
  <si>
    <t>LIABILITIES AND EQUITY</t>
  </si>
  <si>
    <t>CURRENT LIABILITIES</t>
  </si>
  <si>
    <t>NON-CURRENT LIABILITIES</t>
  </si>
  <si>
    <t>EQUITY</t>
  </si>
  <si>
    <t>Equity Attributable to Minority Interest</t>
  </si>
  <si>
    <t>TOTAL LIABILITIES AND EQUITY</t>
  </si>
  <si>
    <t>CONSOLIDATED FINANCIAL STATEMENTS</t>
  </si>
  <si>
    <t>REVENUES</t>
  </si>
  <si>
    <t>PROCUREMENTS AND SERVICES</t>
  </si>
  <si>
    <t>CONTRIBUTION MARGIN</t>
  </si>
  <si>
    <t>GROSS OPERATING INCOME (EBITDA)</t>
  </si>
  <si>
    <t>OPERATING INCOME</t>
  </si>
  <si>
    <t>NET FINANCIAL INCOME</t>
  </si>
  <si>
    <t>Income (loss) before taxes</t>
  </si>
  <si>
    <t>Income from continuing operations</t>
  </si>
  <si>
    <t>Consolidated Statements of Cash Flow</t>
  </si>
  <si>
    <t>Energy sales</t>
  </si>
  <si>
    <t>Other sales</t>
  </si>
  <si>
    <t>Other services</t>
  </si>
  <si>
    <t>Income (losses) before taxes</t>
  </si>
  <si>
    <t>Chile ( Holdings y Others)</t>
  </si>
  <si>
    <t>Adjustments</t>
  </si>
  <si>
    <t>Depreciation</t>
  </si>
  <si>
    <t>Enel Dx Goiás</t>
  </si>
  <si>
    <t>Enel Dx Sao Paulo</t>
  </si>
  <si>
    <t>Enel Codensa</t>
  </si>
  <si>
    <t>Enel Américas (*)</t>
  </si>
  <si>
    <t>(*) Includes Holding and Adjustments</t>
  </si>
  <si>
    <t>SICN Brasil</t>
  </si>
  <si>
    <t>Holdings, Adjustments and others</t>
  </si>
  <si>
    <t>Enel Generación Fortaleza</t>
  </si>
  <si>
    <t>Impairment gains and reversals of impairment losses (Impairment losses) determined in accordance with IFRS 9</t>
  </si>
  <si>
    <t>Enel Green Power Volta Grande</t>
  </si>
  <si>
    <t>Dock Sud S.A.</t>
  </si>
  <si>
    <t>Enel Distribuicao Sao Paulo S.A.</t>
  </si>
  <si>
    <t>Net Income after taxes</t>
  </si>
  <si>
    <t>Right of use assets</t>
  </si>
  <si>
    <t>Markets in which operates</t>
  </si>
  <si>
    <t>Market Share</t>
  </si>
  <si>
    <t>Energy Sales (GWh)</t>
  </si>
  <si>
    <t>Earning per share US$ (*)</t>
  </si>
  <si>
    <t>Subsidiaries</t>
  </si>
  <si>
    <t>Enel Generación Costanera</t>
  </si>
  <si>
    <t>Enel Generación Chocón</t>
  </si>
  <si>
    <t>ARGENTINA</t>
  </si>
  <si>
    <t>BRAZIL</t>
  </si>
  <si>
    <t>EGP Cachoeira Dourada</t>
  </si>
  <si>
    <t>Enel Cien</t>
  </si>
  <si>
    <t>COLOMBIA</t>
  </si>
  <si>
    <t>PERU</t>
  </si>
  <si>
    <t>Enel Generación Perú</t>
  </si>
  <si>
    <t>Chinango</t>
  </si>
  <si>
    <t>Enel Distribución Río</t>
  </si>
  <si>
    <t>Enel Distribución Ceará</t>
  </si>
  <si>
    <t>Enel Distribución Goiás</t>
  </si>
  <si>
    <t>Enel Distribución Sao Paulo</t>
  </si>
  <si>
    <t>Energy Losses (%)</t>
  </si>
  <si>
    <t>Enel Distribución Perú</t>
  </si>
  <si>
    <t>Generation and Transmission:</t>
  </si>
  <si>
    <t>Distribution:</t>
  </si>
  <si>
    <t>Total results by adjustment units (hyperinflation - Argentina)</t>
  </si>
  <si>
    <t>Financial Indicator</t>
  </si>
  <si>
    <r>
      <t xml:space="preserve">Current liquidity </t>
    </r>
    <r>
      <rPr>
        <b/>
        <sz val="10"/>
        <rFont val="Arial"/>
        <family val="2"/>
      </rPr>
      <t>(1)</t>
    </r>
  </si>
  <si>
    <r>
      <t>Acid ratio test</t>
    </r>
    <r>
      <rPr>
        <b/>
        <sz val="10"/>
        <rFont val="Arial"/>
        <family val="2"/>
      </rPr>
      <t xml:space="preserve"> (2)</t>
    </r>
  </si>
  <si>
    <t>Working Capital</t>
  </si>
  <si>
    <r>
      <t xml:space="preserve">Leverage </t>
    </r>
    <r>
      <rPr>
        <b/>
        <sz val="10"/>
        <rFont val="Arial"/>
        <family val="2"/>
      </rPr>
      <t>(3)</t>
    </r>
  </si>
  <si>
    <r>
      <t xml:space="preserve">Short Term Debt </t>
    </r>
    <r>
      <rPr>
        <b/>
        <sz val="10"/>
        <rFont val="Arial"/>
        <family val="2"/>
      </rPr>
      <t>(4)</t>
    </r>
  </si>
  <si>
    <r>
      <t xml:space="preserve">Long Term Debt </t>
    </r>
    <r>
      <rPr>
        <b/>
        <sz val="10"/>
        <rFont val="Arial"/>
        <family val="2"/>
      </rPr>
      <t>(5)</t>
    </r>
  </si>
  <si>
    <r>
      <t>Financial Expenses Coverage</t>
    </r>
    <r>
      <rPr>
        <b/>
        <sz val="10"/>
        <rFont val="Arial"/>
        <family val="2"/>
      </rPr>
      <t xml:space="preserve"> (6)</t>
    </r>
  </si>
  <si>
    <r>
      <t xml:space="preserve">ROE (annualized) </t>
    </r>
    <r>
      <rPr>
        <b/>
        <sz val="10"/>
        <rFont val="Arial"/>
        <family val="2"/>
      </rPr>
      <t>(7)</t>
    </r>
  </si>
  <si>
    <r>
      <t xml:space="preserve">ROA (annualized) </t>
    </r>
    <r>
      <rPr>
        <b/>
        <sz val="10"/>
        <rFont val="Arial"/>
        <family val="2"/>
      </rPr>
      <t>(8)</t>
    </r>
  </si>
  <si>
    <t>Clients (N°)</t>
  </si>
  <si>
    <t>Type of client</t>
  </si>
  <si>
    <t>-</t>
  </si>
  <si>
    <t>Results by units of adjustments (hyperinflation - Argentina)</t>
  </si>
  <si>
    <t>Distribution business:</t>
  </si>
  <si>
    <t>Enel Generación Piura</t>
  </si>
  <si>
    <t>Debt Maturity</t>
  </si>
  <si>
    <t>Balance</t>
  </si>
  <si>
    <t>Enel Americas</t>
  </si>
  <si>
    <t>Enel Argentina</t>
  </si>
  <si>
    <t>Docksud</t>
  </si>
  <si>
    <t>Cemsa</t>
  </si>
  <si>
    <t>Enel Gx Chocon</t>
  </si>
  <si>
    <t>Hidroinvest</t>
  </si>
  <si>
    <t>Enel Dx Peru</t>
  </si>
  <si>
    <t>Enel Gx Peru</t>
  </si>
  <si>
    <t>Enel Peru</t>
  </si>
  <si>
    <t>Enel Brasil</t>
  </si>
  <si>
    <t>Enel Dx Ceara</t>
  </si>
  <si>
    <t>Enel Dx Rio</t>
  </si>
  <si>
    <t>EGP Cachoeira</t>
  </si>
  <si>
    <t>Enel Gx Fortaleza</t>
  </si>
  <si>
    <t>Tesa</t>
  </si>
  <si>
    <t>Ctm</t>
  </si>
  <si>
    <t>Enel Sudeste</t>
  </si>
  <si>
    <t>Enel X Brasil</t>
  </si>
  <si>
    <t>Codensa</t>
  </si>
  <si>
    <t>Emgesa</t>
  </si>
  <si>
    <t>US$ mn</t>
  </si>
  <si>
    <t>EGP Peru</t>
  </si>
  <si>
    <t>EGP Brasil</t>
  </si>
  <si>
    <t>USME</t>
  </si>
  <si>
    <t>EGP Colombia</t>
  </si>
  <si>
    <t>EGP Costa Rica</t>
  </si>
  <si>
    <t>EGP Guatemala</t>
  </si>
  <si>
    <t>EGP Panama</t>
  </si>
  <si>
    <t>EGP Brazil</t>
  </si>
  <si>
    <t>Panama</t>
  </si>
  <si>
    <t>Costa Rica</t>
  </si>
  <si>
    <t>Guatemala</t>
  </si>
  <si>
    <t>Central America</t>
  </si>
  <si>
    <t>Wind electric generation</t>
  </si>
  <si>
    <t>Solar electric generation</t>
  </si>
  <si>
    <t xml:space="preserve">Enel Trading Argentina S.R.L
</t>
  </si>
  <si>
    <t>Enel Green Power Colombia S.A.S Esp</t>
  </si>
  <si>
    <t>Enel Green Power Costa Rica S.A.</t>
  </si>
  <si>
    <t>PH Chucas S.A.</t>
  </si>
  <si>
    <t>Enel Green Power Panama S.A.</t>
  </si>
  <si>
    <t>Enel Fortuna S.A.</t>
  </si>
  <si>
    <t>Enel Solar S.R.L</t>
  </si>
  <si>
    <t>Enel Green Power Peru S.A.</t>
  </si>
  <si>
    <t>EGP Central America</t>
  </si>
  <si>
    <t>Enel Generación Perú S.A. (Edegel)</t>
  </si>
  <si>
    <t>Enel Generación Piura S.A. (Piura)</t>
  </si>
  <si>
    <t>EGP Volta Grande S.A.</t>
  </si>
  <si>
    <t>EGP Centroamérica</t>
  </si>
  <si>
    <t>Operating Income (EBIT)</t>
  </si>
  <si>
    <t>Enel Trading</t>
  </si>
  <si>
    <t>EGP Perú</t>
  </si>
  <si>
    <t>CENTRAL AMERICA</t>
  </si>
  <si>
    <t>EGP Panamá</t>
  </si>
  <si>
    <t>Enel  Distribución Goiás (Celg) (*)</t>
  </si>
  <si>
    <t>Enel Distribución Sao Paulo S.A. (Eletropaulo) (*)</t>
  </si>
  <si>
    <t>Enel Green Power Brasil</t>
  </si>
  <si>
    <t>Enel Green Power Perú</t>
  </si>
  <si>
    <t>Enel Green Power Centroamérica</t>
  </si>
  <si>
    <t>EGP Cachoeira Dourada S.A. (*)</t>
  </si>
  <si>
    <t xml:space="preserve">-       </t>
  </si>
  <si>
    <t xml:space="preserve"> -   </t>
  </si>
  <si>
    <t>Energy Sales (GWh) (*)</t>
  </si>
  <si>
    <t>Current Inventories</t>
  </si>
  <si>
    <t>Current other financial liabilities</t>
  </si>
  <si>
    <t>Current liabilities for leases</t>
  </si>
  <si>
    <t>Current other provisions</t>
  </si>
  <si>
    <t>Non-current other financial liabilities</t>
  </si>
  <si>
    <t>Non-current liabilities for leases</t>
  </si>
  <si>
    <t>Non-current commercial accounts payable and other accounts payable</t>
  </si>
  <si>
    <t>Non-current other provisions</t>
  </si>
  <si>
    <t>Non-current other non-financial liabilities</t>
  </si>
  <si>
    <t>Other equity interests</t>
  </si>
  <si>
    <t>Other reserves</t>
  </si>
  <si>
    <t>Financial expenses</t>
  </si>
  <si>
    <t>December 2021</t>
  </si>
  <si>
    <t>Empresa Distribuidora Sur S.A. (Edesur)</t>
  </si>
  <si>
    <t>Enel Distribución Perú S.A. (Edelnor)</t>
  </si>
  <si>
    <t>Enel Distribución Río S.A.</t>
  </si>
  <si>
    <t>Enel Distribución Sao Paulo S.A.</t>
  </si>
  <si>
    <t>Less: consolidation adjustments and other business activities</t>
  </si>
  <si>
    <t>Consolidation adjustments and other business activities</t>
  </si>
  <si>
    <t>Fontibon</t>
  </si>
  <si>
    <t>Enel Americas Holding and Investment companies</t>
  </si>
  <si>
    <t>Other customers</t>
  </si>
  <si>
    <t>Total Financial Expenses</t>
  </si>
  <si>
    <t>Financial Expenses</t>
  </si>
  <si>
    <t>Affected Income Statements Lines</t>
  </si>
  <si>
    <t>Net effect</t>
  </si>
  <si>
    <t>(1) It corresponds to the ratio between (i) Current Assets and (ii) Current Liabilities.</t>
  </si>
  <si>
    <t>(2) It corresponds to the ratio between (i) Current Assets net of Inventories and anticipated Expenses and (ii) Current Liabilities.</t>
  </si>
  <si>
    <t>(3) It corresponds to the ratio between (i) Total Liabilities and (ii) Total Equity.</t>
  </si>
  <si>
    <t>(4) It corresponds to the proportion of (i) Current Liabilities in relation to (ii) Total Liabilities</t>
  </si>
  <si>
    <t>(5) It corresponds to the proportion of (i) Non-Current Liabilities in relation to (ii) Total Liabilities.</t>
  </si>
  <si>
    <t>(6) It corresponds to the ratio between (i) the Gross Operating Income and (ii) Net financial result of Financial Income.</t>
  </si>
  <si>
    <t>12/31/2021</t>
  </si>
  <si>
    <t>Liabilities included in disposal groups classified as held for sale</t>
  </si>
  <si>
    <t>Equity attributable to the owners of the parent company</t>
  </si>
  <si>
    <t>Non-current assets or groups of assets for disposal classified as held for sale or as held for distribution to owners</t>
  </si>
  <si>
    <t>Own shares in portfolio</t>
  </si>
  <si>
    <t>Current accounts payable to related companies</t>
  </si>
  <si>
    <t>Current commercial accounts receivable and other accounts receivable</t>
  </si>
  <si>
    <t>Current commercial accounts payable and other accounts payable</t>
  </si>
  <si>
    <t>Current other financial assets</t>
  </si>
  <si>
    <t>Current other non-financial assets</t>
  </si>
  <si>
    <t>Issue premiums</t>
  </si>
  <si>
    <t>Non-current other non-financial assets</t>
  </si>
  <si>
    <t>Non-current other financial assets</t>
  </si>
  <si>
    <t>Non-current commercial accounts receivable and other accounts receivable</t>
  </si>
  <si>
    <t>Current other non-financial liabilities</t>
  </si>
  <si>
    <t>Q1 2022</t>
  </si>
  <si>
    <t>Q1 2021</t>
  </si>
  <si>
    <t>March 2022</t>
  </si>
  <si>
    <t>March 2021</t>
  </si>
  <si>
    <t>SALES</t>
  </si>
  <si>
    <t>Enel Colombia (Hydro + Thermal)</t>
  </si>
  <si>
    <t>Enel Colombia (Solar + Wind)</t>
  </si>
  <si>
    <t>Enel Colombia</t>
  </si>
  <si>
    <t>03/31/2022</t>
  </si>
  <si>
    <t>03/31/2021</t>
  </si>
  <si>
    <t>EBITDA (US$ million)</t>
  </si>
  <si>
    <t>EBITDA 
(in millions of US$)</t>
  </si>
  <si>
    <t>First quarter</t>
  </si>
  <si>
    <t>Figures expressed in millions of US$</t>
  </si>
  <si>
    <t>Accumulated</t>
  </si>
  <si>
    <t>March 31, 2021</t>
  </si>
  <si>
    <t>Customers (th)</t>
  </si>
  <si>
    <t xml:space="preserve">Energy losses </t>
  </si>
  <si>
    <t>(%)</t>
  </si>
  <si>
    <t>(*): Sales to end customers and tolls are included</t>
  </si>
  <si>
    <t>CONSOLIDATED INCOME STATEMENT 
(in million of US$)</t>
  </si>
  <si>
    <t>Other operating revenues</t>
  </si>
  <si>
    <t>Other variable procurement and service cost</t>
  </si>
  <si>
    <t>Other expenses by nature</t>
  </si>
  <si>
    <t xml:space="preserve">Impairment Losses (Reversals) due to the application of IRFS 9 </t>
  </si>
  <si>
    <t>NET INCOME</t>
  </si>
  <si>
    <t>Net Income After Taxes</t>
  </si>
  <si>
    <t>First  quarter</t>
  </si>
  <si>
    <t>EBITDA BY BUSINESS SEGMENT / COUNTRY
(in millions of US$)</t>
  </si>
  <si>
    <t>Revenues Generation and Transmission Segment</t>
  </si>
  <si>
    <t>Revenues Distribution Segment</t>
  </si>
  <si>
    <t>Total Consolidated Revenues Enel Américas</t>
  </si>
  <si>
    <t>Procurement and Services Generation and Transmission Segment</t>
  </si>
  <si>
    <t>Procurement and Services Distribution Segment</t>
  </si>
  <si>
    <t>Total Consolidated Procurement and Services Enel Américas</t>
  </si>
  <si>
    <t>Personnel Expenses Generation and Transmission Segment</t>
  </si>
  <si>
    <t>Personnel Expenses Distribution Segment</t>
  </si>
  <si>
    <t>Total Consolidated Personnel Expenses Enel Américas</t>
  </si>
  <si>
    <t>Other Expenses by Nature Generation and Transmission Segment</t>
  </si>
  <si>
    <t>Other Expenses by Nature Distribution business</t>
  </si>
  <si>
    <t>Total Consolidated Other Expenses by Nature Enel Américas</t>
  </si>
  <si>
    <t>EBITDA Generation and Transmission Segment</t>
  </si>
  <si>
    <t>EBITDA Generation Segment</t>
  </si>
  <si>
    <t>Number of customers (in millions)</t>
  </si>
  <si>
    <t>EBITDA Distribution Segment</t>
  </si>
  <si>
    <t>Total Distribution Segment</t>
  </si>
  <si>
    <t>First quarter (US$ million)</t>
  </si>
  <si>
    <t>Enel Américas Financial Result</t>
  </si>
  <si>
    <t>Energy Sales Revenues
(in million of US$)</t>
  </si>
  <si>
    <t>Total Generation and Transmission Segment</t>
  </si>
  <si>
    <t>Depreciation, Amortization and Impairment</t>
  </si>
  <si>
    <t xml:space="preserve">First quarter </t>
  </si>
  <si>
    <t xml:space="preserve">(7) Corresponds to the ratio between (i) the profit of the period attributable to the owners of the controller for 12 mobile months as of March 31 and (ii) the average between the equity attributable to the owners of the controller at the beginning and end of the period. </t>
  </si>
  <si>
    <t>(8) Corresponds to the ration  between (i) total earnings for the period for 12 mobile months  as of March 31 and (ii) average total assets at the beginning and end of the period</t>
  </si>
  <si>
    <t>Cash Flows</t>
  </si>
  <si>
    <t>n.a.</t>
  </si>
  <si>
    <t>Disbursements for Incorporation of Properties, Plant and Equipment</t>
  </si>
  <si>
    <t>Enel Colombia - Generation</t>
  </si>
  <si>
    <t>Enel Colombia - Distribution</t>
  </si>
  <si>
    <t>Enel Colombia (Ex- EGP Colombia)</t>
  </si>
  <si>
    <t>Enel Brasil (Ex - Enel EGP)</t>
  </si>
  <si>
    <t>Enel Colombia - Generation (Ex - Emgesa)</t>
  </si>
  <si>
    <t>(*) The companies in Costa Rica, Guatemala, and Panama, participate in their local markets SEN (Costa Rica), SEN (Guatemala) and SIN (Panama) respectively, and may eventually participate in the MER (Regional Electricity Market), which is a global market that covers the 6 Central American countries.</t>
  </si>
  <si>
    <t>(*)</t>
  </si>
  <si>
    <t xml:space="preserve">(*) As of March 31, 2022, and 2021, the average number of outstanding common shares totaled 107,279,880,530 and 76,086,311,036, respectively. </t>
  </si>
  <si>
    <t>Enel Colombia - Generation (Ex - EGP Colombia)</t>
  </si>
  <si>
    <t>NON OPERATING INCOME
(in million of US$)</t>
  </si>
  <si>
    <t>Enel Colombia - Distribution (Ex - Codensa)</t>
  </si>
  <si>
    <t>Grupo Enel Green Power Brasil</t>
  </si>
  <si>
    <t>Enel Colombia S.A. E.S.P</t>
  </si>
  <si>
    <t>Enel X Colombia S.A.S.</t>
  </si>
  <si>
    <t>PH Don Pedro S.A.</t>
  </si>
  <si>
    <t>PH Rio Volcan S.A.</t>
  </si>
  <si>
    <t>Enel Green Power Guatemala S.A.</t>
  </si>
  <si>
    <t>Generadora de Occidente Ltda.</t>
  </si>
  <si>
    <t>Generadora Montecristo S.A.</t>
  </si>
  <si>
    <t>Renovables de Guatemala S.A.</t>
  </si>
  <si>
    <t>Tecnoguat S.A.</t>
  </si>
  <si>
    <t>Transmisora de Energia Renovable S.A.</t>
  </si>
  <si>
    <t>Jaguito Solar 10MW S.A.</t>
  </si>
  <si>
    <t>Progreso Solar 20MW S.A.</t>
  </si>
  <si>
    <t>Grupo Enel Colombia</t>
  </si>
  <si>
    <t>Enel Perú S.A.C.</t>
  </si>
  <si>
    <t>Enel Perú  S.A.C.</t>
  </si>
  <si>
    <t>Enel Green Power Guatemala  S.A.</t>
  </si>
  <si>
    <t>Generadora de Occidente  Ltda.</t>
  </si>
  <si>
    <t>Generadora Montecristo  S.A.</t>
  </si>
  <si>
    <t>Renovables de Guatemala  S.A.</t>
  </si>
  <si>
    <t>Tecnoguat  S.A.</t>
  </si>
  <si>
    <t>Transmisora de Energia Renovable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</si>
</sst>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1" formatCode="_ * #,##0_ ;_ * \-#,##0_ ;_ * &quot;-&quot;_ ;_ @_ "/>
    <numFmt numFmtId="164" formatCode="_(* #,##0_);_(* \(#,##0\);_(* &quot;-&quot;_);_(@_)"/>
    <numFmt numFmtId="165" formatCode="_-* #,##0_-;\-* #,##0_-;_-* &quot;-&quot;_-;_-@_-"/>
    <numFmt numFmtId="166" formatCode="_-* #,##0.00_-;\-* #,##0.00_-;_-* &quot;-&quot;??_-;_-@_-"/>
    <numFmt numFmtId="167" formatCode="0.0%"/>
    <numFmt numFmtId="168" formatCode="#,##0.000;[Red]\-#,##0.000"/>
    <numFmt numFmtId="169" formatCode="#,##0_ ;[Red]\-#,##0\ "/>
    <numFmt numFmtId="170" formatCode="0.000%"/>
    <numFmt numFmtId="171" formatCode="#,##0_);[Black]\(#,##0\);&quot;-       &quot;"/>
    <numFmt numFmtId="172" formatCode="0.0%;\(0.0%\)"/>
    <numFmt numFmtId="173" formatCode="0.0%_);\(0.0%\)"/>
    <numFmt numFmtId="174" formatCode="#,##0.000;\-#,##0.000"/>
    <numFmt numFmtId="175" formatCode="0_);\(0\)"/>
    <numFmt numFmtId="176" formatCode="#,##0\ ;\(#,##0\);&quot;-       &quot;"/>
    <numFmt numFmtId="177" formatCode="#,##0\ ;[Black]\(#,##0\);&quot;-       &quot;"/>
    <numFmt numFmtId="178" formatCode="#,##0.0\ ;\(#,##0.0\);&quot;-       &quot;"/>
    <numFmt numFmtId="179" formatCode="#,##0;\(#,##0\)"/>
    <numFmt numFmtId="180" formatCode="#,##0;\(#,##0\);&quot;-&quot;"/>
    <numFmt numFmtId="181" formatCode="#,##0.0"/>
    <numFmt numFmtId="182" formatCode="_-* #,##0_-;\-* #,##0_-;_-* &quot;-&quot;??_-;_-@_-"/>
    <numFmt numFmtId="183" formatCode="#,##0.0;[Black]\(#,##0.0\);&quot; - &quot;"/>
    <numFmt numFmtId="184" formatCode="#,##0.0;\(#,##0.0\)"/>
    <numFmt numFmtId="185" formatCode="#,##0.00000\ ;\(#,##0.00000\);&quot;-       &quot;"/>
    <numFmt numFmtId="186" formatCode="#,##0;[Black]\(#,##0\);&quot;-&quot;"/>
    <numFmt numFmtId="187" formatCode="#,##0.000000_);[Black]\(#,##0.000000\);&quot;-       &quot;"/>
    <numFmt numFmtId="188" formatCode="#,##0.00;\(#,##0.00\)"/>
    <numFmt numFmtId="189" formatCode="#,##0.00\ ;\(#,##0.00\);&quot;-       &quot;"/>
    <numFmt numFmtId="190" formatCode="_-* #,##0.00_-;\-* #,##0.00_-;_-* &quot;-&quot;_-;_-@_-"/>
  </numFmts>
  <fonts count="40">
    <font>
      <sz val="10"/>
      <name val="Arial"/>
    </font>
    <font>
      <sz val="10"/>
      <name val="Arial"/>
      <family val="2"/>
    </font>
    <font>
      <sz val="10"/>
      <name val="Courier"/>
      <family val="3"/>
    </font>
    <font>
      <sz val="8"/>
      <name val="Comic Sans MS"/>
      <family val="4"/>
    </font>
    <font>
      <sz val="9"/>
      <name val="Tahoma"/>
      <family val="2"/>
    </font>
    <font>
      <b/>
      <sz val="10"/>
      <name val="Tahoma"/>
      <family val="2"/>
    </font>
    <font>
      <sz val="11"/>
      <name val="Tahoma"/>
      <family val="2"/>
    </font>
    <font>
      <sz val="10"/>
      <name val="Tahoma"/>
      <family val="2"/>
    </font>
    <font>
      <b/>
      <sz val="11"/>
      <name val="Tahoma"/>
      <family val="2"/>
    </font>
    <font>
      <sz val="8"/>
      <name val="Tahoma"/>
      <family val="2"/>
    </font>
    <font>
      <b/>
      <sz val="10"/>
      <name val="Arial"/>
      <family val="2"/>
    </font>
    <font>
      <b/>
      <sz val="12"/>
      <name val="Tahoma"/>
      <family val="2"/>
    </font>
    <font>
      <sz val="8"/>
      <name val="Arial"/>
      <family val="2"/>
    </font>
    <font>
      <b/>
      <sz val="12"/>
      <name val="Arial"/>
      <family val="2"/>
    </font>
    <font>
      <sz val="9"/>
      <name val="Arial"/>
      <family val="2"/>
    </font>
    <font>
      <sz val="11"/>
      <color indexed="9"/>
      <name val="Czcionka tekstu podstawowego"/>
      <family val="2"/>
      <charset val="238"/>
    </font>
    <font>
      <sz val="10"/>
      <name val="Arial Narrow"/>
      <family val="2"/>
    </font>
    <font>
      <b/>
      <sz val="11"/>
      <name val="Arial"/>
      <family val="2"/>
    </font>
    <font>
      <b/>
      <i/>
      <sz val="10"/>
      <name val="Arial"/>
      <family val="2"/>
    </font>
    <font>
      <sz val="10"/>
      <name val="Times New Roman"/>
      <family val="1"/>
    </font>
    <font>
      <sz val="8"/>
      <name val="ＭＳ Ｐゴシック"/>
      <family val="3"/>
      <charset val="128"/>
    </font>
    <font>
      <b/>
      <sz val="10"/>
      <color theme="0"/>
      <name val="Arial"/>
      <family val="2"/>
    </font>
    <font>
      <sz val="10"/>
      <color theme="0"/>
      <name val="Arial"/>
      <family val="2"/>
    </font>
    <font>
      <sz val="10"/>
      <color theme="1"/>
      <name val="Arial"/>
      <family val="2"/>
    </font>
    <font>
      <b/>
      <sz val="10"/>
      <color theme="1"/>
      <name val="Arial"/>
      <family val="2"/>
    </font>
    <font>
      <b/>
      <sz val="11"/>
      <color theme="0"/>
      <name val="Arial"/>
      <family val="2"/>
    </font>
    <font>
      <sz val="10"/>
      <color indexed="8"/>
      <name val="Arial"/>
      <family val="2"/>
    </font>
    <font>
      <b/>
      <sz val="10"/>
      <color indexed="8"/>
      <name val="Arial"/>
      <family val="2"/>
    </font>
    <font>
      <sz val="11"/>
      <color theme="1"/>
      <name val="Arial"/>
      <family val="2"/>
    </font>
    <font>
      <sz val="11"/>
      <color theme="1"/>
      <name val="Tahoma"/>
      <family val="2"/>
    </font>
    <font>
      <i/>
      <sz val="10"/>
      <name val="Arial"/>
      <family val="2"/>
    </font>
    <font>
      <b/>
      <u/>
      <sz val="10"/>
      <color theme="1"/>
      <name val="Arial"/>
      <family val="2"/>
    </font>
    <font>
      <b/>
      <sz val="11"/>
      <color theme="1"/>
      <name val="Arial"/>
      <family val="2"/>
    </font>
    <font>
      <sz val="11"/>
      <name val="Arial"/>
      <family val="2"/>
    </font>
    <font>
      <b/>
      <i/>
      <sz val="11"/>
      <color indexed="12"/>
      <name val="Arial"/>
      <family val="2"/>
    </font>
    <font>
      <sz val="11"/>
      <color theme="0"/>
      <name val="Arial"/>
      <family val="2"/>
    </font>
    <font>
      <sz val="10"/>
      <name val="Arial"/>
      <family val="2"/>
    </font>
    <font>
      <sz val="10"/>
      <color rgb="FFFF0000"/>
      <name val="Arial"/>
      <family val="2"/>
    </font>
    <font>
      <sz val="11"/>
      <color rgb="FFFF0000"/>
      <name val="Arial"/>
      <family val="2"/>
    </font>
    <font>
      <b/>
      <sz val="11"/>
      <color rgb="FFFF0000"/>
      <name val="Arial"/>
      <family val="2"/>
    </font>
  </fonts>
  <fills count="13">
    <fill>
      <patternFill patternType="none"/>
    </fill>
    <fill>
      <patternFill patternType="gray125"/>
    </fill>
    <fill>
      <patternFill patternType="solid">
        <fgColor indexed="30"/>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65"/>
        <bgColor indexed="64"/>
      </patternFill>
    </fill>
    <fill>
      <patternFill patternType="solid">
        <fgColor indexed="44"/>
        <bgColor indexed="64"/>
      </patternFill>
    </fill>
    <fill>
      <patternFill patternType="solid">
        <fgColor indexed="44"/>
        <bgColor indexed="44"/>
      </patternFill>
    </fill>
    <fill>
      <patternFill patternType="solid">
        <fgColor indexed="9"/>
        <bgColor indexed="44"/>
      </patternFill>
    </fill>
    <fill>
      <patternFill patternType="solid">
        <fgColor theme="0"/>
        <bgColor indexed="64"/>
      </patternFill>
    </fill>
    <fill>
      <patternFill patternType="solid">
        <fgColor rgb="FF0555FA"/>
        <bgColor indexed="64"/>
      </patternFill>
    </fill>
    <fill>
      <patternFill patternType="solid">
        <fgColor rgb="FFDDDDDD"/>
        <bgColor indexed="64"/>
      </patternFill>
    </fill>
  </fills>
  <borders count="63">
    <border>
      <left/>
      <right/>
      <top/>
      <bottom/>
      <diagonal/>
    </border>
    <border>
      <left style="thin">
        <color indexed="22"/>
      </left>
      <right style="thin">
        <color indexed="22"/>
      </right>
      <top style="thin">
        <color indexed="22"/>
      </top>
      <bottom style="thin">
        <color indexed="22"/>
      </bottom>
      <diagonal/>
    </border>
    <border>
      <left/>
      <right/>
      <top style="thin">
        <color indexed="9"/>
      </top>
      <bottom style="thin">
        <color indexed="22"/>
      </bottom>
      <diagonal/>
    </border>
    <border>
      <left style="thin">
        <color indexed="9"/>
      </left>
      <right style="thin">
        <color indexed="9"/>
      </right>
      <top style="thin">
        <color indexed="9"/>
      </top>
      <bottom style="thin">
        <color indexed="22"/>
      </bottom>
      <diagonal/>
    </border>
    <border>
      <left style="thin">
        <color indexed="9"/>
      </left>
      <right style="thin">
        <color indexed="22"/>
      </right>
      <top style="thin">
        <color indexed="9"/>
      </top>
      <bottom style="thin">
        <color indexed="22"/>
      </bottom>
      <diagonal/>
    </border>
    <border>
      <left style="thin">
        <color indexed="22"/>
      </left>
      <right style="thin">
        <color indexed="9"/>
      </right>
      <top style="thin">
        <color indexed="22"/>
      </top>
      <bottom style="thin">
        <color indexed="22"/>
      </bottom>
      <diagonal/>
    </border>
    <border>
      <left style="thin">
        <color indexed="9"/>
      </left>
      <right/>
      <top style="thin">
        <color indexed="22"/>
      </top>
      <bottom style="thin">
        <color indexed="9"/>
      </bottom>
      <diagonal/>
    </border>
    <border>
      <left style="thin">
        <color indexed="9"/>
      </left>
      <right style="thin">
        <color indexed="9"/>
      </right>
      <top style="thin">
        <color indexed="22"/>
      </top>
      <bottom style="thin">
        <color indexed="22"/>
      </bottom>
      <diagonal/>
    </border>
    <border>
      <left style="thin">
        <color indexed="9"/>
      </left>
      <right style="thin">
        <color indexed="9"/>
      </right>
      <top style="thin">
        <color indexed="22"/>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9"/>
      </left>
      <right style="thin">
        <color indexed="9"/>
      </right>
      <top style="thin">
        <color indexed="22"/>
      </top>
      <bottom/>
      <diagonal/>
    </border>
    <border>
      <left style="thin">
        <color indexed="22"/>
      </left>
      <right style="thin">
        <color indexed="9"/>
      </right>
      <top style="thin">
        <color indexed="22"/>
      </top>
      <bottom/>
      <diagonal/>
    </border>
    <border>
      <left/>
      <right style="thin">
        <color indexed="9"/>
      </right>
      <top style="thin">
        <color indexed="9"/>
      </top>
      <bottom style="thin">
        <color indexed="22"/>
      </bottom>
      <diagonal/>
    </border>
    <border>
      <left style="thin">
        <color indexed="22"/>
      </left>
      <right style="thin">
        <color indexed="9"/>
      </right>
      <top/>
      <bottom/>
      <diagonal/>
    </border>
    <border>
      <left style="thin">
        <color indexed="9"/>
      </left>
      <right style="thin">
        <color indexed="9"/>
      </right>
      <top/>
      <bottom/>
      <diagonal/>
    </border>
    <border>
      <left style="thin">
        <color indexed="22"/>
      </left>
      <right style="thin">
        <color indexed="9"/>
      </right>
      <top/>
      <bottom style="thin">
        <color indexed="22"/>
      </bottom>
      <diagonal/>
    </border>
    <border>
      <left style="thin">
        <color indexed="9"/>
      </left>
      <right style="thin">
        <color indexed="9"/>
      </right>
      <top/>
      <bottom style="thin">
        <color indexed="22"/>
      </bottom>
      <diagonal/>
    </border>
    <border>
      <left style="thin">
        <color indexed="22"/>
      </left>
      <right style="thin">
        <color indexed="22"/>
      </right>
      <top style="thin">
        <color indexed="22"/>
      </top>
      <bottom/>
      <diagonal/>
    </border>
    <border>
      <left style="thin">
        <color indexed="22"/>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55"/>
      </left>
      <right style="thin">
        <color indexed="55"/>
      </right>
      <top/>
      <bottom style="thin">
        <color indexed="55"/>
      </bottom>
      <diagonal/>
    </border>
    <border>
      <left style="thin">
        <color indexed="55"/>
      </left>
      <right style="thin">
        <color indexed="55"/>
      </right>
      <top style="thin">
        <color indexed="55"/>
      </top>
      <bottom style="thin">
        <color indexed="55"/>
      </bottom>
      <diagonal/>
    </border>
    <border>
      <left/>
      <right style="thin">
        <color indexed="22"/>
      </right>
      <top style="thin">
        <color indexed="22"/>
      </top>
      <bottom style="thin">
        <color indexed="22"/>
      </bottom>
      <diagonal/>
    </border>
    <border>
      <left style="thin">
        <color indexed="22"/>
      </left>
      <right/>
      <top style="thin">
        <color indexed="22"/>
      </top>
      <bottom/>
      <diagonal/>
    </border>
    <border>
      <left style="thin">
        <color indexed="22"/>
      </left>
      <right style="thin">
        <color indexed="22"/>
      </right>
      <top/>
      <bottom style="thin">
        <color indexed="22"/>
      </bottom>
      <diagonal/>
    </border>
    <border>
      <left/>
      <right/>
      <top style="thin">
        <color indexed="22"/>
      </top>
      <bottom style="thin">
        <color indexed="22"/>
      </bottom>
      <diagonal/>
    </border>
    <border>
      <left style="thin">
        <color indexed="22"/>
      </left>
      <right/>
      <top/>
      <bottom style="thin">
        <color indexed="22"/>
      </bottom>
      <diagonal/>
    </border>
    <border>
      <left/>
      <right style="thin">
        <color indexed="22"/>
      </right>
      <top/>
      <bottom style="thin">
        <color indexed="22"/>
      </bottom>
      <diagonal/>
    </border>
    <border>
      <left/>
      <right style="thin">
        <color indexed="22"/>
      </right>
      <top style="thin">
        <color indexed="22"/>
      </top>
      <bottom/>
      <diagonal/>
    </border>
    <border>
      <left style="thin">
        <color indexed="9"/>
      </left>
      <right style="thin">
        <color indexed="22"/>
      </right>
      <top style="thin">
        <color indexed="22"/>
      </top>
      <bottom/>
      <diagonal/>
    </border>
    <border>
      <left style="thin">
        <color indexed="9"/>
      </left>
      <right style="thin">
        <color indexed="9"/>
      </right>
      <top/>
      <bottom style="thin">
        <color indexed="9"/>
      </bottom>
      <diagonal/>
    </border>
    <border>
      <left style="thin">
        <color indexed="9"/>
      </left>
      <right style="thin">
        <color indexed="22"/>
      </right>
      <top/>
      <bottom style="thin">
        <color indexed="9"/>
      </bottom>
      <diagonal/>
    </border>
    <border>
      <left/>
      <right style="thin">
        <color indexed="9"/>
      </right>
      <top style="thin">
        <color indexed="22"/>
      </top>
      <bottom/>
      <diagonal/>
    </border>
    <border>
      <left/>
      <right style="thin">
        <color indexed="9"/>
      </right>
      <top/>
      <bottom style="thin">
        <color indexed="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55"/>
      </left>
      <right style="thin">
        <color indexed="55"/>
      </right>
      <top/>
      <bottom/>
      <diagonal/>
    </border>
    <border>
      <left/>
      <right/>
      <top/>
      <bottom style="thin">
        <color rgb="FF0555FA"/>
      </bottom>
      <diagonal/>
    </border>
    <border>
      <left/>
      <right/>
      <top style="thin">
        <color rgb="FF0555FA"/>
      </top>
      <bottom style="thin">
        <color rgb="FF0555FA"/>
      </bottom>
      <diagonal/>
    </border>
    <border>
      <left/>
      <right/>
      <top style="thin">
        <color rgb="FF0555FA"/>
      </top>
      <bottom/>
      <diagonal/>
    </border>
    <border>
      <left/>
      <right/>
      <top/>
      <bottom style="medium">
        <color rgb="FF0555FA"/>
      </bottom>
      <diagonal/>
    </border>
    <border>
      <left/>
      <right/>
      <top style="medium">
        <color rgb="FF0555FA"/>
      </top>
      <bottom style="thin">
        <color rgb="FF0555FA"/>
      </bottom>
      <diagonal/>
    </border>
    <border>
      <left/>
      <right/>
      <top style="medium">
        <color rgb="FF0555FA"/>
      </top>
      <bottom/>
      <diagonal/>
    </border>
    <border>
      <left style="thin">
        <color indexed="22"/>
      </left>
      <right style="thin">
        <color indexed="22"/>
      </right>
      <top/>
      <bottom/>
      <diagonal/>
    </border>
    <border>
      <left/>
      <right/>
      <top/>
      <bottom style="thin">
        <color theme="0" tint="-0.34998626667073579"/>
      </bottom>
      <diagonal/>
    </border>
    <border>
      <left style="thin">
        <color rgb="FF0555FA"/>
      </left>
      <right style="thin">
        <color rgb="FF0555FA"/>
      </right>
      <top style="thin">
        <color rgb="FF0555FA"/>
      </top>
      <bottom/>
      <diagonal/>
    </border>
    <border>
      <left/>
      <right/>
      <top/>
      <bottom style="thin">
        <color theme="0" tint="-0.499984740745262"/>
      </bottom>
      <diagonal/>
    </border>
    <border>
      <left style="thin">
        <color theme="0" tint="-0.499984740745262"/>
      </left>
      <right style="thin">
        <color indexed="55"/>
      </right>
      <top style="thin">
        <color theme="0" tint="-0.499984740745262"/>
      </top>
      <bottom style="thin">
        <color theme="0" tint="-0.499984740745262"/>
      </bottom>
      <diagonal/>
    </border>
    <border>
      <left style="thin">
        <color indexed="55"/>
      </left>
      <right style="thin">
        <color indexed="55"/>
      </right>
      <top style="thin">
        <color theme="0" tint="-0.499984740745262"/>
      </top>
      <bottom style="thin">
        <color theme="0" tint="-0.499984740745262"/>
      </bottom>
      <diagonal/>
    </border>
    <border>
      <left/>
      <right style="thin">
        <color rgb="FF0555FA"/>
      </right>
      <top/>
      <bottom/>
      <diagonal/>
    </border>
    <border>
      <left style="thin">
        <color rgb="FF0555FA"/>
      </left>
      <right/>
      <top/>
      <bottom style="thin">
        <color rgb="FF0555FA"/>
      </bottom>
      <diagonal/>
    </border>
    <border>
      <left style="thin">
        <color rgb="FF0555FA"/>
      </left>
      <right/>
      <top style="thin">
        <color rgb="FF0555FA"/>
      </top>
      <bottom style="thin">
        <color rgb="FF0555FA"/>
      </bottom>
      <diagonal/>
    </border>
    <border>
      <left/>
      <right style="thin">
        <color rgb="FF0555FA"/>
      </right>
      <top style="thin">
        <color rgb="FF0555FA"/>
      </top>
      <bottom style="thin">
        <color rgb="FF0555FA"/>
      </bottom>
      <diagonal/>
    </border>
    <border>
      <left/>
      <right style="thin">
        <color rgb="FF0555FA"/>
      </right>
      <top/>
      <bottom style="thin">
        <color rgb="FF0555FA"/>
      </bottom>
      <diagonal/>
    </border>
    <border>
      <left style="thin">
        <color indexed="55"/>
      </left>
      <right/>
      <top style="thin">
        <color theme="0" tint="-0.499984740745262"/>
      </top>
      <bottom style="thin">
        <color theme="0" tint="-0.499984740745262"/>
      </bottom>
      <diagonal/>
    </border>
    <border>
      <left style="thin">
        <color indexed="22"/>
      </left>
      <right/>
      <top style="thin">
        <color theme="0" tint="-0.34998626667073579"/>
      </top>
      <bottom style="thin">
        <color indexed="22"/>
      </bottom>
      <diagonal/>
    </border>
    <border>
      <left/>
      <right/>
      <top style="thin">
        <color theme="0" tint="-0.34998626667073579"/>
      </top>
      <bottom style="thin">
        <color indexed="22"/>
      </bottom>
      <diagonal/>
    </border>
    <border>
      <left/>
      <right style="thin">
        <color indexed="22"/>
      </right>
      <top style="thin">
        <color theme="0" tint="-0.34998626667073579"/>
      </top>
      <bottom style="thin">
        <color indexed="22"/>
      </bottom>
      <diagonal/>
    </border>
    <border>
      <left/>
      <right/>
      <top/>
      <bottom style="thin">
        <color theme="0"/>
      </bottom>
      <diagonal/>
    </border>
  </borders>
  <cellStyleXfs count="21">
    <xf numFmtId="0" fontId="0" fillId="0" borderId="0"/>
    <xf numFmtId="0" fontId="15" fillId="2" borderId="0" applyNumberFormat="0" applyBorder="0" applyAlignment="0" applyProtection="0"/>
    <xf numFmtId="0" fontId="1" fillId="0" borderId="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19" fillId="0" borderId="0"/>
    <xf numFmtId="0" fontId="3" fillId="0" borderId="0"/>
    <xf numFmtId="0" fontId="20" fillId="0" borderId="0" applyNumberFormat="0" applyFill="0" applyBorder="0">
      <alignment vertical="center"/>
    </xf>
    <xf numFmtId="0" fontId="1" fillId="0" borderId="0" applyNumberFormat="0" applyFont="0" applyFill="0" applyBorder="0" applyAlignment="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41" fontId="36" fillId="0" borderId="0" applyFont="0" applyFill="0" applyBorder="0" applyAlignment="0" applyProtection="0"/>
  </cellStyleXfs>
  <cellXfs count="734">
    <xf numFmtId="0" fontId="0" fillId="0" borderId="0" xfId="0"/>
    <xf numFmtId="0" fontId="4" fillId="0" borderId="0" xfId="12" applyFont="1"/>
    <xf numFmtId="0" fontId="6" fillId="0" borderId="0" xfId="0" applyFont="1"/>
    <xf numFmtId="0" fontId="7" fillId="0" borderId="0" xfId="0" applyFont="1"/>
    <xf numFmtId="17" fontId="5" fillId="3" borderId="2" xfId="0" applyNumberFormat="1" applyFont="1" applyFill="1" applyBorder="1" applyAlignment="1">
      <alignment horizontal="center" vertical="center"/>
    </xf>
    <xf numFmtId="17" fontId="5" fillId="4" borderId="3" xfId="0" applyNumberFormat="1" applyFont="1" applyFill="1" applyBorder="1" applyAlignment="1">
      <alignment horizontal="center" vertical="center"/>
    </xf>
    <xf numFmtId="17" fontId="5" fillId="3" borderId="4" xfId="0" applyNumberFormat="1" applyFont="1" applyFill="1" applyBorder="1" applyAlignment="1">
      <alignment horizontal="center" vertical="center"/>
    </xf>
    <xf numFmtId="17" fontId="8" fillId="0" borderId="0" xfId="0" applyNumberFormat="1" applyFont="1" applyFill="1" applyBorder="1" applyAlignment="1">
      <alignment horizontal="center"/>
    </xf>
    <xf numFmtId="0" fontId="9" fillId="0" borderId="0" xfId="12" applyFont="1" applyAlignment="1">
      <alignment vertical="center"/>
    </xf>
    <xf numFmtId="0" fontId="6" fillId="0" borderId="1" xfId="0" quotePrefix="1" applyFont="1" applyBorder="1" applyAlignment="1">
      <alignment horizontal="left" vertical="center" indent="1"/>
    </xf>
    <xf numFmtId="37" fontId="6" fillId="5" borderId="1" xfId="0" applyNumberFormat="1" applyFont="1" applyFill="1" applyBorder="1" applyAlignment="1">
      <alignment horizontal="center" vertical="center"/>
    </xf>
    <xf numFmtId="176" fontId="6" fillId="4" borderId="5" xfId="0" applyNumberFormat="1" applyFont="1" applyFill="1" applyBorder="1" applyAlignment="1">
      <alignment vertical="center"/>
    </xf>
    <xf numFmtId="176" fontId="6" fillId="3" borderId="6" xfId="0" applyNumberFormat="1" applyFont="1" applyFill="1" applyBorder="1" applyAlignment="1">
      <alignment vertical="center"/>
    </xf>
    <xf numFmtId="167" fontId="6" fillId="4" borderId="7" xfId="16" applyNumberFormat="1" applyFont="1" applyFill="1" applyBorder="1" applyAlignment="1">
      <alignment vertical="center"/>
    </xf>
    <xf numFmtId="167" fontId="6" fillId="3" borderId="8" xfId="16" applyNumberFormat="1" applyFont="1" applyFill="1" applyBorder="1" applyAlignment="1">
      <alignment vertical="center"/>
    </xf>
    <xf numFmtId="0" fontId="6" fillId="0" borderId="0" xfId="0" applyFont="1" applyAlignment="1">
      <alignment vertical="center"/>
    </xf>
    <xf numFmtId="164" fontId="9" fillId="0" borderId="0" xfId="7" applyFont="1" applyAlignment="1">
      <alignment vertical="center"/>
    </xf>
    <xf numFmtId="0" fontId="6" fillId="0" borderId="1" xfId="0" applyFont="1" applyBorder="1" applyAlignment="1">
      <alignment horizontal="left" vertical="center" indent="1"/>
    </xf>
    <xf numFmtId="176" fontId="6" fillId="3" borderId="9" xfId="0" applyNumberFormat="1" applyFont="1" applyFill="1" applyBorder="1" applyAlignment="1">
      <alignment vertical="center"/>
    </xf>
    <xf numFmtId="167" fontId="6" fillId="3" borderId="10" xfId="16" applyNumberFormat="1" applyFont="1" applyFill="1" applyBorder="1" applyAlignment="1">
      <alignment vertical="center"/>
    </xf>
    <xf numFmtId="176" fontId="6" fillId="3" borderId="3" xfId="0" applyNumberFormat="1" applyFont="1" applyFill="1" applyBorder="1" applyAlignment="1">
      <alignment vertical="center"/>
    </xf>
    <xf numFmtId="167" fontId="6" fillId="3" borderId="3" xfId="16" applyNumberFormat="1" applyFont="1" applyFill="1" applyBorder="1" applyAlignment="1">
      <alignment vertical="center"/>
    </xf>
    <xf numFmtId="176" fontId="8" fillId="3" borderId="11" xfId="0" applyNumberFormat="1" applyFont="1" applyFill="1" applyBorder="1" applyAlignment="1">
      <alignment vertical="center"/>
    </xf>
    <xf numFmtId="0" fontId="9" fillId="0" borderId="0" xfId="12" applyFont="1"/>
    <xf numFmtId="0" fontId="6" fillId="0" borderId="0" xfId="12" applyFont="1"/>
    <xf numFmtId="0" fontId="9" fillId="0" borderId="0" xfId="12" quotePrefix="1" applyFont="1" applyAlignment="1">
      <alignment horizontal="left"/>
    </xf>
    <xf numFmtId="169" fontId="9" fillId="0" borderId="0" xfId="12" applyNumberFormat="1" applyFont="1"/>
    <xf numFmtId="10" fontId="9" fillId="0" borderId="0" xfId="16" applyNumberFormat="1" applyFont="1"/>
    <xf numFmtId="175" fontId="9" fillId="0" borderId="0" xfId="12" quotePrefix="1" applyNumberFormat="1" applyFont="1" applyAlignment="1">
      <alignment horizontal="left"/>
    </xf>
    <xf numFmtId="0" fontId="9" fillId="0" borderId="0" xfId="12" applyFont="1" applyBorder="1"/>
    <xf numFmtId="174" fontId="7" fillId="5" borderId="0" xfId="0" applyNumberFormat="1" applyFont="1" applyFill="1" applyBorder="1" applyAlignment="1">
      <alignment vertical="center"/>
    </xf>
    <xf numFmtId="167" fontId="7" fillId="5" borderId="0" xfId="16" applyNumberFormat="1" applyFont="1" applyFill="1" applyBorder="1" applyAlignment="1">
      <alignment vertical="center"/>
    </xf>
    <xf numFmtId="174" fontId="9" fillId="0" borderId="0" xfId="12" applyNumberFormat="1" applyFont="1" applyBorder="1"/>
    <xf numFmtId="17" fontId="8" fillId="3" borderId="7" xfId="0" applyNumberFormat="1" applyFont="1" applyFill="1" applyBorder="1" applyAlignment="1">
      <alignment horizontal="center" vertical="center" wrapText="1"/>
    </xf>
    <xf numFmtId="0" fontId="1" fillId="0" borderId="0" xfId="0" applyFont="1"/>
    <xf numFmtId="17" fontId="5" fillId="3" borderId="13" xfId="0" applyNumberFormat="1" applyFont="1" applyFill="1" applyBorder="1" applyAlignment="1">
      <alignment horizontal="center"/>
    </xf>
    <xf numFmtId="17" fontId="5" fillId="3" borderId="14" xfId="0" applyNumberFormat="1" applyFont="1" applyFill="1" applyBorder="1" applyAlignment="1">
      <alignment horizontal="center"/>
    </xf>
    <xf numFmtId="176" fontId="8" fillId="4" borderId="5" xfId="0" applyNumberFormat="1" applyFont="1" applyFill="1" applyBorder="1" applyAlignment="1">
      <alignment vertical="center"/>
    </xf>
    <xf numFmtId="0" fontId="8" fillId="3" borderId="1" xfId="0" applyFont="1" applyFill="1" applyBorder="1" applyAlignment="1">
      <alignment horizontal="left" vertical="center" indent="1"/>
    </xf>
    <xf numFmtId="17" fontId="5" fillId="4" borderId="15" xfId="0" applyNumberFormat="1" applyFont="1" applyFill="1" applyBorder="1" applyAlignment="1">
      <alignment horizontal="center" vertical="center"/>
    </xf>
    <xf numFmtId="17" fontId="5" fillId="3" borderId="16" xfId="0" applyNumberFormat="1" applyFont="1" applyFill="1" applyBorder="1" applyAlignment="1">
      <alignment horizontal="center"/>
    </xf>
    <xf numFmtId="17" fontId="5" fillId="3" borderId="17" xfId="0" applyNumberFormat="1" applyFont="1" applyFill="1" applyBorder="1" applyAlignment="1">
      <alignment horizontal="center"/>
    </xf>
    <xf numFmtId="17" fontId="5" fillId="3" borderId="18" xfId="0" applyNumberFormat="1" applyFont="1" applyFill="1" applyBorder="1" applyAlignment="1">
      <alignment horizontal="center"/>
    </xf>
    <xf numFmtId="17" fontId="5" fillId="3" borderId="19" xfId="0" applyNumberFormat="1" applyFont="1" applyFill="1" applyBorder="1" applyAlignment="1">
      <alignment horizontal="center"/>
    </xf>
    <xf numFmtId="171" fontId="0" fillId="0" borderId="0" xfId="0" applyNumberFormat="1"/>
    <xf numFmtId="169" fontId="4" fillId="0" borderId="0" xfId="12" applyNumberFormat="1" applyFont="1"/>
    <xf numFmtId="170" fontId="4" fillId="0" borderId="0" xfId="16" applyNumberFormat="1" applyFont="1"/>
    <xf numFmtId="17" fontId="8" fillId="4" borderId="20" xfId="0" applyNumberFormat="1" applyFont="1" applyFill="1" applyBorder="1" applyAlignment="1">
      <alignment horizontal="center" vertical="center"/>
    </xf>
    <xf numFmtId="0" fontId="0" fillId="6" borderId="0" xfId="0" applyFill="1"/>
    <xf numFmtId="0" fontId="0" fillId="6" borderId="0" xfId="0" applyFill="1" applyAlignment="1">
      <alignment horizontal="center"/>
    </xf>
    <xf numFmtId="0" fontId="7" fillId="6" borderId="21"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12" xfId="0" applyFont="1" applyFill="1" applyBorder="1" applyAlignment="1">
      <alignment horizontal="left" vertical="center" indent="1"/>
    </xf>
    <xf numFmtId="0" fontId="6" fillId="6" borderId="21" xfId="0" applyFont="1" applyFill="1" applyBorder="1"/>
    <xf numFmtId="179" fontId="7" fillId="6" borderId="10" xfId="0" applyNumberFormat="1" applyFont="1" applyFill="1" applyBorder="1"/>
    <xf numFmtId="0" fontId="6" fillId="6" borderId="1" xfId="0" applyFont="1" applyFill="1" applyBorder="1" applyAlignment="1">
      <alignment horizontal="left" vertical="center" indent="1"/>
    </xf>
    <xf numFmtId="179" fontId="6" fillId="4" borderId="10" xfId="0" applyNumberFormat="1" applyFont="1" applyFill="1" applyBorder="1"/>
    <xf numFmtId="179" fontId="6" fillId="3" borderId="10" xfId="0" applyNumberFormat="1" applyFont="1" applyFill="1" applyBorder="1"/>
    <xf numFmtId="179" fontId="8" fillId="4" borderId="19" xfId="0" applyNumberFormat="1" applyFont="1" applyFill="1" applyBorder="1"/>
    <xf numFmtId="179" fontId="8" fillId="3" borderId="19" xfId="0" applyNumberFormat="1" applyFont="1" applyFill="1" applyBorder="1"/>
    <xf numFmtId="17" fontId="8" fillId="4" borderId="22" xfId="0" applyNumberFormat="1" applyFont="1" applyFill="1" applyBorder="1" applyAlignment="1">
      <alignment horizontal="center" vertical="center" wrapText="1"/>
    </xf>
    <xf numFmtId="0" fontId="0" fillId="0" borderId="23" xfId="0" applyBorder="1"/>
    <xf numFmtId="3" fontId="0" fillId="0" borderId="23" xfId="0" applyNumberFormat="1" applyBorder="1"/>
    <xf numFmtId="3" fontId="0" fillId="0" borderId="0" xfId="0" applyNumberFormat="1"/>
    <xf numFmtId="0" fontId="10" fillId="0" borderId="23" xfId="0" applyFont="1" applyBorder="1"/>
    <xf numFmtId="0" fontId="10" fillId="0" borderId="22" xfId="0" applyFont="1" applyBorder="1"/>
    <xf numFmtId="3" fontId="10" fillId="0" borderId="22" xfId="0" applyNumberFormat="1" applyFont="1" applyBorder="1"/>
    <xf numFmtId="0" fontId="10" fillId="0" borderId="24" xfId="0" applyFont="1" applyBorder="1"/>
    <xf numFmtId="3" fontId="10" fillId="0" borderId="24" xfId="0" applyNumberFormat="1" applyFont="1" applyBorder="1"/>
    <xf numFmtId="3" fontId="0" fillId="0" borderId="0" xfId="0" applyNumberFormat="1" applyBorder="1"/>
    <xf numFmtId="0" fontId="0" fillId="0" borderId="0" xfId="0" applyBorder="1"/>
    <xf numFmtId="3" fontId="10" fillId="0" borderId="23" xfId="0" applyNumberFormat="1" applyFont="1" applyBorder="1"/>
    <xf numFmtId="3" fontId="10" fillId="4" borderId="22" xfId="0" applyNumberFormat="1" applyFont="1" applyFill="1" applyBorder="1"/>
    <xf numFmtId="3" fontId="0" fillId="0" borderId="23" xfId="0" applyNumberFormat="1" applyBorder="1" applyAlignment="1">
      <alignment horizontal="center"/>
    </xf>
    <xf numFmtId="167" fontId="1" fillId="0" borderId="23" xfId="16" applyNumberFormat="1" applyBorder="1" applyAlignment="1">
      <alignment horizontal="center"/>
    </xf>
    <xf numFmtId="167" fontId="10" fillId="0" borderId="22" xfId="16" applyNumberFormat="1" applyFont="1" applyBorder="1" applyAlignment="1">
      <alignment horizontal="center"/>
    </xf>
    <xf numFmtId="167" fontId="10" fillId="0" borderId="24" xfId="16" applyNumberFormat="1" applyFont="1" applyBorder="1" applyAlignment="1">
      <alignment horizontal="center"/>
    </xf>
    <xf numFmtId="167" fontId="10" fillId="0" borderId="23" xfId="16" applyNumberFormat="1" applyFont="1" applyBorder="1" applyAlignment="1">
      <alignment horizontal="center"/>
    </xf>
    <xf numFmtId="167" fontId="10" fillId="4" borderId="22" xfId="16" applyNumberFormat="1" applyFont="1" applyFill="1" applyBorder="1" applyAlignment="1">
      <alignment horizontal="center"/>
    </xf>
    <xf numFmtId="166" fontId="0" fillId="6" borderId="0" xfId="3" applyFont="1" applyFill="1"/>
    <xf numFmtId="176" fontId="6" fillId="0" borderId="0" xfId="0" applyNumberFormat="1" applyFont="1" applyFill="1" applyBorder="1" applyAlignment="1">
      <alignment vertical="center"/>
    </xf>
    <xf numFmtId="171" fontId="6" fillId="0" borderId="0" xfId="0" applyNumberFormat="1" applyFont="1" applyFill="1" applyBorder="1" applyAlignment="1">
      <alignment vertical="center"/>
    </xf>
    <xf numFmtId="0" fontId="14" fillId="0" borderId="0" xfId="0" applyFont="1"/>
    <xf numFmtId="0" fontId="16" fillId="0" borderId="0" xfId="0" applyFont="1" applyAlignment="1">
      <alignment vertical="center"/>
    </xf>
    <xf numFmtId="176" fontId="1" fillId="0" borderId="0" xfId="0" applyNumberFormat="1" applyFont="1" applyFill="1" applyBorder="1" applyAlignment="1">
      <alignment vertical="center"/>
    </xf>
    <xf numFmtId="176" fontId="10" fillId="0" borderId="0" xfId="0" applyNumberFormat="1" applyFont="1" applyFill="1" applyBorder="1" applyAlignment="1">
      <alignment vertical="center"/>
    </xf>
    <xf numFmtId="173" fontId="1" fillId="0" borderId="0" xfId="16" applyNumberFormat="1" applyFont="1" applyFill="1" applyBorder="1" applyAlignment="1">
      <alignment vertical="center"/>
    </xf>
    <xf numFmtId="0" fontId="1" fillId="0" borderId="0" xfId="0" applyFont="1" applyFill="1" applyBorder="1" applyAlignment="1">
      <alignment horizontal="left" vertical="center" wrapText="1" indent="2"/>
    </xf>
    <xf numFmtId="0" fontId="1" fillId="10" borderId="0" xfId="10" applyFont="1" applyFill="1"/>
    <xf numFmtId="0" fontId="10" fillId="10" borderId="0" xfId="10" applyFont="1" applyFill="1"/>
    <xf numFmtId="176" fontId="1" fillId="10" borderId="0" xfId="0" applyNumberFormat="1" applyFont="1" applyFill="1" applyBorder="1" applyAlignment="1">
      <alignment vertical="center"/>
    </xf>
    <xf numFmtId="185" fontId="21" fillId="11" borderId="0" xfId="0" applyNumberFormat="1" applyFont="1" applyFill="1" applyBorder="1" applyAlignment="1">
      <alignment vertical="center"/>
    </xf>
    <xf numFmtId="173" fontId="10" fillId="0" borderId="0" xfId="16" applyNumberFormat="1" applyFont="1" applyFill="1" applyBorder="1" applyAlignment="1">
      <alignment vertical="center"/>
    </xf>
    <xf numFmtId="0" fontId="1" fillId="10" borderId="0" xfId="0" applyFont="1" applyFill="1" applyBorder="1" applyAlignment="1">
      <alignment vertical="center"/>
    </xf>
    <xf numFmtId="0" fontId="1" fillId="0" borderId="0" xfId="0" applyFont="1" applyAlignment="1">
      <alignment vertical="center"/>
    </xf>
    <xf numFmtId="0" fontId="1" fillId="0" borderId="0" xfId="14" applyFont="1" applyFill="1" applyBorder="1" applyAlignment="1">
      <alignment horizontal="left" vertical="center"/>
    </xf>
    <xf numFmtId="171" fontId="1" fillId="0" borderId="0" xfId="14" applyNumberFormat="1" applyFont="1" applyFill="1" applyBorder="1" applyAlignment="1">
      <alignment vertical="center"/>
    </xf>
    <xf numFmtId="0" fontId="10" fillId="10" borderId="0" xfId="14" applyFont="1" applyFill="1" applyBorder="1" applyAlignment="1">
      <alignment horizontal="left" vertical="center"/>
    </xf>
    <xf numFmtId="171" fontId="10" fillId="10" borderId="0" xfId="14" applyNumberFormat="1" applyFont="1" applyFill="1" applyBorder="1" applyAlignment="1">
      <alignment vertical="center"/>
    </xf>
    <xf numFmtId="0" fontId="1" fillId="0" borderId="0" xfId="14" applyFont="1" applyFill="1" applyBorder="1" applyAlignment="1">
      <alignment vertical="center"/>
    </xf>
    <xf numFmtId="177" fontId="1" fillId="0" borderId="0" xfId="0" applyNumberFormat="1" applyFont="1" applyBorder="1" applyAlignment="1">
      <alignment vertical="center"/>
    </xf>
    <xf numFmtId="0" fontId="1" fillId="0" borderId="0" xfId="14" applyFont="1" applyBorder="1" applyAlignment="1">
      <alignment vertical="center"/>
    </xf>
    <xf numFmtId="0" fontId="1" fillId="0" borderId="0" xfId="0" applyFont="1" applyBorder="1" applyAlignment="1">
      <alignment vertical="center"/>
    </xf>
    <xf numFmtId="177" fontId="1" fillId="0" borderId="0" xfId="0" applyNumberFormat="1" applyFont="1" applyAlignment="1">
      <alignment vertical="center"/>
    </xf>
    <xf numFmtId="171" fontId="1" fillId="0" borderId="0" xfId="0" applyNumberFormat="1" applyFont="1" applyAlignment="1">
      <alignment vertical="center"/>
    </xf>
    <xf numFmtId="0" fontId="1" fillId="10" borderId="0" xfId="10" applyFont="1" applyFill="1" applyAlignment="1">
      <alignment vertical="center"/>
    </xf>
    <xf numFmtId="0" fontId="10" fillId="10" borderId="0" xfId="10" applyFont="1" applyFill="1" applyAlignment="1">
      <alignment horizontal="center" vertical="center"/>
    </xf>
    <xf numFmtId="0" fontId="18" fillId="10" borderId="0" xfId="10" applyFont="1" applyFill="1" applyAlignment="1">
      <alignment vertical="center"/>
    </xf>
    <xf numFmtId="0" fontId="21" fillId="11" borderId="0" xfId="10" applyFont="1" applyFill="1" applyAlignment="1">
      <alignment vertical="center"/>
    </xf>
    <xf numFmtId="0" fontId="18" fillId="0" borderId="0" xfId="10" applyFont="1" applyFill="1" applyAlignment="1">
      <alignment vertical="center"/>
    </xf>
    <xf numFmtId="0" fontId="10" fillId="10" borderId="0" xfId="10" applyFont="1" applyFill="1" applyAlignment="1">
      <alignment vertical="center"/>
    </xf>
    <xf numFmtId="0" fontId="16" fillId="10" borderId="0" xfId="10" applyFont="1" applyFill="1" applyAlignment="1">
      <alignment vertical="center"/>
    </xf>
    <xf numFmtId="0" fontId="0" fillId="0" borderId="0" xfId="0" applyAlignment="1">
      <alignment vertical="center"/>
    </xf>
    <xf numFmtId="0" fontId="0" fillId="10" borderId="0" xfId="0" applyFill="1" applyAlignment="1">
      <alignment vertical="center"/>
    </xf>
    <xf numFmtId="0" fontId="1" fillId="0" borderId="0" xfId="0" applyFont="1" applyFill="1" applyAlignment="1">
      <alignment vertical="center"/>
    </xf>
    <xf numFmtId="171" fontId="1" fillId="0" borderId="0" xfId="14" applyNumberFormat="1" applyFont="1" applyFill="1" applyBorder="1" applyAlignment="1">
      <alignment horizontal="right" vertical="center"/>
    </xf>
    <xf numFmtId="0" fontId="10" fillId="10" borderId="0" xfId="0" applyFont="1" applyFill="1"/>
    <xf numFmtId="0" fontId="1" fillId="10" borderId="0" xfId="10" applyFont="1" applyFill="1" applyAlignment="1">
      <alignment horizontal="center"/>
    </xf>
    <xf numFmtId="179" fontId="26" fillId="10" borderId="0" xfId="0" applyNumberFormat="1" applyFont="1" applyFill="1" applyBorder="1" applyAlignment="1" applyProtection="1">
      <alignment vertical="center"/>
      <protection locked="0"/>
    </xf>
    <xf numFmtId="184" fontId="26" fillId="10" borderId="0" xfId="0" applyNumberFormat="1" applyFont="1" applyFill="1" applyBorder="1" applyAlignment="1" applyProtection="1">
      <alignment vertical="center"/>
      <protection locked="0"/>
    </xf>
    <xf numFmtId="9" fontId="1" fillId="10" borderId="0" xfId="16" applyFont="1" applyFill="1"/>
    <xf numFmtId="0" fontId="1" fillId="10" borderId="0" xfId="0" applyFont="1" applyFill="1"/>
    <xf numFmtId="0" fontId="1" fillId="10" borderId="0" xfId="0" applyFont="1" applyFill="1" applyAlignment="1">
      <alignment vertical="center"/>
    </xf>
    <xf numFmtId="0" fontId="16" fillId="10" borderId="0" xfId="0" applyFont="1" applyFill="1" applyAlignment="1">
      <alignment vertical="center"/>
    </xf>
    <xf numFmtId="0" fontId="7" fillId="0" borderId="0" xfId="0" applyFont="1" applyAlignment="1">
      <alignment vertical="center"/>
    </xf>
    <xf numFmtId="38" fontId="7" fillId="0" borderId="0" xfId="0" applyNumberFormat="1" applyFont="1" applyAlignment="1">
      <alignment vertical="center"/>
    </xf>
    <xf numFmtId="168" fontId="7" fillId="0" borderId="0" xfId="0" applyNumberFormat="1" applyFont="1" applyAlignment="1">
      <alignment vertical="center"/>
    </xf>
    <xf numFmtId="0" fontId="10" fillId="0" borderId="0" xfId="0" applyFont="1" applyFill="1" applyBorder="1" applyAlignment="1">
      <alignment horizontal="left" vertical="center"/>
    </xf>
    <xf numFmtId="167" fontId="1" fillId="0" borderId="0" xfId="16" applyNumberFormat="1" applyFont="1" applyAlignment="1">
      <alignment vertical="center"/>
    </xf>
    <xf numFmtId="0" fontId="21" fillId="11" borderId="0" xfId="0" applyFont="1" applyFill="1" applyBorder="1" applyAlignment="1">
      <alignment horizontal="left" vertical="center"/>
    </xf>
    <xf numFmtId="0" fontId="7" fillId="0" borderId="0" xfId="0" applyFont="1" applyFill="1" applyAlignment="1">
      <alignment vertical="center"/>
    </xf>
    <xf numFmtId="0" fontId="6" fillId="0" borderId="0" xfId="0" applyFont="1" applyFill="1" applyBorder="1" applyAlignment="1">
      <alignment horizontal="left" vertical="center" wrapText="1"/>
    </xf>
    <xf numFmtId="0" fontId="6" fillId="0" borderId="12" xfId="0" applyFont="1" applyBorder="1" applyAlignment="1">
      <alignment horizontal="left" vertical="center"/>
    </xf>
    <xf numFmtId="179" fontId="27" fillId="10" borderId="0" xfId="0" applyNumberFormat="1" applyFont="1" applyFill="1" applyBorder="1" applyAlignment="1" applyProtection="1">
      <alignment vertical="center"/>
      <protection locked="0"/>
    </xf>
    <xf numFmtId="0" fontId="23" fillId="10" borderId="0" xfId="0" applyFont="1" applyFill="1" applyAlignment="1">
      <alignment vertical="center"/>
    </xf>
    <xf numFmtId="167" fontId="23" fillId="10" borderId="0" xfId="16" applyNumberFormat="1" applyFont="1" applyFill="1" applyAlignment="1">
      <alignment vertical="center"/>
    </xf>
    <xf numFmtId="0" fontId="23" fillId="0" borderId="0" xfId="0" applyFont="1" applyAlignment="1">
      <alignment vertical="center"/>
    </xf>
    <xf numFmtId="0" fontId="23" fillId="0" borderId="0" xfId="0" applyFont="1" applyBorder="1" applyAlignment="1">
      <alignment vertical="center"/>
    </xf>
    <xf numFmtId="0" fontId="23" fillId="10" borderId="0" xfId="0" applyFont="1" applyFill="1" applyBorder="1" applyAlignment="1">
      <alignment vertical="center"/>
    </xf>
    <xf numFmtId="3" fontId="23" fillId="10" borderId="0" xfId="0" applyNumberFormat="1" applyFont="1" applyFill="1" applyBorder="1" applyAlignment="1">
      <alignment horizontal="right" vertical="center"/>
    </xf>
    <xf numFmtId="167" fontId="23" fillId="10" borderId="0" xfId="0" applyNumberFormat="1" applyFont="1" applyFill="1" applyBorder="1" applyAlignment="1">
      <alignment horizontal="right" vertical="center"/>
    </xf>
    <xf numFmtId="0" fontId="24" fillId="10" borderId="0" xfId="0" applyFont="1" applyFill="1" applyAlignment="1">
      <alignment vertical="center"/>
    </xf>
    <xf numFmtId="0" fontId="24" fillId="10" borderId="0" xfId="0" applyFont="1" applyFill="1" applyAlignment="1">
      <alignment horizontal="center" vertical="center"/>
    </xf>
    <xf numFmtId="0" fontId="24" fillId="10" borderId="0" xfId="0" applyNumberFormat="1" applyFont="1" applyFill="1" applyAlignment="1">
      <alignment horizontal="center" vertical="center"/>
    </xf>
    <xf numFmtId="0" fontId="23" fillId="10" borderId="0" xfId="0" applyFont="1" applyFill="1" applyAlignment="1">
      <alignment horizontal="center" vertical="center"/>
    </xf>
    <xf numFmtId="0" fontId="23" fillId="0" borderId="0" xfId="10" applyFont="1" applyFill="1" applyBorder="1" applyAlignment="1">
      <alignment vertical="center"/>
    </xf>
    <xf numFmtId="182" fontId="23" fillId="0" borderId="0" xfId="3" applyNumberFormat="1" applyFont="1" applyFill="1" applyBorder="1" applyAlignment="1">
      <alignment vertical="center"/>
    </xf>
    <xf numFmtId="0" fontId="23" fillId="10" borderId="0" xfId="10" applyFont="1" applyFill="1" applyBorder="1" applyAlignment="1">
      <alignment vertical="center"/>
    </xf>
    <xf numFmtId="0" fontId="23" fillId="10" borderId="0" xfId="14" applyFont="1" applyFill="1" applyBorder="1" applyAlignment="1">
      <alignment vertical="center"/>
    </xf>
    <xf numFmtId="174" fontId="23" fillId="10" borderId="0" xfId="0" applyNumberFormat="1" applyFont="1" applyFill="1" applyBorder="1" applyAlignment="1">
      <alignment vertical="center"/>
    </xf>
    <xf numFmtId="174" fontId="23" fillId="5" borderId="0" xfId="0" applyNumberFormat="1" applyFont="1" applyFill="1" applyBorder="1" applyAlignment="1">
      <alignment vertical="center"/>
    </xf>
    <xf numFmtId="167" fontId="23" fillId="5" borderId="0" xfId="16" applyNumberFormat="1" applyFont="1" applyFill="1" applyBorder="1" applyAlignment="1">
      <alignment vertical="center"/>
    </xf>
    <xf numFmtId="167" fontId="23" fillId="10" borderId="0" xfId="16" applyNumberFormat="1" applyFont="1" applyFill="1" applyBorder="1" applyAlignment="1">
      <alignment vertical="center"/>
    </xf>
    <xf numFmtId="176" fontId="23" fillId="10" borderId="0" xfId="0" applyNumberFormat="1" applyFont="1" applyFill="1" applyAlignment="1">
      <alignment vertical="center"/>
    </xf>
    <xf numFmtId="178" fontId="23" fillId="10" borderId="0" xfId="0" applyNumberFormat="1" applyFont="1" applyFill="1" applyAlignment="1">
      <alignment vertical="center"/>
    </xf>
    <xf numFmtId="0" fontId="23" fillId="10" borderId="0" xfId="12" applyFont="1" applyFill="1" applyAlignment="1">
      <alignment vertical="center"/>
    </xf>
    <xf numFmtId="0" fontId="23" fillId="10" borderId="0" xfId="12" applyFont="1" applyFill="1" applyAlignment="1">
      <alignment horizontal="center" vertical="center"/>
    </xf>
    <xf numFmtId="164" fontId="23" fillId="10" borderId="0" xfId="7" applyFont="1" applyFill="1" applyAlignment="1">
      <alignment vertical="center"/>
    </xf>
    <xf numFmtId="181" fontId="23" fillId="10" borderId="0" xfId="12" applyNumberFormat="1" applyFont="1" applyFill="1" applyAlignment="1">
      <alignment vertical="center"/>
    </xf>
    <xf numFmtId="170" fontId="23" fillId="10" borderId="0" xfId="16" applyNumberFormat="1" applyFont="1" applyFill="1" applyAlignment="1">
      <alignment vertical="center"/>
    </xf>
    <xf numFmtId="10" fontId="23" fillId="10" borderId="0" xfId="16" applyNumberFormat="1" applyFont="1" applyFill="1" applyAlignment="1">
      <alignment vertical="center"/>
    </xf>
    <xf numFmtId="0" fontId="23" fillId="0" borderId="0" xfId="12" applyFont="1" applyAlignment="1">
      <alignment vertical="center"/>
    </xf>
    <xf numFmtId="164" fontId="23" fillId="0" borderId="0" xfId="7" applyFont="1" applyAlignment="1">
      <alignment vertical="center"/>
    </xf>
    <xf numFmtId="0" fontId="23" fillId="10" borderId="0" xfId="12" applyFont="1" applyFill="1" applyBorder="1" applyAlignment="1">
      <alignment vertical="center"/>
    </xf>
    <xf numFmtId="0" fontId="23" fillId="0" borderId="0" xfId="12" applyFont="1" applyBorder="1" applyAlignment="1">
      <alignment vertical="center"/>
    </xf>
    <xf numFmtId="176" fontId="23" fillId="10" borderId="0" xfId="12" applyNumberFormat="1" applyFont="1" applyFill="1" applyBorder="1" applyAlignment="1">
      <alignment vertical="center"/>
    </xf>
    <xf numFmtId="174" fontId="23" fillId="0" borderId="0" xfId="12" applyNumberFormat="1" applyFont="1" applyBorder="1" applyAlignment="1">
      <alignment vertical="center"/>
    </xf>
    <xf numFmtId="0" fontId="23" fillId="0" borderId="0" xfId="12" quotePrefix="1" applyFont="1" applyBorder="1" applyAlignment="1">
      <alignment horizontal="left" vertical="center"/>
    </xf>
    <xf numFmtId="167" fontId="23" fillId="0" borderId="0" xfId="16" applyNumberFormat="1" applyFont="1" applyBorder="1" applyAlignment="1">
      <alignment vertical="center"/>
    </xf>
    <xf numFmtId="10" fontId="23" fillId="0" borderId="0" xfId="16" applyNumberFormat="1" applyFont="1" applyBorder="1" applyAlignment="1">
      <alignment vertical="center"/>
    </xf>
    <xf numFmtId="169" fontId="23" fillId="0" borderId="0" xfId="12" applyNumberFormat="1" applyFont="1" applyAlignment="1">
      <alignment vertical="center"/>
    </xf>
    <xf numFmtId="175" fontId="23" fillId="0" borderId="0" xfId="12" quotePrefix="1" applyNumberFormat="1" applyFont="1" applyAlignment="1">
      <alignment horizontal="left" vertical="center"/>
    </xf>
    <xf numFmtId="0" fontId="24" fillId="10" borderId="41" xfId="0" applyFont="1" applyFill="1" applyBorder="1" applyAlignment="1">
      <alignment horizontal="center" vertical="center"/>
    </xf>
    <xf numFmtId="0" fontId="24" fillId="10" borderId="41" xfId="0" applyNumberFormat="1" applyFont="1" applyFill="1" applyBorder="1" applyAlignment="1">
      <alignment horizontal="center" vertical="center"/>
    </xf>
    <xf numFmtId="0" fontId="24" fillId="12" borderId="41" xfId="0" applyNumberFormat="1" applyFont="1" applyFill="1" applyBorder="1" applyAlignment="1">
      <alignment horizontal="center" vertical="center"/>
    </xf>
    <xf numFmtId="0" fontId="24" fillId="12" borderId="0" xfId="0" applyNumberFormat="1" applyFont="1" applyFill="1" applyAlignment="1">
      <alignment horizontal="center" vertical="center"/>
    </xf>
    <xf numFmtId="0" fontId="24" fillId="12" borderId="41" xfId="0" applyFont="1" applyFill="1" applyBorder="1" applyAlignment="1">
      <alignment horizontal="center" vertical="center"/>
    </xf>
    <xf numFmtId="0" fontId="23" fillId="12" borderId="0" xfId="0" applyFont="1" applyFill="1" applyAlignment="1">
      <alignment horizontal="center" vertical="center"/>
    </xf>
    <xf numFmtId="0" fontId="24" fillId="10" borderId="0" xfId="12" applyFont="1" applyFill="1" applyAlignment="1">
      <alignment vertical="center"/>
    </xf>
    <xf numFmtId="176" fontId="24" fillId="10" borderId="0" xfId="0" applyNumberFormat="1" applyFont="1" applyFill="1" applyAlignment="1">
      <alignment vertical="center"/>
    </xf>
    <xf numFmtId="167" fontId="24" fillId="10" borderId="0" xfId="16" applyNumberFormat="1" applyFont="1" applyFill="1" applyAlignment="1">
      <alignment vertical="center"/>
    </xf>
    <xf numFmtId="164" fontId="24" fillId="10" borderId="0" xfId="7" applyFont="1" applyFill="1" applyAlignment="1">
      <alignment vertical="center"/>
    </xf>
    <xf numFmtId="0" fontId="24" fillId="10" borderId="0" xfId="0" applyFont="1" applyFill="1" applyBorder="1" applyAlignment="1">
      <alignment vertical="center" wrapText="1"/>
    </xf>
    <xf numFmtId="0" fontId="21" fillId="12" borderId="0" xfId="0" applyFont="1" applyFill="1" applyBorder="1" applyAlignment="1">
      <alignment horizontal="center" vertical="center"/>
    </xf>
    <xf numFmtId="0" fontId="24" fillId="10" borderId="0" xfId="0" applyFont="1" applyFill="1" applyBorder="1" applyAlignment="1">
      <alignment horizontal="center" vertical="center"/>
    </xf>
    <xf numFmtId="182" fontId="23" fillId="10" borderId="0" xfId="3" applyNumberFormat="1" applyFont="1" applyFill="1" applyAlignment="1">
      <alignment vertical="center"/>
    </xf>
    <xf numFmtId="182" fontId="23" fillId="12" borderId="0" xfId="3" applyNumberFormat="1" applyFont="1" applyFill="1" applyAlignment="1">
      <alignment vertical="center"/>
    </xf>
    <xf numFmtId="176" fontId="23" fillId="10" borderId="0" xfId="0" applyNumberFormat="1" applyFont="1" applyFill="1" applyBorder="1" applyAlignment="1">
      <alignment vertical="center"/>
    </xf>
    <xf numFmtId="0" fontId="1" fillId="10" borderId="0" xfId="12" applyFont="1" applyFill="1" applyAlignment="1">
      <alignment vertical="center"/>
    </xf>
    <xf numFmtId="17" fontId="24" fillId="10" borderId="0" xfId="0" applyNumberFormat="1" applyFont="1" applyFill="1" applyBorder="1" applyAlignment="1">
      <alignment vertical="center"/>
    </xf>
    <xf numFmtId="0" fontId="1" fillId="10" borderId="0" xfId="0" applyFont="1" applyFill="1" applyBorder="1" applyAlignment="1">
      <alignment horizontal="left" vertical="center"/>
    </xf>
    <xf numFmtId="0" fontId="1" fillId="0" borderId="0" xfId="12" applyFont="1" applyAlignment="1">
      <alignment vertical="center"/>
    </xf>
    <xf numFmtId="176" fontId="1" fillId="0" borderId="0" xfId="12" applyNumberFormat="1" applyFont="1" applyAlignment="1">
      <alignment vertical="center"/>
    </xf>
    <xf numFmtId="0" fontId="1" fillId="12" borderId="0" xfId="0" applyFont="1" applyFill="1" applyBorder="1" applyAlignment="1">
      <alignment vertical="center"/>
    </xf>
    <xf numFmtId="176" fontId="23" fillId="12" borderId="0" xfId="0" applyNumberFormat="1" applyFont="1" applyFill="1" applyBorder="1" applyAlignment="1">
      <alignment vertical="center"/>
    </xf>
    <xf numFmtId="0" fontId="24" fillId="0" borderId="0" xfId="0" applyFont="1" applyAlignment="1">
      <alignment vertical="center"/>
    </xf>
    <xf numFmtId="17" fontId="24" fillId="10" borderId="42" xfId="0" applyNumberFormat="1" applyFont="1" applyFill="1" applyBorder="1" applyAlignment="1">
      <alignment horizontal="center" vertical="center"/>
    </xf>
    <xf numFmtId="0" fontId="23" fillId="10" borderId="0" xfId="9" applyFont="1" applyFill="1" applyBorder="1" applyAlignment="1">
      <alignment horizontal="left" vertical="center"/>
    </xf>
    <xf numFmtId="171" fontId="23" fillId="10" borderId="0" xfId="9" applyNumberFormat="1" applyFont="1" applyFill="1" applyBorder="1" applyAlignment="1">
      <alignment vertical="center"/>
    </xf>
    <xf numFmtId="0" fontId="24" fillId="10" borderId="0" xfId="9" applyFont="1" applyFill="1" applyBorder="1" applyAlignment="1">
      <alignment horizontal="left" vertical="center"/>
    </xf>
    <xf numFmtId="0" fontId="23" fillId="10" borderId="0" xfId="9" applyFont="1" applyFill="1" applyBorder="1" applyAlignment="1">
      <alignment vertical="center"/>
    </xf>
    <xf numFmtId="17" fontId="24" fillId="12" borderId="42" xfId="0" applyNumberFormat="1" applyFont="1" applyFill="1" applyBorder="1" applyAlignment="1">
      <alignment horizontal="center" vertical="center"/>
    </xf>
    <xf numFmtId="171" fontId="23" fillId="12" borderId="0" xfId="9" applyNumberFormat="1" applyFont="1" applyFill="1" applyBorder="1" applyAlignment="1">
      <alignment vertical="center"/>
    </xf>
    <xf numFmtId="0" fontId="23" fillId="10" borderId="41" xfId="0" applyFont="1" applyFill="1" applyBorder="1" applyAlignment="1">
      <alignment vertical="center"/>
    </xf>
    <xf numFmtId="0" fontId="28" fillId="0" borderId="0" xfId="0" applyFont="1" applyFill="1" applyAlignment="1">
      <alignment vertical="center"/>
    </xf>
    <xf numFmtId="0" fontId="29" fillId="0" borderId="0" xfId="0" applyFont="1" applyFill="1" applyAlignment="1">
      <alignment vertical="center"/>
    </xf>
    <xf numFmtId="0" fontId="0" fillId="0" borderId="0" xfId="0" applyFill="1" applyAlignment="1">
      <alignment vertical="center"/>
    </xf>
    <xf numFmtId="1" fontId="7" fillId="10" borderId="0" xfId="0" applyNumberFormat="1" applyFont="1" applyFill="1" applyAlignment="1">
      <alignment vertical="center"/>
    </xf>
    <xf numFmtId="0" fontId="7" fillId="10" borderId="0" xfId="0" applyFont="1" applyFill="1" applyAlignment="1">
      <alignment vertical="center"/>
    </xf>
    <xf numFmtId="0" fontId="1" fillId="10" borderId="0" xfId="0" applyFont="1" applyFill="1" applyBorder="1" applyAlignment="1">
      <alignment horizontal="left" vertical="center" wrapText="1"/>
    </xf>
    <xf numFmtId="0" fontId="24" fillId="0" borderId="41" xfId="0" applyNumberFormat="1" applyFont="1" applyFill="1" applyBorder="1" applyAlignment="1">
      <alignment horizontal="center" vertical="center"/>
    </xf>
    <xf numFmtId="0" fontId="7" fillId="0" borderId="41" xfId="0" applyFont="1" applyBorder="1" applyAlignment="1">
      <alignment vertical="center"/>
    </xf>
    <xf numFmtId="38" fontId="7" fillId="0" borderId="41" xfId="0" applyNumberFormat="1" applyFont="1" applyBorder="1" applyAlignment="1">
      <alignment vertical="center"/>
    </xf>
    <xf numFmtId="176" fontId="10" fillId="12" borderId="0" xfId="0" applyNumberFormat="1" applyFont="1" applyFill="1" applyBorder="1" applyAlignment="1">
      <alignment vertical="center"/>
    </xf>
    <xf numFmtId="0" fontId="10" fillId="10" borderId="41" xfId="10" applyFont="1" applyFill="1" applyBorder="1" applyAlignment="1">
      <alignment horizontal="center" vertical="center"/>
    </xf>
    <xf numFmtId="0" fontId="10" fillId="0" borderId="0" xfId="10" applyFont="1" applyFill="1" applyAlignment="1">
      <alignment vertical="center"/>
    </xf>
    <xf numFmtId="0" fontId="30" fillId="10" borderId="0" xfId="10" applyFont="1" applyFill="1" applyAlignment="1">
      <alignment vertical="center"/>
    </xf>
    <xf numFmtId="0" fontId="10" fillId="10" borderId="0" xfId="0" applyFont="1" applyFill="1" applyAlignment="1">
      <alignment vertical="center"/>
    </xf>
    <xf numFmtId="0" fontId="30" fillId="0" borderId="0" xfId="0" applyFont="1" applyAlignment="1">
      <alignment vertical="center"/>
    </xf>
    <xf numFmtId="0" fontId="10" fillId="10" borderId="41" xfId="10" applyFont="1" applyFill="1" applyBorder="1" applyAlignment="1">
      <alignment vertical="center"/>
    </xf>
    <xf numFmtId="0" fontId="0" fillId="10" borderId="41" xfId="0" applyFill="1" applyBorder="1" applyAlignment="1">
      <alignment vertical="center"/>
    </xf>
    <xf numFmtId="0" fontId="30" fillId="10" borderId="41" xfId="10" applyFont="1" applyFill="1" applyBorder="1" applyAlignment="1">
      <alignment vertical="center"/>
    </xf>
    <xf numFmtId="0" fontId="30" fillId="10" borderId="42" xfId="10" applyFont="1" applyFill="1" applyBorder="1" applyAlignment="1">
      <alignment vertical="center"/>
    </xf>
    <xf numFmtId="0" fontId="1" fillId="10" borderId="41" xfId="10" applyFont="1" applyFill="1" applyBorder="1" applyAlignment="1">
      <alignment vertical="center"/>
    </xf>
    <xf numFmtId="0" fontId="23" fillId="0" borderId="0" xfId="0" applyFont="1" applyFill="1" applyAlignment="1">
      <alignment vertical="center"/>
    </xf>
    <xf numFmtId="0" fontId="10" fillId="0" borderId="41" xfId="10" applyFont="1" applyFill="1" applyBorder="1" applyAlignment="1">
      <alignment vertical="center"/>
    </xf>
    <xf numFmtId="0" fontId="1" fillId="0" borderId="0" xfId="10" applyFont="1" applyFill="1" applyAlignment="1">
      <alignment vertical="center"/>
    </xf>
    <xf numFmtId="176" fontId="1" fillId="0" borderId="41" xfId="0" applyNumberFormat="1" applyFont="1" applyFill="1" applyBorder="1" applyAlignment="1">
      <alignment vertical="center"/>
    </xf>
    <xf numFmtId="176" fontId="1" fillId="0" borderId="42" xfId="0" applyNumberFormat="1" applyFont="1" applyFill="1" applyBorder="1" applyAlignment="1">
      <alignment vertical="center"/>
    </xf>
    <xf numFmtId="0" fontId="21" fillId="0" borderId="0" xfId="10" applyFont="1" applyFill="1" applyAlignment="1">
      <alignment vertical="center"/>
    </xf>
    <xf numFmtId="0" fontId="0" fillId="10" borderId="0" xfId="0" applyFill="1" applyAlignment="1">
      <alignment horizontal="center" vertical="center"/>
    </xf>
    <xf numFmtId="0" fontId="10" fillId="10" borderId="42" xfId="0" applyFont="1" applyFill="1" applyBorder="1" applyAlignment="1">
      <alignment horizontal="center" vertical="center"/>
    </xf>
    <xf numFmtId="0" fontId="10" fillId="10" borderId="0" xfId="0" applyFont="1" applyFill="1" applyAlignment="1">
      <alignment horizontal="center" vertical="center"/>
    </xf>
    <xf numFmtId="0" fontId="10" fillId="12" borderId="41" xfId="0" applyFont="1" applyFill="1" applyBorder="1" applyAlignment="1">
      <alignment vertical="center"/>
    </xf>
    <xf numFmtId="0" fontId="10" fillId="10" borderId="41" xfId="0" applyFont="1" applyFill="1" applyBorder="1" applyAlignment="1">
      <alignment horizontal="center" vertical="center"/>
    </xf>
    <xf numFmtId="0" fontId="24" fillId="0" borderId="41" xfId="10" applyFont="1" applyFill="1" applyBorder="1" applyAlignment="1">
      <alignment horizontal="center" vertical="center" wrapText="1"/>
    </xf>
    <xf numFmtId="0" fontId="10" fillId="12" borderId="42" xfId="10" applyFont="1" applyFill="1" applyBorder="1" applyAlignment="1">
      <alignment vertical="center"/>
    </xf>
    <xf numFmtId="176" fontId="10" fillId="12" borderId="42" xfId="0" applyNumberFormat="1" applyFont="1" applyFill="1" applyBorder="1" applyAlignment="1">
      <alignment vertical="center"/>
    </xf>
    <xf numFmtId="0" fontId="10" fillId="0" borderId="42" xfId="10" applyFont="1" applyFill="1" applyBorder="1" applyAlignment="1">
      <alignment vertical="center"/>
    </xf>
    <xf numFmtId="176" fontId="10" fillId="0" borderId="42" xfId="0" applyNumberFormat="1" applyFont="1" applyFill="1" applyBorder="1" applyAlignment="1">
      <alignment vertical="center"/>
    </xf>
    <xf numFmtId="0" fontId="16" fillId="0" borderId="0" xfId="0" applyFont="1" applyFill="1" applyAlignment="1">
      <alignment vertical="center"/>
    </xf>
    <xf numFmtId="0" fontId="18" fillId="12" borderId="42" xfId="10" applyFont="1" applyFill="1" applyBorder="1" applyAlignment="1">
      <alignment vertical="center"/>
    </xf>
    <xf numFmtId="0" fontId="10" fillId="0" borderId="41" xfId="10" applyFont="1" applyFill="1" applyBorder="1" applyAlignment="1">
      <alignment horizontal="center"/>
    </xf>
    <xf numFmtId="0" fontId="10" fillId="0" borderId="42" xfId="10" applyFont="1" applyFill="1" applyBorder="1" applyAlignment="1">
      <alignment horizontal="center"/>
    </xf>
    <xf numFmtId="179" fontId="26" fillId="10" borderId="41" xfId="0" applyNumberFormat="1" applyFont="1" applyFill="1" applyBorder="1" applyAlignment="1" applyProtection="1">
      <alignment vertical="center"/>
      <protection locked="0"/>
    </xf>
    <xf numFmtId="179" fontId="24" fillId="12" borderId="42" xfId="0" applyNumberFormat="1" applyFont="1" applyFill="1" applyBorder="1" applyAlignment="1" applyProtection="1">
      <alignment vertical="center"/>
      <protection locked="0"/>
    </xf>
    <xf numFmtId="173" fontId="24" fillId="12" borderId="42" xfId="16" applyNumberFormat="1" applyFont="1" applyFill="1" applyBorder="1" applyAlignment="1">
      <alignment vertical="center"/>
    </xf>
    <xf numFmtId="0" fontId="1" fillId="0" borderId="0" xfId="0" applyFont="1" applyFill="1"/>
    <xf numFmtId="38" fontId="1" fillId="0" borderId="0" xfId="0" applyNumberFormat="1" applyFont="1" applyAlignment="1">
      <alignment vertical="center"/>
    </xf>
    <xf numFmtId="167" fontId="12" fillId="0" borderId="0" xfId="16" applyNumberFormat="1" applyFont="1" applyFill="1" applyAlignment="1">
      <alignment horizontal="right" vertical="center"/>
    </xf>
    <xf numFmtId="38" fontId="1" fillId="0" borderId="0" xfId="0" applyNumberFormat="1" applyFont="1" applyFill="1" applyAlignment="1">
      <alignment vertical="center"/>
    </xf>
    <xf numFmtId="0" fontId="24" fillId="0" borderId="0" xfId="0" applyNumberFormat="1" applyFont="1" applyFill="1" applyBorder="1" applyAlignment="1">
      <alignment horizontal="center" vertical="center"/>
    </xf>
    <xf numFmtId="0" fontId="1" fillId="0" borderId="41" xfId="0" applyFont="1" applyBorder="1" applyAlignment="1">
      <alignment vertical="center"/>
    </xf>
    <xf numFmtId="38" fontId="1" fillId="0" borderId="41" xfId="0" applyNumberFormat="1" applyFont="1" applyBorder="1" applyAlignment="1">
      <alignment vertical="center"/>
    </xf>
    <xf numFmtId="0" fontId="24" fillId="0" borderId="42" xfId="0" applyNumberFormat="1" applyFont="1" applyFill="1" applyBorder="1" applyAlignment="1">
      <alignment horizontal="center" vertical="center"/>
    </xf>
    <xf numFmtId="0" fontId="24" fillId="12" borderId="42" xfId="0" applyFont="1" applyFill="1" applyBorder="1" applyAlignment="1">
      <alignment horizontal="center" vertical="center"/>
    </xf>
    <xf numFmtId="0" fontId="24" fillId="12" borderId="42" xfId="0" applyNumberFormat="1" applyFont="1" applyFill="1" applyBorder="1" applyAlignment="1">
      <alignment horizontal="center" vertical="center"/>
    </xf>
    <xf numFmtId="0" fontId="1" fillId="0" borderId="0" xfId="10" applyFont="1" applyFill="1" applyAlignment="1">
      <alignment horizontal="center" vertical="center"/>
    </xf>
    <xf numFmtId="166" fontId="1" fillId="0" borderId="0" xfId="3" applyFont="1" applyFill="1" applyAlignment="1">
      <alignment horizontal="right" vertical="center"/>
    </xf>
    <xf numFmtId="166" fontId="1" fillId="0" borderId="0" xfId="3" applyFont="1" applyFill="1" applyAlignment="1">
      <alignment vertical="center"/>
    </xf>
    <xf numFmtId="188" fontId="26" fillId="0" borderId="0" xfId="0" applyNumberFormat="1" applyFont="1" applyFill="1" applyBorder="1" applyAlignment="1" applyProtection="1">
      <alignment vertical="center"/>
      <protection locked="0"/>
    </xf>
    <xf numFmtId="172" fontId="26" fillId="0" borderId="0" xfId="16" applyNumberFormat="1" applyFont="1" applyFill="1" applyBorder="1" applyAlignment="1" applyProtection="1">
      <alignment vertical="center"/>
      <protection locked="0"/>
    </xf>
    <xf numFmtId="0" fontId="1" fillId="0" borderId="41" xfId="10" applyFont="1" applyFill="1" applyBorder="1" applyAlignment="1">
      <alignment vertical="center"/>
    </xf>
    <xf numFmtId="0" fontId="1" fillId="0" borderId="41" xfId="10" applyFont="1" applyFill="1" applyBorder="1" applyAlignment="1">
      <alignment horizontal="center" vertical="center"/>
    </xf>
    <xf numFmtId="179" fontId="26" fillId="0" borderId="41" xfId="0" applyNumberFormat="1" applyFont="1" applyFill="1" applyBorder="1" applyAlignment="1" applyProtection="1">
      <alignment vertical="center"/>
      <protection locked="0"/>
    </xf>
    <xf numFmtId="172" fontId="26" fillId="0" borderId="41" xfId="16" applyNumberFormat="1" applyFont="1" applyFill="1" applyBorder="1" applyAlignment="1" applyProtection="1">
      <alignment vertical="center"/>
      <protection locked="0"/>
    </xf>
    <xf numFmtId="167" fontId="1" fillId="0" borderId="0" xfId="16" applyNumberFormat="1" applyFont="1" applyFill="1" applyAlignment="1">
      <alignment vertical="center"/>
    </xf>
    <xf numFmtId="166" fontId="1" fillId="0" borderId="41" xfId="3" applyFont="1" applyFill="1" applyBorder="1" applyAlignment="1">
      <alignment vertical="center"/>
    </xf>
    <xf numFmtId="166" fontId="1" fillId="0" borderId="41" xfId="3" applyFont="1" applyFill="1" applyBorder="1" applyAlignment="1">
      <alignment horizontal="center" vertical="center"/>
    </xf>
    <xf numFmtId="188" fontId="1" fillId="0" borderId="41" xfId="3" applyNumberFormat="1" applyFont="1" applyFill="1" applyBorder="1" applyAlignment="1">
      <alignment horizontal="right" vertical="center"/>
    </xf>
    <xf numFmtId="172" fontId="1" fillId="0" borderId="41" xfId="16" applyNumberFormat="1" applyFont="1" applyFill="1" applyBorder="1" applyAlignment="1">
      <alignment horizontal="right" vertical="center"/>
    </xf>
    <xf numFmtId="167" fontId="1" fillId="0" borderId="0" xfId="16" applyNumberFormat="1" applyFont="1" applyFill="1" applyAlignment="1">
      <alignment horizontal="right" vertical="center"/>
    </xf>
    <xf numFmtId="172" fontId="1" fillId="0" borderId="0" xfId="16" applyNumberFormat="1" applyFont="1" applyFill="1" applyAlignment="1">
      <alignment horizontal="right" vertical="center"/>
    </xf>
    <xf numFmtId="167" fontId="1" fillId="0" borderId="41" xfId="16" applyNumberFormat="1" applyFont="1" applyFill="1" applyBorder="1" applyAlignment="1">
      <alignment vertical="center"/>
    </xf>
    <xf numFmtId="167" fontId="1" fillId="0" borderId="41" xfId="10" applyNumberFormat="1" applyFont="1" applyFill="1" applyBorder="1" applyAlignment="1">
      <alignment horizontal="right" vertical="center"/>
    </xf>
    <xf numFmtId="172" fontId="1" fillId="0" borderId="41" xfId="10" applyNumberFormat="1" applyFont="1" applyFill="1" applyBorder="1" applyAlignment="1">
      <alignment horizontal="right" vertical="center"/>
    </xf>
    <xf numFmtId="0" fontId="1" fillId="0" borderId="44" xfId="0" applyFont="1" applyBorder="1" applyAlignment="1">
      <alignment vertical="center"/>
    </xf>
    <xf numFmtId="171" fontId="1" fillId="12" borderId="0" xfId="14" applyNumberFormat="1" applyFont="1" applyFill="1" applyBorder="1" applyAlignment="1">
      <alignment vertical="center"/>
    </xf>
    <xf numFmtId="0" fontId="31" fillId="0" borderId="46" xfId="14" applyFont="1" applyFill="1" applyBorder="1" applyAlignment="1">
      <alignment horizontal="center" vertical="center" wrapText="1"/>
    </xf>
    <xf numFmtId="0" fontId="10" fillId="0" borderId="42" xfId="0" applyFont="1" applyBorder="1" applyAlignment="1">
      <alignment horizontal="center" vertical="center"/>
    </xf>
    <xf numFmtId="0" fontId="1" fillId="0" borderId="41" xfId="14" applyFont="1" applyFill="1" applyBorder="1" applyAlignment="1">
      <alignment horizontal="left" vertical="center"/>
    </xf>
    <xf numFmtId="171" fontId="24" fillId="12" borderId="42" xfId="14" applyNumberFormat="1" applyFont="1" applyFill="1" applyBorder="1" applyAlignment="1">
      <alignment horizontal="right" vertical="center"/>
    </xf>
    <xf numFmtId="0" fontId="24" fillId="12" borderId="42" xfId="14" applyFont="1" applyFill="1" applyBorder="1" applyAlignment="1">
      <alignment horizontal="center" vertical="center"/>
    </xf>
    <xf numFmtId="167" fontId="1" fillId="0" borderId="0" xfId="16" applyNumberFormat="1" applyFont="1" applyFill="1" applyBorder="1" applyAlignment="1">
      <alignment vertical="center"/>
    </xf>
    <xf numFmtId="0" fontId="10" fillId="0" borderId="0" xfId="9" applyFont="1" applyAlignment="1">
      <alignment vertical="center"/>
    </xf>
    <xf numFmtId="0" fontId="1" fillId="10" borderId="0" xfId="14" applyFont="1" applyFill="1" applyBorder="1" applyAlignment="1">
      <alignment horizontal="left" vertical="center"/>
    </xf>
    <xf numFmtId="171" fontId="23" fillId="10" borderId="0" xfId="14" applyNumberFormat="1" applyFont="1" applyFill="1" applyBorder="1" applyAlignment="1">
      <alignment vertical="center"/>
    </xf>
    <xf numFmtId="0" fontId="1" fillId="10" borderId="41" xfId="14" applyFont="1" applyFill="1" applyBorder="1" applyAlignment="1">
      <alignment horizontal="left" vertical="center"/>
    </xf>
    <xf numFmtId="171" fontId="23" fillId="10" borderId="41" xfId="14" applyNumberFormat="1" applyFont="1" applyFill="1" applyBorder="1" applyAlignment="1">
      <alignment vertical="center"/>
    </xf>
    <xf numFmtId="0" fontId="21" fillId="10" borderId="41" xfId="14" applyFont="1" applyFill="1" applyBorder="1" applyAlignment="1">
      <alignment vertical="center"/>
    </xf>
    <xf numFmtId="17" fontId="21" fillId="10" borderId="41" xfId="9" applyNumberFormat="1" applyFont="1" applyFill="1" applyBorder="1" applyAlignment="1">
      <alignment horizontal="center" vertical="center"/>
    </xf>
    <xf numFmtId="9" fontId="1" fillId="10" borderId="0" xfId="16" applyFont="1" applyFill="1" applyBorder="1" applyAlignment="1">
      <alignment vertical="center"/>
    </xf>
    <xf numFmtId="177" fontId="24" fillId="12" borderId="42" xfId="14" applyNumberFormat="1" applyFont="1" applyFill="1" applyBorder="1" applyAlignment="1">
      <alignment vertical="center"/>
    </xf>
    <xf numFmtId="9" fontId="24" fillId="12" borderId="42" xfId="16" applyFont="1" applyFill="1" applyBorder="1" applyAlignment="1">
      <alignment vertical="center"/>
    </xf>
    <xf numFmtId="17" fontId="24" fillId="12" borderId="42" xfId="9" applyNumberFormat="1" applyFont="1" applyFill="1" applyBorder="1" applyAlignment="1">
      <alignment horizontal="center" vertical="center"/>
    </xf>
    <xf numFmtId="171" fontId="1" fillId="12" borderId="41" xfId="14" applyNumberFormat="1" applyFont="1" applyFill="1" applyBorder="1" applyAlignment="1">
      <alignment vertical="center"/>
    </xf>
    <xf numFmtId="171" fontId="23" fillId="12" borderId="0" xfId="14" applyNumberFormat="1" applyFont="1" applyFill="1" applyBorder="1" applyAlignment="1">
      <alignment vertical="center"/>
    </xf>
    <xf numFmtId="171" fontId="23" fillId="12" borderId="41" xfId="14" applyNumberFormat="1" applyFont="1" applyFill="1" applyBorder="1" applyAlignment="1">
      <alignment vertical="center"/>
    </xf>
    <xf numFmtId="0" fontId="28" fillId="10" borderId="0" xfId="0" applyFont="1" applyFill="1" applyAlignment="1">
      <alignment vertical="center"/>
    </xf>
    <xf numFmtId="0" fontId="28" fillId="10" borderId="0" xfId="0" applyFont="1" applyFill="1" applyAlignment="1">
      <alignment horizontal="center" vertical="center"/>
    </xf>
    <xf numFmtId="0" fontId="17" fillId="0" borderId="0" xfId="0" applyFont="1" applyAlignment="1">
      <alignment vertical="center"/>
    </xf>
    <xf numFmtId="0" fontId="33" fillId="0" borderId="0" xfId="14" applyFont="1" applyFill="1" applyBorder="1" applyAlignment="1">
      <alignment horizontal="left" vertical="center"/>
    </xf>
    <xf numFmtId="171" fontId="33" fillId="0" borderId="0" xfId="14" applyNumberFormat="1" applyFont="1" applyFill="1" applyBorder="1" applyAlignment="1">
      <alignment vertical="center"/>
    </xf>
    <xf numFmtId="0" fontId="33" fillId="0" borderId="0" xfId="0" applyFont="1" applyAlignment="1">
      <alignment vertical="center"/>
    </xf>
    <xf numFmtId="0" fontId="33" fillId="0" borderId="41" xfId="0" applyFont="1" applyBorder="1" applyAlignment="1">
      <alignment vertical="center"/>
    </xf>
    <xf numFmtId="171" fontId="17" fillId="0" borderId="42" xfId="14" applyNumberFormat="1" applyFont="1" applyFill="1" applyBorder="1" applyAlignment="1">
      <alignment vertical="center"/>
    </xf>
    <xf numFmtId="49" fontId="32" fillId="12" borderId="42" xfId="10" applyNumberFormat="1" applyFont="1" applyFill="1" applyBorder="1" applyAlignment="1">
      <alignment horizontal="center" vertical="center" wrapText="1"/>
    </xf>
    <xf numFmtId="171" fontId="17" fillId="12" borderId="42" xfId="14" applyNumberFormat="1" applyFont="1" applyFill="1" applyBorder="1" applyAlignment="1">
      <alignment vertical="center"/>
    </xf>
    <xf numFmtId="171" fontId="33" fillId="12" borderId="0" xfId="14" applyNumberFormat="1" applyFont="1" applyFill="1" applyBorder="1" applyAlignment="1">
      <alignment vertical="center"/>
    </xf>
    <xf numFmtId="49" fontId="25" fillId="11" borderId="42" xfId="10" applyNumberFormat="1" applyFont="1" applyFill="1" applyBorder="1" applyAlignment="1">
      <alignment horizontal="center" vertical="center" wrapText="1"/>
    </xf>
    <xf numFmtId="171" fontId="25" fillId="11" borderId="42" xfId="14" applyNumberFormat="1" applyFont="1" applyFill="1" applyBorder="1" applyAlignment="1">
      <alignment vertical="center"/>
    </xf>
    <xf numFmtId="171" fontId="10" fillId="12" borderId="0" xfId="14" applyNumberFormat="1" applyFont="1" applyFill="1" applyBorder="1" applyAlignment="1">
      <alignment vertical="center"/>
    </xf>
    <xf numFmtId="167" fontId="10" fillId="12" borderId="0" xfId="16" applyNumberFormat="1" applyFont="1" applyFill="1" applyBorder="1" applyAlignment="1">
      <alignment vertical="center"/>
    </xf>
    <xf numFmtId="171" fontId="24" fillId="12" borderId="41" xfId="14" applyNumberFormat="1" applyFont="1" applyFill="1" applyBorder="1" applyAlignment="1">
      <alignment vertical="center"/>
    </xf>
    <xf numFmtId="171" fontId="24" fillId="10" borderId="41" xfId="14" applyNumberFormat="1" applyFont="1" applyFill="1" applyBorder="1" applyAlignment="1">
      <alignment vertical="center"/>
    </xf>
    <xf numFmtId="171" fontId="24" fillId="12" borderId="0" xfId="14" applyNumberFormat="1" applyFont="1" applyFill="1" applyBorder="1" applyAlignment="1">
      <alignment vertical="center"/>
    </xf>
    <xf numFmtId="177" fontId="24" fillId="0" borderId="42" xfId="14" applyNumberFormat="1" applyFont="1" applyFill="1" applyBorder="1" applyAlignment="1">
      <alignment vertical="center"/>
    </xf>
    <xf numFmtId="167" fontId="17" fillId="12" borderId="42" xfId="16" applyNumberFormat="1" applyFont="1" applyFill="1" applyBorder="1" applyAlignment="1">
      <alignment vertical="center"/>
    </xf>
    <xf numFmtId="167" fontId="17" fillId="0" borderId="42" xfId="16" applyNumberFormat="1" applyFont="1" applyFill="1" applyBorder="1" applyAlignment="1">
      <alignment vertical="center"/>
    </xf>
    <xf numFmtId="171" fontId="35" fillId="11" borderId="42" xfId="14" applyNumberFormat="1" applyFont="1" applyFill="1" applyBorder="1" applyAlignment="1">
      <alignment vertical="center"/>
    </xf>
    <xf numFmtId="171" fontId="25" fillId="11" borderId="42" xfId="14" applyNumberFormat="1" applyFont="1" applyFill="1" applyBorder="1" applyAlignment="1">
      <alignment horizontal="center" vertical="center"/>
    </xf>
    <xf numFmtId="167" fontId="17" fillId="12" borderId="42" xfId="16" applyNumberFormat="1" applyFont="1" applyFill="1" applyBorder="1" applyAlignment="1">
      <alignment horizontal="center" vertical="center"/>
    </xf>
    <xf numFmtId="167" fontId="17" fillId="0" borderId="42" xfId="16" applyNumberFormat="1" applyFont="1" applyFill="1" applyBorder="1" applyAlignment="1">
      <alignment horizontal="center" vertical="center"/>
    </xf>
    <xf numFmtId="0" fontId="25" fillId="11" borderId="42" xfId="0" applyFont="1" applyFill="1" applyBorder="1" applyAlignment="1">
      <alignment horizontal="center" vertical="center"/>
    </xf>
    <xf numFmtId="0" fontId="24" fillId="10" borderId="42" xfId="0" applyFont="1" applyFill="1" applyBorder="1" applyAlignment="1">
      <alignment horizontal="center" vertical="center"/>
    </xf>
    <xf numFmtId="0" fontId="1" fillId="0" borderId="0" xfId="0" applyFont="1" applyFill="1" applyBorder="1" applyAlignment="1">
      <alignment horizontal="left" vertical="center" wrapText="1"/>
    </xf>
    <xf numFmtId="171" fontId="1" fillId="4" borderId="1" xfId="4" applyNumberFormat="1" applyFont="1" applyFill="1" applyBorder="1" applyAlignment="1">
      <alignment vertical="center"/>
    </xf>
    <xf numFmtId="171" fontId="1" fillId="5" borderId="0" xfId="0" applyNumberFormat="1" applyFont="1" applyFill="1" applyAlignment="1">
      <alignment vertical="center"/>
    </xf>
    <xf numFmtId="171" fontId="10" fillId="4" borderId="1" xfId="4" applyNumberFormat="1" applyFont="1" applyFill="1" applyBorder="1" applyAlignment="1">
      <alignment vertical="center"/>
    </xf>
    <xf numFmtId="171" fontId="10" fillId="5" borderId="1" xfId="4" applyNumberFormat="1" applyFont="1" applyFill="1" applyBorder="1" applyAlignment="1">
      <alignment vertical="center"/>
    </xf>
    <xf numFmtId="14" fontId="10" fillId="4" borderId="47" xfId="0" applyNumberFormat="1" applyFont="1" applyFill="1" applyBorder="1" applyAlignment="1">
      <alignment horizontal="center" vertical="center"/>
    </xf>
    <xf numFmtId="14" fontId="10" fillId="8" borderId="47" xfId="0" applyNumberFormat="1" applyFont="1" applyFill="1" applyBorder="1" applyAlignment="1">
      <alignment horizontal="center" vertical="center"/>
    </xf>
    <xf numFmtId="0" fontId="10" fillId="4" borderId="29" xfId="0" applyFont="1" applyFill="1" applyBorder="1" applyAlignment="1">
      <alignment horizontal="center" vertical="center"/>
    </xf>
    <xf numFmtId="0" fontId="27" fillId="7" borderId="29" xfId="0" applyFont="1" applyFill="1" applyBorder="1" applyAlignment="1">
      <alignment horizontal="center" vertical="center"/>
    </xf>
    <xf numFmtId="0" fontId="10" fillId="5" borderId="12" xfId="0" applyFont="1" applyFill="1" applyBorder="1" applyAlignment="1">
      <alignment vertical="center"/>
    </xf>
    <xf numFmtId="0" fontId="10" fillId="5" borderId="27" xfId="0" applyFont="1" applyFill="1" applyBorder="1" applyAlignment="1">
      <alignment vertical="center"/>
    </xf>
    <xf numFmtId="171" fontId="10" fillId="5" borderId="1" xfId="3" applyNumberFormat="1" applyFont="1" applyFill="1" applyBorder="1" applyAlignment="1">
      <alignment vertical="center"/>
    </xf>
    <xf numFmtId="0" fontId="1" fillId="5" borderId="12" xfId="0" applyFont="1" applyFill="1" applyBorder="1" applyAlignment="1">
      <alignment vertical="center"/>
    </xf>
    <xf numFmtId="0" fontId="1" fillId="5" borderId="27" xfId="0" applyFont="1" applyFill="1" applyBorder="1" applyAlignment="1">
      <alignment vertical="center"/>
    </xf>
    <xf numFmtId="171" fontId="1" fillId="9" borderId="1" xfId="4" applyNumberFormat="1" applyFont="1" applyFill="1" applyBorder="1" applyAlignment="1">
      <alignment vertical="center"/>
    </xf>
    <xf numFmtId="0" fontId="1" fillId="5" borderId="0" xfId="0" applyFont="1" applyFill="1"/>
    <xf numFmtId="171" fontId="1" fillId="5" borderId="1" xfId="4" applyNumberFormat="1" applyFont="1" applyFill="1" applyBorder="1" applyAlignment="1">
      <alignment vertical="center"/>
    </xf>
    <xf numFmtId="171" fontId="1" fillId="5" borderId="0" xfId="0" applyNumberFormat="1" applyFont="1" applyFill="1"/>
    <xf numFmtId="0" fontId="1" fillId="5" borderId="27" xfId="0" applyFont="1" applyFill="1" applyBorder="1" applyAlignment="1">
      <alignment vertical="center" wrapText="1"/>
    </xf>
    <xf numFmtId="0" fontId="10" fillId="5" borderId="27" xfId="0" applyFont="1" applyFill="1" applyBorder="1" applyAlignment="1">
      <alignment vertical="center" wrapText="1"/>
    </xf>
    <xf numFmtId="14" fontId="10" fillId="4" borderId="20" xfId="0" applyNumberFormat="1" applyFont="1" applyFill="1" applyBorder="1" applyAlignment="1">
      <alignment horizontal="center" vertical="center"/>
    </xf>
    <xf numFmtId="14" fontId="10" fillId="8" borderId="20" xfId="0" applyNumberFormat="1" applyFont="1" applyFill="1" applyBorder="1" applyAlignment="1">
      <alignment horizontal="center" vertical="center"/>
    </xf>
    <xf numFmtId="0" fontId="10" fillId="0" borderId="0" xfId="0" applyFont="1" applyAlignment="1">
      <alignment vertical="center"/>
    </xf>
    <xf numFmtId="0" fontId="1" fillId="5" borderId="0" xfId="0" applyFont="1" applyFill="1" applyAlignment="1">
      <alignment vertical="center"/>
    </xf>
    <xf numFmtId="166" fontId="1" fillId="5" borderId="0" xfId="3" applyFont="1" applyFill="1" applyAlignment="1">
      <alignment vertical="center"/>
    </xf>
    <xf numFmtId="0" fontId="10" fillId="5" borderId="1" xfId="0" applyFont="1" applyFill="1" applyBorder="1" applyAlignment="1">
      <alignment vertical="center"/>
    </xf>
    <xf numFmtId="165" fontId="1" fillId="5" borderId="0" xfId="4" applyFont="1" applyFill="1" applyAlignment="1">
      <alignment vertical="center"/>
    </xf>
    <xf numFmtId="165" fontId="1" fillId="5" borderId="0" xfId="4" applyFont="1" applyFill="1"/>
    <xf numFmtId="0" fontId="1" fillId="5" borderId="48" xfId="0" applyFont="1" applyFill="1" applyBorder="1" applyAlignment="1">
      <alignment vertical="center"/>
    </xf>
    <xf numFmtId="187" fontId="1" fillId="10" borderId="48" xfId="0" applyNumberFormat="1" applyFont="1" applyFill="1" applyBorder="1" applyAlignment="1">
      <alignment vertical="center"/>
    </xf>
    <xf numFmtId="171" fontId="1" fillId="5" borderId="48" xfId="0" applyNumberFormat="1" applyFont="1" applyFill="1" applyBorder="1" applyAlignment="1">
      <alignment vertical="center"/>
    </xf>
    <xf numFmtId="0" fontId="1" fillId="10" borderId="48" xfId="0" applyFont="1" applyFill="1" applyBorder="1" applyAlignment="1">
      <alignment vertical="center"/>
    </xf>
    <xf numFmtId="173" fontId="1" fillId="10" borderId="0" xfId="16" applyNumberFormat="1" applyFont="1" applyFill="1" applyBorder="1" applyAlignment="1">
      <alignment horizontal="right" vertical="center"/>
    </xf>
    <xf numFmtId="173" fontId="10" fillId="10" borderId="0" xfId="16" applyNumberFormat="1" applyFont="1" applyFill="1" applyBorder="1" applyAlignment="1">
      <alignment horizontal="right" vertical="center"/>
    </xf>
    <xf numFmtId="173" fontId="1" fillId="10" borderId="41" xfId="16" applyNumberFormat="1" applyFont="1" applyFill="1" applyBorder="1" applyAlignment="1">
      <alignment horizontal="right" vertical="center"/>
    </xf>
    <xf numFmtId="0" fontId="24" fillId="10" borderId="42" xfId="0" applyFont="1" applyFill="1" applyBorder="1" applyAlignment="1">
      <alignment vertical="center"/>
    </xf>
    <xf numFmtId="182" fontId="24" fillId="12" borderId="42" xfId="3" applyNumberFormat="1" applyFont="1" applyFill="1" applyBorder="1" applyAlignment="1">
      <alignment vertical="center"/>
    </xf>
    <xf numFmtId="182" fontId="24" fillId="10" borderId="42" xfId="3" applyNumberFormat="1" applyFont="1" applyFill="1" applyBorder="1" applyAlignment="1">
      <alignment vertical="center"/>
    </xf>
    <xf numFmtId="173" fontId="10" fillId="10" borderId="42" xfId="16" applyNumberFormat="1" applyFont="1" applyFill="1" applyBorder="1" applyAlignment="1">
      <alignment horizontal="right" vertical="center"/>
    </xf>
    <xf numFmtId="3" fontId="23" fillId="10" borderId="41" xfId="0" applyNumberFormat="1" applyFont="1" applyFill="1" applyBorder="1" applyAlignment="1">
      <alignment horizontal="right" vertical="center"/>
    </xf>
    <xf numFmtId="3" fontId="24" fillId="12" borderId="42" xfId="0" applyNumberFormat="1" applyFont="1" applyFill="1" applyBorder="1" applyAlignment="1">
      <alignment horizontal="right" vertical="center"/>
    </xf>
    <xf numFmtId="3" fontId="24" fillId="10" borderId="42" xfId="0" applyNumberFormat="1" applyFont="1" applyFill="1" applyBorder="1" applyAlignment="1">
      <alignment horizontal="right" vertical="center"/>
    </xf>
    <xf numFmtId="0" fontId="1" fillId="10" borderId="41" xfId="0" applyFont="1" applyFill="1" applyBorder="1" applyAlignment="1">
      <alignment horizontal="left" vertical="center"/>
    </xf>
    <xf numFmtId="0" fontId="24" fillId="10" borderId="42" xfId="0" applyFont="1" applyFill="1" applyBorder="1" applyAlignment="1">
      <alignment horizontal="left" vertical="center"/>
    </xf>
    <xf numFmtId="176" fontId="24" fillId="12" borderId="42" xfId="0" applyNumberFormat="1" applyFont="1" applyFill="1" applyBorder="1" applyAlignment="1">
      <alignment vertical="center"/>
    </xf>
    <xf numFmtId="176" fontId="24" fillId="10" borderId="42" xfId="0" applyNumberFormat="1" applyFont="1" applyFill="1" applyBorder="1" applyAlignment="1">
      <alignment vertical="center"/>
    </xf>
    <xf numFmtId="167" fontId="24" fillId="10" borderId="42" xfId="16" applyNumberFormat="1" applyFont="1" applyFill="1" applyBorder="1" applyAlignment="1">
      <alignment vertical="center"/>
    </xf>
    <xf numFmtId="167" fontId="23" fillId="12" borderId="0" xfId="16" applyNumberFormat="1" applyFont="1" applyFill="1" applyBorder="1" applyAlignment="1">
      <alignment vertical="center"/>
    </xf>
    <xf numFmtId="167" fontId="24" fillId="12" borderId="42" xfId="16" applyNumberFormat="1" applyFont="1" applyFill="1" applyBorder="1" applyAlignment="1">
      <alignment vertical="center"/>
    </xf>
    <xf numFmtId="167" fontId="1" fillId="10" borderId="0" xfId="16" applyNumberFormat="1" applyFont="1" applyFill="1" applyBorder="1" applyAlignment="1">
      <alignment vertical="center"/>
    </xf>
    <xf numFmtId="0" fontId="24" fillId="10" borderId="42" xfId="9" applyFont="1" applyFill="1" applyBorder="1" applyAlignment="1">
      <alignment horizontal="left" vertical="center"/>
    </xf>
    <xf numFmtId="173" fontId="1" fillId="10" borderId="42" xfId="16" applyNumberFormat="1" applyFont="1" applyFill="1" applyBorder="1" applyAlignment="1">
      <alignment horizontal="right" vertical="center"/>
    </xf>
    <xf numFmtId="176" fontId="1" fillId="12" borderId="0" xfId="0" applyNumberFormat="1" applyFont="1" applyFill="1" applyBorder="1" applyAlignment="1">
      <alignment vertical="center"/>
    </xf>
    <xf numFmtId="173" fontId="21" fillId="11" borderId="0" xfId="16" applyNumberFormat="1" applyFont="1" applyFill="1" applyBorder="1" applyAlignment="1">
      <alignment horizontal="right" vertical="center"/>
    </xf>
    <xf numFmtId="171" fontId="10" fillId="10" borderId="0" xfId="0" applyNumberFormat="1" applyFont="1" applyFill="1" applyBorder="1" applyAlignment="1">
      <alignment vertical="center"/>
    </xf>
    <xf numFmtId="173" fontId="21" fillId="10" borderId="0" xfId="16" applyNumberFormat="1" applyFont="1" applyFill="1" applyBorder="1" applyAlignment="1">
      <alignment horizontal="right" vertical="center"/>
    </xf>
    <xf numFmtId="171" fontId="6" fillId="10" borderId="0" xfId="0" applyNumberFormat="1" applyFont="1" applyFill="1" applyBorder="1" applyAlignment="1">
      <alignment vertical="center"/>
    </xf>
    <xf numFmtId="0" fontId="21" fillId="0" borderId="41" xfId="10" applyFont="1" applyFill="1" applyBorder="1" applyAlignment="1">
      <alignment vertical="center"/>
    </xf>
    <xf numFmtId="0" fontId="1" fillId="10" borderId="0" xfId="10" applyFont="1" applyFill="1" applyBorder="1" applyAlignment="1">
      <alignment vertical="center"/>
    </xf>
    <xf numFmtId="176" fontId="1" fillId="12" borderId="42" xfId="0" applyNumberFormat="1" applyFont="1" applyFill="1" applyBorder="1" applyAlignment="1">
      <alignment vertical="center"/>
    </xf>
    <xf numFmtId="178" fontId="1" fillId="12" borderId="42" xfId="0" applyNumberFormat="1" applyFont="1" applyFill="1" applyBorder="1" applyAlignment="1">
      <alignment vertical="center"/>
    </xf>
    <xf numFmtId="0" fontId="21" fillId="11" borderId="42" xfId="10" applyFont="1" applyFill="1" applyBorder="1" applyAlignment="1">
      <alignment vertical="center"/>
    </xf>
    <xf numFmtId="173" fontId="10" fillId="10" borderId="41" xfId="16" applyNumberFormat="1" applyFont="1" applyFill="1" applyBorder="1" applyAlignment="1">
      <alignment horizontal="right" vertical="center"/>
    </xf>
    <xf numFmtId="173" fontId="21" fillId="11" borderId="41" xfId="16" applyNumberFormat="1" applyFont="1" applyFill="1" applyBorder="1" applyAlignment="1">
      <alignment horizontal="right" vertical="center"/>
    </xf>
    <xf numFmtId="173" fontId="21" fillId="0" borderId="41" xfId="16" applyNumberFormat="1" applyFont="1" applyFill="1" applyBorder="1" applyAlignment="1">
      <alignment horizontal="right" vertical="center"/>
    </xf>
    <xf numFmtId="0" fontId="18" fillId="0" borderId="0" xfId="0" applyFont="1" applyFill="1" applyAlignment="1">
      <alignment vertical="center"/>
    </xf>
    <xf numFmtId="176" fontId="10" fillId="12" borderId="41" xfId="0" applyNumberFormat="1" applyFont="1" applyFill="1" applyBorder="1" applyAlignment="1">
      <alignment vertical="center"/>
    </xf>
    <xf numFmtId="171" fontId="10" fillId="0" borderId="41" xfId="0" applyNumberFormat="1" applyFont="1" applyFill="1" applyBorder="1" applyAlignment="1">
      <alignment vertical="center"/>
    </xf>
    <xf numFmtId="171" fontId="10" fillId="12" borderId="41" xfId="0" applyNumberFormat="1" applyFont="1" applyFill="1" applyBorder="1" applyAlignment="1">
      <alignment vertical="center"/>
    </xf>
    <xf numFmtId="0" fontId="10" fillId="10" borderId="42" xfId="0" applyFont="1" applyFill="1" applyBorder="1" applyAlignment="1">
      <alignment horizontal="left" vertical="center"/>
    </xf>
    <xf numFmtId="176" fontId="1" fillId="12" borderId="41" xfId="0" applyNumberFormat="1" applyFont="1" applyFill="1" applyBorder="1" applyAlignment="1">
      <alignment vertical="center"/>
    </xf>
    <xf numFmtId="0" fontId="1" fillId="10" borderId="41" xfId="0" applyFont="1" applyFill="1" applyBorder="1" applyAlignment="1">
      <alignment horizontal="left" vertical="center" wrapText="1"/>
    </xf>
    <xf numFmtId="0" fontId="1" fillId="10" borderId="42" xfId="0" applyFont="1" applyFill="1" applyBorder="1" applyAlignment="1">
      <alignment horizontal="left" vertical="center"/>
    </xf>
    <xf numFmtId="0" fontId="10" fillId="10" borderId="41" xfId="0" applyFont="1" applyFill="1" applyBorder="1" applyAlignment="1">
      <alignment horizontal="left" vertical="center"/>
    </xf>
    <xf numFmtId="38" fontId="7" fillId="10" borderId="0" xfId="0" applyNumberFormat="1" applyFont="1" applyFill="1" applyBorder="1" applyAlignment="1">
      <alignment vertical="center"/>
    </xf>
    <xf numFmtId="0" fontId="24" fillId="10" borderId="0" xfId="0" applyNumberFormat="1" applyFont="1" applyFill="1" applyBorder="1" applyAlignment="1">
      <alignment horizontal="center" vertical="center"/>
    </xf>
    <xf numFmtId="0" fontId="7" fillId="10" borderId="0" xfId="0" applyFont="1" applyFill="1" applyBorder="1" applyAlignment="1">
      <alignment vertical="center"/>
    </xf>
    <xf numFmtId="173" fontId="10" fillId="12" borderId="41" xfId="16" applyNumberFormat="1" applyFont="1" applyFill="1" applyBorder="1" applyAlignment="1">
      <alignment horizontal="right" vertical="center"/>
    </xf>
    <xf numFmtId="176" fontId="1" fillId="10" borderId="0" xfId="0" applyNumberFormat="1" applyFont="1" applyFill="1" applyBorder="1" applyAlignment="1">
      <alignment horizontal="right" vertical="center"/>
    </xf>
    <xf numFmtId="0" fontId="23" fillId="10" borderId="0" xfId="0" applyFont="1" applyFill="1" applyAlignment="1">
      <alignment horizontal="right" vertical="center"/>
    </xf>
    <xf numFmtId="189" fontId="1" fillId="10" borderId="0" xfId="0" applyNumberFormat="1" applyFont="1" applyFill="1" applyBorder="1" applyAlignment="1">
      <alignment horizontal="right" vertical="center"/>
    </xf>
    <xf numFmtId="167" fontId="1" fillId="10" borderId="0" xfId="16" applyNumberFormat="1" applyFont="1" applyFill="1" applyBorder="1" applyAlignment="1">
      <alignment horizontal="right" vertical="center"/>
    </xf>
    <xf numFmtId="0" fontId="23" fillId="10" borderId="0" xfId="0" applyFont="1" applyFill="1" applyBorder="1" applyAlignment="1">
      <alignment horizontal="right" vertical="center"/>
    </xf>
    <xf numFmtId="167" fontId="10" fillId="12" borderId="42" xfId="16" applyNumberFormat="1" applyFont="1" applyFill="1" applyBorder="1" applyAlignment="1">
      <alignment horizontal="right" vertical="center"/>
    </xf>
    <xf numFmtId="173" fontId="10" fillId="12" borderId="42" xfId="16" applyNumberFormat="1" applyFont="1" applyFill="1" applyBorder="1" applyAlignment="1">
      <alignment horizontal="right" vertical="center"/>
    </xf>
    <xf numFmtId="190" fontId="10" fillId="12" borderId="42" xfId="20" applyNumberFormat="1" applyFont="1" applyFill="1" applyBorder="1" applyAlignment="1">
      <alignment horizontal="right" vertical="center"/>
    </xf>
    <xf numFmtId="0" fontId="18" fillId="0" borderId="42" xfId="10" applyFont="1" applyFill="1" applyBorder="1" applyAlignment="1">
      <alignment vertical="center"/>
    </xf>
    <xf numFmtId="0" fontId="21" fillId="11" borderId="49" xfId="10" applyFont="1" applyFill="1" applyBorder="1" applyAlignment="1">
      <alignment vertical="center"/>
    </xf>
    <xf numFmtId="173" fontId="24" fillId="0" borderId="0" xfId="16" applyNumberFormat="1" applyFont="1" applyFill="1" applyBorder="1" applyAlignment="1">
      <alignment horizontal="right" vertical="center"/>
    </xf>
    <xf numFmtId="0" fontId="21" fillId="11" borderId="41" xfId="10" applyFont="1" applyFill="1" applyBorder="1" applyAlignment="1">
      <alignment vertical="center"/>
    </xf>
    <xf numFmtId="0" fontId="18" fillId="10" borderId="42" xfId="10" applyFont="1" applyFill="1" applyBorder="1" applyAlignment="1">
      <alignment vertical="center"/>
    </xf>
    <xf numFmtId="171" fontId="1" fillId="12" borderId="0" xfId="14" applyNumberFormat="1" applyFont="1" applyFill="1" applyBorder="1" applyAlignment="1">
      <alignment horizontal="right" vertical="center"/>
    </xf>
    <xf numFmtId="167" fontId="10" fillId="12" borderId="41" xfId="16" applyNumberFormat="1" applyFont="1" applyFill="1" applyBorder="1" applyAlignment="1">
      <alignment vertical="center"/>
    </xf>
    <xf numFmtId="0" fontId="1" fillId="0" borderId="41" xfId="12" applyFont="1" applyBorder="1" applyAlignment="1">
      <alignment vertical="center"/>
    </xf>
    <xf numFmtId="171" fontId="10" fillId="12" borderId="41" xfId="14" applyNumberFormat="1" applyFont="1" applyFill="1" applyBorder="1" applyAlignment="1">
      <alignment vertical="center"/>
    </xf>
    <xf numFmtId="0" fontId="1" fillId="10" borderId="0" xfId="0" applyFont="1" applyFill="1" applyAlignment="1">
      <alignment horizontal="center" vertical="center"/>
    </xf>
    <xf numFmtId="0" fontId="1" fillId="0" borderId="0" xfId="12" applyFont="1" applyAlignment="1">
      <alignment vertical="center" wrapText="1"/>
    </xf>
    <xf numFmtId="0" fontId="1" fillId="10" borderId="41" xfId="0" applyFont="1" applyFill="1" applyBorder="1" applyAlignment="1">
      <alignment vertical="center"/>
    </xf>
    <xf numFmtId="0" fontId="1" fillId="10" borderId="53" xfId="0" applyFont="1" applyFill="1" applyBorder="1" applyAlignment="1">
      <alignment vertical="center"/>
    </xf>
    <xf numFmtId="0" fontId="1" fillId="10" borderId="53" xfId="0" applyFont="1" applyFill="1" applyBorder="1" applyAlignment="1">
      <alignment horizontal="center" vertical="center"/>
    </xf>
    <xf numFmtId="0" fontId="1" fillId="10" borderId="0" xfId="0" applyFont="1" applyFill="1" applyBorder="1" applyAlignment="1">
      <alignment horizontal="right" vertical="center"/>
    </xf>
    <xf numFmtId="0" fontId="10" fillId="10" borderId="55" xfId="0" applyFont="1" applyFill="1" applyBorder="1" applyAlignment="1">
      <alignment vertical="center"/>
    </xf>
    <xf numFmtId="0" fontId="1" fillId="10" borderId="54" xfId="0" applyFont="1" applyFill="1" applyBorder="1" applyAlignment="1">
      <alignment horizontal="right" vertical="center"/>
    </xf>
    <xf numFmtId="0" fontId="37" fillId="10" borderId="41" xfId="9" applyFont="1" applyFill="1" applyBorder="1" applyAlignment="1">
      <alignment vertical="center"/>
    </xf>
    <xf numFmtId="173" fontId="1" fillId="0" borderId="0" xfId="16" applyNumberFormat="1" applyFont="1" applyFill="1" applyBorder="1" applyAlignment="1">
      <alignment horizontal="right" vertical="center"/>
    </xf>
    <xf numFmtId="3" fontId="24" fillId="12" borderId="0" xfId="0" applyNumberFormat="1" applyFont="1" applyFill="1" applyBorder="1" applyAlignment="1">
      <alignment horizontal="right" vertical="center"/>
    </xf>
    <xf numFmtId="3" fontId="24" fillId="12" borderId="41" xfId="0" applyNumberFormat="1" applyFont="1" applyFill="1" applyBorder="1" applyAlignment="1">
      <alignment horizontal="right" vertical="center"/>
    </xf>
    <xf numFmtId="167" fontId="24" fillId="12" borderId="0" xfId="16" applyNumberFormat="1" applyFont="1" applyFill="1" applyAlignment="1">
      <alignment vertical="center"/>
    </xf>
    <xf numFmtId="0" fontId="23" fillId="0" borderId="0" xfId="12" applyFont="1" applyBorder="1" applyAlignment="1">
      <alignment vertical="center" wrapText="1"/>
    </xf>
    <xf numFmtId="17" fontId="24" fillId="12" borderId="41" xfId="0" applyNumberFormat="1" applyFont="1" applyFill="1" applyBorder="1" applyAlignment="1">
      <alignment horizontal="center" vertical="center"/>
    </xf>
    <xf numFmtId="17" fontId="24" fillId="0" borderId="41" xfId="0" applyNumberFormat="1" applyFont="1" applyFill="1" applyBorder="1" applyAlignment="1">
      <alignment horizontal="center" vertical="center"/>
    </xf>
    <xf numFmtId="17" fontId="10" fillId="0" borderId="41" xfId="10" applyNumberFormat="1" applyFont="1" applyFill="1" applyBorder="1" applyAlignment="1">
      <alignment horizontal="center" vertical="center"/>
    </xf>
    <xf numFmtId="17" fontId="10" fillId="10" borderId="41" xfId="10" applyNumberFormat="1" applyFont="1" applyFill="1" applyBorder="1" applyAlignment="1">
      <alignment horizontal="center" vertical="center"/>
    </xf>
    <xf numFmtId="17" fontId="10" fillId="10" borderId="42" xfId="0" applyNumberFormat="1" applyFont="1" applyFill="1" applyBorder="1" applyAlignment="1">
      <alignment horizontal="center" vertical="center"/>
    </xf>
    <xf numFmtId="0" fontId="24" fillId="12" borderId="42" xfId="0" applyFont="1" applyFill="1" applyBorder="1" applyAlignment="1">
      <alignment vertical="center"/>
    </xf>
    <xf numFmtId="0" fontId="24" fillId="12" borderId="42" xfId="0" applyFont="1" applyFill="1" applyBorder="1" applyAlignment="1">
      <alignment horizontal="right" vertical="center"/>
    </xf>
    <xf numFmtId="171" fontId="1" fillId="4" borderId="1" xfId="4" applyNumberFormat="1" applyFont="1" applyFill="1" applyBorder="1" applyAlignment="1">
      <alignment horizontal="right" vertical="center"/>
    </xf>
    <xf numFmtId="171" fontId="1" fillId="9" borderId="1" xfId="4" applyNumberFormat="1" applyFont="1" applyFill="1" applyBorder="1" applyAlignment="1">
      <alignment horizontal="right" vertical="center"/>
    </xf>
    <xf numFmtId="171" fontId="10" fillId="4" borderId="1" xfId="4" applyNumberFormat="1" applyFont="1" applyFill="1" applyBorder="1" applyAlignment="1">
      <alignment horizontal="right" vertical="center"/>
    </xf>
    <xf numFmtId="171" fontId="10" fillId="5" borderId="1" xfId="3" applyNumberFormat="1" applyFont="1" applyFill="1" applyBorder="1" applyAlignment="1">
      <alignment horizontal="right" vertical="center"/>
    </xf>
    <xf numFmtId="0" fontId="1" fillId="5" borderId="0" xfId="0" applyFont="1" applyFill="1" applyAlignment="1">
      <alignment horizontal="right" vertical="center"/>
    </xf>
    <xf numFmtId="171" fontId="10" fillId="9" borderId="1" xfId="4" applyNumberFormat="1" applyFont="1" applyFill="1" applyBorder="1" applyAlignment="1">
      <alignment horizontal="right" vertical="center"/>
    </xf>
    <xf numFmtId="171" fontId="10" fillId="5" borderId="1" xfId="4" applyNumberFormat="1" applyFont="1" applyFill="1" applyBorder="1" applyAlignment="1">
      <alignment horizontal="right" vertical="center"/>
    </xf>
    <xf numFmtId="0" fontId="10" fillId="10" borderId="41" xfId="0" applyFont="1" applyFill="1" applyBorder="1" applyAlignment="1">
      <alignment horizontal="center" vertical="center"/>
    </xf>
    <xf numFmtId="0" fontId="10" fillId="10" borderId="42" xfId="0" applyFont="1" applyFill="1" applyBorder="1" applyAlignment="1">
      <alignment horizontal="center" vertical="center"/>
    </xf>
    <xf numFmtId="3" fontId="24" fillId="10" borderId="41" xfId="0" applyNumberFormat="1" applyFont="1" applyFill="1" applyBorder="1" applyAlignment="1">
      <alignment horizontal="right" vertical="center"/>
    </xf>
    <xf numFmtId="167" fontId="24" fillId="10" borderId="0" xfId="16" applyNumberFormat="1" applyFont="1" applyFill="1" applyBorder="1" applyAlignment="1">
      <alignment vertical="center"/>
    </xf>
    <xf numFmtId="167" fontId="24" fillId="12" borderId="0" xfId="16" applyNumberFormat="1" applyFont="1" applyFill="1" applyAlignment="1">
      <alignment horizontal="right" vertical="center"/>
    </xf>
    <xf numFmtId="0" fontId="37" fillId="10" borderId="0" xfId="0" applyFont="1" applyFill="1" applyAlignment="1">
      <alignment vertical="center"/>
    </xf>
    <xf numFmtId="0" fontId="37" fillId="0" borderId="0" xfId="0" applyFont="1" applyFill="1" applyAlignment="1">
      <alignment vertical="center"/>
    </xf>
    <xf numFmtId="171" fontId="1" fillId="5" borderId="0" xfId="4" applyNumberFormat="1" applyFont="1" applyFill="1" applyBorder="1" applyAlignment="1">
      <alignment vertical="center"/>
    </xf>
    <xf numFmtId="0" fontId="0" fillId="10" borderId="41" xfId="0" applyFill="1" applyBorder="1" applyAlignment="1">
      <alignment horizontal="center" vertical="center"/>
    </xf>
    <xf numFmtId="0" fontId="24" fillId="0" borderId="41" xfId="10" applyFont="1" applyFill="1" applyBorder="1" applyAlignment="1">
      <alignment horizontal="center" vertical="center"/>
    </xf>
    <xf numFmtId="176" fontId="1" fillId="0" borderId="0" xfId="0" applyNumberFormat="1" applyFont="1" applyFill="1" applyBorder="1" applyAlignment="1">
      <alignment horizontal="right" vertical="center"/>
    </xf>
    <xf numFmtId="176" fontId="1" fillId="10" borderId="0" xfId="10" applyNumberFormat="1" applyFont="1" applyFill="1" applyAlignment="1">
      <alignment horizontal="right" vertical="center"/>
    </xf>
    <xf numFmtId="176" fontId="1" fillId="0" borderId="41" xfId="0" applyNumberFormat="1" applyFont="1" applyFill="1" applyBorder="1" applyAlignment="1">
      <alignment horizontal="right" vertical="center"/>
    </xf>
    <xf numFmtId="176" fontId="10" fillId="12" borderId="42" xfId="0" applyNumberFormat="1" applyFont="1" applyFill="1" applyBorder="1" applyAlignment="1">
      <alignment horizontal="right" vertical="center"/>
    </xf>
    <xf numFmtId="0" fontId="16" fillId="0" borderId="0" xfId="0" applyFont="1" applyAlignment="1">
      <alignment horizontal="right" vertical="center"/>
    </xf>
    <xf numFmtId="176" fontId="10" fillId="0" borderId="0" xfId="0" applyNumberFormat="1" applyFont="1" applyFill="1" applyBorder="1" applyAlignment="1">
      <alignment horizontal="right" vertical="center"/>
    </xf>
    <xf numFmtId="178" fontId="10" fillId="0" borderId="0" xfId="0" applyNumberFormat="1" applyFont="1" applyFill="1" applyBorder="1" applyAlignment="1">
      <alignment horizontal="right" vertical="center"/>
    </xf>
    <xf numFmtId="178" fontId="1" fillId="10" borderId="0" xfId="10" applyNumberFormat="1" applyFont="1" applyFill="1" applyAlignment="1">
      <alignment horizontal="right" vertical="center"/>
    </xf>
    <xf numFmtId="176" fontId="10" fillId="0" borderId="42" xfId="0" applyNumberFormat="1" applyFont="1" applyFill="1" applyBorder="1" applyAlignment="1">
      <alignment horizontal="right" vertical="center"/>
    </xf>
    <xf numFmtId="176" fontId="21" fillId="11" borderId="0" xfId="0" applyNumberFormat="1" applyFont="1" applyFill="1" applyBorder="1" applyAlignment="1">
      <alignment horizontal="right" vertical="center"/>
    </xf>
    <xf numFmtId="176" fontId="21" fillId="0" borderId="0" xfId="10" applyNumberFormat="1" applyFont="1" applyFill="1" applyAlignment="1">
      <alignment horizontal="right" vertical="center"/>
    </xf>
    <xf numFmtId="178" fontId="21" fillId="0" borderId="0" xfId="10" applyNumberFormat="1" applyFont="1" applyFill="1" applyAlignment="1">
      <alignment horizontal="right" vertical="center"/>
    </xf>
    <xf numFmtId="176" fontId="10" fillId="10" borderId="0" xfId="0" applyNumberFormat="1" applyFont="1" applyFill="1" applyBorder="1" applyAlignment="1">
      <alignment horizontal="right" vertical="center"/>
    </xf>
    <xf numFmtId="178" fontId="10" fillId="10" borderId="0" xfId="0" applyNumberFormat="1" applyFont="1" applyFill="1" applyBorder="1" applyAlignment="1">
      <alignment horizontal="right" vertical="center"/>
    </xf>
    <xf numFmtId="167" fontId="23" fillId="10" borderId="0" xfId="16" applyNumberFormat="1" applyFont="1" applyFill="1" applyAlignment="1">
      <alignment horizontal="center" vertical="center"/>
    </xf>
    <xf numFmtId="167" fontId="23" fillId="10" borderId="0" xfId="16" applyNumberFormat="1" applyFont="1" applyFill="1" applyBorder="1" applyAlignment="1">
      <alignment horizontal="center" vertical="center"/>
    </xf>
    <xf numFmtId="171" fontId="23" fillId="10" borderId="0" xfId="9" applyNumberFormat="1" applyFont="1" applyFill="1" applyBorder="1" applyAlignment="1">
      <alignment horizontal="right" vertical="center"/>
    </xf>
    <xf numFmtId="171" fontId="24" fillId="12" borderId="0" xfId="9" applyNumberFormat="1" applyFont="1" applyFill="1" applyBorder="1" applyAlignment="1">
      <alignment horizontal="right" vertical="center"/>
    </xf>
    <xf numFmtId="171" fontId="24" fillId="10" borderId="0" xfId="9" applyNumberFormat="1" applyFont="1" applyFill="1" applyBorder="1" applyAlignment="1">
      <alignment horizontal="right" vertical="center"/>
    </xf>
    <xf numFmtId="171" fontId="23" fillId="12" borderId="0" xfId="9" applyNumberFormat="1" applyFont="1" applyFill="1" applyBorder="1" applyAlignment="1">
      <alignment horizontal="right" vertical="center"/>
    </xf>
    <xf numFmtId="0" fontId="23" fillId="12" borderId="41" xfId="0" applyFont="1" applyFill="1" applyBorder="1" applyAlignment="1">
      <alignment horizontal="right" vertical="center"/>
    </xf>
    <xf numFmtId="0" fontId="23" fillId="10" borderId="41" xfId="0" applyFont="1" applyFill="1" applyBorder="1" applyAlignment="1">
      <alignment horizontal="right" vertical="center"/>
    </xf>
    <xf numFmtId="171" fontId="24" fillId="12" borderId="42" xfId="9" applyNumberFormat="1" applyFont="1" applyFill="1" applyBorder="1" applyAlignment="1">
      <alignment horizontal="right" vertical="center"/>
    </xf>
    <xf numFmtId="171" fontId="24" fillId="10" borderId="42" xfId="9" applyNumberFormat="1" applyFont="1" applyFill="1" applyBorder="1" applyAlignment="1">
      <alignment horizontal="right" vertical="center"/>
    </xf>
    <xf numFmtId="176" fontId="10" fillId="0" borderId="41" xfId="0" applyNumberFormat="1" applyFont="1" applyFill="1" applyBorder="1" applyAlignment="1">
      <alignment horizontal="right" vertical="center"/>
    </xf>
    <xf numFmtId="176" fontId="1" fillId="10" borderId="41" xfId="0" applyNumberFormat="1" applyFont="1" applyFill="1" applyBorder="1" applyAlignment="1">
      <alignment horizontal="right" vertical="center"/>
    </xf>
    <xf numFmtId="178" fontId="1" fillId="10" borderId="41" xfId="0" applyNumberFormat="1" applyFont="1" applyFill="1" applyBorder="1" applyAlignment="1">
      <alignment horizontal="right" vertical="center"/>
    </xf>
    <xf numFmtId="176" fontId="1" fillId="12" borderId="42" xfId="0" applyNumberFormat="1" applyFont="1" applyFill="1" applyBorder="1" applyAlignment="1">
      <alignment horizontal="right" vertical="center"/>
    </xf>
    <xf numFmtId="178" fontId="1" fillId="12" borderId="42" xfId="0" applyNumberFormat="1" applyFont="1" applyFill="1" applyBorder="1" applyAlignment="1">
      <alignment horizontal="right" vertical="center"/>
    </xf>
    <xf numFmtId="176" fontId="21" fillId="11" borderId="41" xfId="0" applyNumberFormat="1" applyFont="1" applyFill="1" applyBorder="1" applyAlignment="1">
      <alignment horizontal="right" vertical="center"/>
    </xf>
    <xf numFmtId="176" fontId="21" fillId="0" borderId="41" xfId="0" applyNumberFormat="1" applyFont="1" applyFill="1" applyBorder="1" applyAlignment="1">
      <alignment horizontal="right" vertical="center"/>
    </xf>
    <xf numFmtId="176" fontId="1" fillId="0" borderId="42" xfId="0" applyNumberFormat="1" applyFont="1" applyFill="1" applyBorder="1" applyAlignment="1">
      <alignment horizontal="right" vertical="center"/>
    </xf>
    <xf numFmtId="176" fontId="21" fillId="0" borderId="0" xfId="0" applyNumberFormat="1" applyFont="1" applyFill="1" applyBorder="1" applyAlignment="1">
      <alignment horizontal="right" vertical="center"/>
    </xf>
    <xf numFmtId="176" fontId="22" fillId="0" borderId="41" xfId="0" applyNumberFormat="1" applyFont="1" applyFill="1" applyBorder="1" applyAlignment="1">
      <alignment horizontal="right" vertical="center"/>
    </xf>
    <xf numFmtId="178" fontId="22" fillId="0" borderId="41" xfId="0" applyNumberFormat="1" applyFont="1" applyFill="1" applyBorder="1" applyAlignment="1">
      <alignment horizontal="right" vertical="center"/>
    </xf>
    <xf numFmtId="0" fontId="1" fillId="12" borderId="42" xfId="10" applyFont="1" applyFill="1" applyBorder="1" applyAlignment="1">
      <alignment horizontal="right" vertical="center"/>
    </xf>
    <xf numFmtId="178" fontId="10" fillId="0" borderId="41" xfId="0" applyNumberFormat="1" applyFont="1" applyFill="1" applyBorder="1" applyAlignment="1">
      <alignment horizontal="right" vertical="center"/>
    </xf>
    <xf numFmtId="176" fontId="30" fillId="0" borderId="0" xfId="0" applyNumberFormat="1" applyFont="1" applyFill="1" applyBorder="1" applyAlignment="1">
      <alignment horizontal="right" vertical="center"/>
    </xf>
    <xf numFmtId="0" fontId="1" fillId="0" borderId="0" xfId="10" applyFont="1" applyFill="1" applyAlignment="1">
      <alignment horizontal="right" vertical="center"/>
    </xf>
    <xf numFmtId="0" fontId="1" fillId="10" borderId="0" xfId="10" applyFont="1" applyFill="1" applyAlignment="1">
      <alignment horizontal="right" vertical="center"/>
    </xf>
    <xf numFmtId="0" fontId="21" fillId="11" borderId="0" xfId="10" applyFont="1" applyFill="1" applyAlignment="1">
      <alignment horizontal="right" vertical="center"/>
    </xf>
    <xf numFmtId="0" fontId="21" fillId="0" borderId="0" xfId="10" applyFont="1" applyFill="1" applyAlignment="1">
      <alignment horizontal="right" vertical="center"/>
    </xf>
    <xf numFmtId="0" fontId="24" fillId="12" borderId="56" xfId="0" applyFont="1" applyFill="1" applyBorder="1" applyAlignment="1">
      <alignment horizontal="center" vertical="center"/>
    </xf>
    <xf numFmtId="49" fontId="32" fillId="10" borderId="42" xfId="10" applyNumberFormat="1" applyFont="1" applyFill="1" applyBorder="1" applyAlignment="1">
      <alignment horizontal="center" vertical="center" wrapText="1"/>
    </xf>
    <xf numFmtId="0" fontId="32" fillId="10" borderId="42" xfId="10" applyFont="1" applyFill="1" applyBorder="1" applyAlignment="1">
      <alignment horizontal="center" vertical="center"/>
    </xf>
    <xf numFmtId="176" fontId="1" fillId="12" borderId="0" xfId="10" applyNumberFormat="1" applyFont="1" applyFill="1" applyAlignment="1">
      <alignment vertical="center"/>
    </xf>
    <xf numFmtId="176" fontId="1" fillId="10" borderId="0" xfId="10" applyNumberFormat="1" applyFont="1" applyFill="1" applyAlignment="1">
      <alignment vertical="center"/>
    </xf>
    <xf numFmtId="176" fontId="1" fillId="0" borderId="0" xfId="10" applyNumberFormat="1" applyFont="1" applyFill="1" applyAlignment="1">
      <alignment vertical="center"/>
    </xf>
    <xf numFmtId="176" fontId="23" fillId="10" borderId="0" xfId="10" applyNumberFormat="1" applyFont="1" applyFill="1" applyAlignment="1">
      <alignment vertical="center"/>
    </xf>
    <xf numFmtId="176" fontId="21" fillId="11" borderId="0" xfId="10" applyNumberFormat="1" applyFont="1" applyFill="1" applyAlignment="1">
      <alignment vertical="center"/>
    </xf>
    <xf numFmtId="173" fontId="1" fillId="10" borderId="41" xfId="16" applyNumberFormat="1" applyFont="1" applyFill="1" applyBorder="1" applyAlignment="1">
      <alignment horizontal="center" vertical="center"/>
    </xf>
    <xf numFmtId="182" fontId="23" fillId="10" borderId="0" xfId="3" applyNumberFormat="1" applyFont="1" applyFill="1" applyAlignment="1">
      <alignment horizontal="right" vertical="center"/>
    </xf>
    <xf numFmtId="176" fontId="10" fillId="12" borderId="41" xfId="0" applyNumberFormat="1" applyFont="1" applyFill="1" applyBorder="1" applyAlignment="1">
      <alignment horizontal="right" vertical="center"/>
    </xf>
    <xf numFmtId="0" fontId="1" fillId="0" borderId="41" xfId="9" applyBorder="1" applyAlignment="1">
      <alignment vertical="center"/>
    </xf>
    <xf numFmtId="0" fontId="1" fillId="0" borderId="0" xfId="9" applyAlignment="1">
      <alignment vertical="center"/>
    </xf>
    <xf numFmtId="17" fontId="24" fillId="0" borderId="41" xfId="9" applyNumberFormat="1" applyFont="1" applyBorder="1" applyAlignment="1">
      <alignment horizontal="center" vertical="center"/>
    </xf>
    <xf numFmtId="0" fontId="12" fillId="0" borderId="0" xfId="9" applyFont="1" applyAlignment="1">
      <alignment vertical="center"/>
    </xf>
    <xf numFmtId="38" fontId="12" fillId="0" borderId="0" xfId="9" applyNumberFormat="1" applyFont="1" applyAlignment="1">
      <alignment vertical="center"/>
    </xf>
    <xf numFmtId="183" fontId="12" fillId="0" borderId="0" xfId="9" applyNumberFormat="1" applyFont="1" applyAlignment="1">
      <alignment vertical="center"/>
    </xf>
    <xf numFmtId="17" fontId="24" fillId="0" borderId="42" xfId="9" applyNumberFormat="1" applyFont="1" applyBorder="1" applyAlignment="1">
      <alignment horizontal="center" vertical="center"/>
    </xf>
    <xf numFmtId="0" fontId="24" fillId="0" borderId="0" xfId="9" applyFont="1" applyAlignment="1">
      <alignment vertical="center"/>
    </xf>
    <xf numFmtId="0" fontId="23" fillId="0" borderId="0" xfId="9" applyFont="1" applyAlignment="1">
      <alignment vertical="center"/>
    </xf>
    <xf numFmtId="0" fontId="1" fillId="10" borderId="0" xfId="9" applyFill="1" applyAlignment="1">
      <alignment vertical="center"/>
    </xf>
    <xf numFmtId="0" fontId="32" fillId="0" borderId="42" xfId="10" applyFont="1" applyBorder="1" applyAlignment="1">
      <alignment horizontal="center" vertical="center"/>
    </xf>
    <xf numFmtId="49" fontId="32" fillId="0" borderId="42" xfId="10" applyNumberFormat="1" applyFont="1" applyBorder="1" applyAlignment="1">
      <alignment horizontal="center" vertical="center" wrapText="1"/>
    </xf>
    <xf numFmtId="49" fontId="25" fillId="0" borderId="42" xfId="10" applyNumberFormat="1" applyFont="1" applyBorder="1" applyAlignment="1">
      <alignment horizontal="center" vertical="center" wrapText="1"/>
    </xf>
    <xf numFmtId="0" fontId="28" fillId="0" borderId="0" xfId="0" applyFont="1" applyAlignment="1">
      <alignment horizontal="center" vertical="center"/>
    </xf>
    <xf numFmtId="0" fontId="34" fillId="0" borderId="0" xfId="0" applyFont="1" applyAlignment="1">
      <alignment vertical="center"/>
    </xf>
    <xf numFmtId="0" fontId="38" fillId="10" borderId="0" xfId="0" applyFont="1" applyFill="1" applyAlignment="1">
      <alignment vertical="center"/>
    </xf>
    <xf numFmtId="167" fontId="23" fillId="0" borderId="42" xfId="16" applyNumberFormat="1" applyFont="1" applyFill="1" applyBorder="1" applyAlignment="1">
      <alignment vertical="center"/>
    </xf>
    <xf numFmtId="0" fontId="22" fillId="10" borderId="0" xfId="0" applyFont="1" applyFill="1" applyAlignment="1">
      <alignment vertical="center"/>
    </xf>
    <xf numFmtId="171" fontId="10" fillId="9" borderId="1" xfId="3" applyNumberFormat="1" applyFont="1" applyFill="1" applyBorder="1" applyAlignment="1">
      <alignment horizontal="right" vertical="center"/>
    </xf>
    <xf numFmtId="173" fontId="1" fillId="10" borderId="0" xfId="16" applyNumberFormat="1" applyFont="1" applyFill="1" applyBorder="1" applyAlignment="1">
      <alignment horizontal="center" vertical="center"/>
    </xf>
    <xf numFmtId="3" fontId="23" fillId="10" borderId="0" xfId="0" applyNumberFormat="1" applyFont="1" applyFill="1" applyBorder="1" applyAlignment="1">
      <alignment horizontal="center" vertical="center"/>
    </xf>
    <xf numFmtId="3" fontId="23" fillId="10" borderId="41" xfId="0" applyNumberFormat="1" applyFont="1" applyFill="1" applyBorder="1" applyAlignment="1">
      <alignment horizontal="center" vertical="center"/>
    </xf>
    <xf numFmtId="171" fontId="24" fillId="10" borderId="42" xfId="9" applyNumberFormat="1" applyFont="1" applyFill="1" applyBorder="1" applyAlignment="1">
      <alignment horizontal="center" vertical="center"/>
    </xf>
    <xf numFmtId="0" fontId="1" fillId="10" borderId="42" xfId="10" applyFont="1" applyFill="1" applyBorder="1" applyAlignment="1">
      <alignment vertical="center"/>
    </xf>
    <xf numFmtId="176" fontId="23" fillId="12" borderId="42" xfId="10" applyNumberFormat="1" applyFont="1" applyFill="1" applyBorder="1" applyAlignment="1">
      <alignment vertical="center"/>
    </xf>
    <xf numFmtId="176" fontId="23" fillId="0" borderId="42" xfId="10" applyNumberFormat="1" applyFont="1" applyFill="1" applyBorder="1" applyAlignment="1">
      <alignment vertical="center"/>
    </xf>
    <xf numFmtId="0" fontId="1" fillId="10" borderId="41" xfId="9" applyFill="1" applyBorder="1" applyAlignment="1">
      <alignment vertical="center"/>
    </xf>
    <xf numFmtId="0" fontId="10" fillId="10" borderId="0" xfId="9" applyFont="1" applyFill="1" applyAlignment="1">
      <alignment horizontal="center" vertical="center"/>
    </xf>
    <xf numFmtId="171" fontId="23" fillId="10" borderId="41" xfId="9" applyNumberFormat="1" applyFont="1" applyFill="1" applyBorder="1" applyAlignment="1">
      <alignment horizontal="right" vertical="center"/>
    </xf>
    <xf numFmtId="0" fontId="10" fillId="12" borderId="42" xfId="9" applyFont="1" applyFill="1" applyBorder="1" applyAlignment="1">
      <alignment vertical="center"/>
    </xf>
    <xf numFmtId="0" fontId="10" fillId="12" borderId="42" xfId="9" applyFont="1" applyFill="1" applyBorder="1" applyAlignment="1">
      <alignment horizontal="center" vertical="center"/>
    </xf>
    <xf numFmtId="173" fontId="21" fillId="11" borderId="42" xfId="16" applyNumberFormat="1" applyFont="1" applyFill="1" applyBorder="1" applyAlignment="1">
      <alignment horizontal="right" vertical="center"/>
    </xf>
    <xf numFmtId="167" fontId="1" fillId="0" borderId="0" xfId="16" applyNumberFormat="1" applyAlignment="1">
      <alignment vertical="center"/>
    </xf>
    <xf numFmtId="182" fontId="10" fillId="10" borderId="42" xfId="3" applyNumberFormat="1" applyFont="1" applyFill="1" applyBorder="1" applyAlignment="1">
      <alignment vertical="center"/>
    </xf>
    <xf numFmtId="182" fontId="10" fillId="10" borderId="56" xfId="3" applyNumberFormat="1" applyFont="1" applyFill="1" applyBorder="1" applyAlignment="1">
      <alignment vertical="center"/>
    </xf>
    <xf numFmtId="182" fontId="1" fillId="10" borderId="41" xfId="3" applyNumberFormat="1" applyFont="1" applyFill="1" applyBorder="1" applyAlignment="1">
      <alignment vertical="center"/>
    </xf>
    <xf numFmtId="182" fontId="1" fillId="10" borderId="57" xfId="3" applyNumberFormat="1" applyFont="1" applyFill="1" applyBorder="1" applyAlignment="1">
      <alignment vertical="center"/>
    </xf>
    <xf numFmtId="182" fontId="1" fillId="10" borderId="0" xfId="3" applyNumberFormat="1" applyFont="1" applyFill="1" applyBorder="1" applyAlignment="1">
      <alignment vertical="center"/>
    </xf>
    <xf numFmtId="182" fontId="1" fillId="10" borderId="53" xfId="3" applyNumberFormat="1" applyFont="1" applyFill="1" applyBorder="1" applyAlignment="1">
      <alignment vertical="center"/>
    </xf>
    <xf numFmtId="182" fontId="10" fillId="10" borderId="53" xfId="3" applyNumberFormat="1" applyFont="1" applyFill="1" applyBorder="1" applyAlignment="1">
      <alignment vertical="center"/>
    </xf>
    <xf numFmtId="0" fontId="10" fillId="10" borderId="41" xfId="9" applyFont="1" applyFill="1" applyBorder="1" applyAlignment="1">
      <alignment vertical="center"/>
    </xf>
    <xf numFmtId="0" fontId="23" fillId="10" borderId="0" xfId="12" applyFont="1" applyFill="1" applyAlignment="1">
      <alignment vertical="center" wrapText="1"/>
    </xf>
    <xf numFmtId="0" fontId="23" fillId="10" borderId="0" xfId="12" applyFont="1" applyFill="1" applyBorder="1" applyAlignment="1">
      <alignment vertical="center" wrapText="1"/>
    </xf>
    <xf numFmtId="0" fontId="21" fillId="11" borderId="41" xfId="0" applyFont="1" applyFill="1" applyBorder="1" applyAlignment="1">
      <alignment horizontal="left" vertical="center"/>
    </xf>
    <xf numFmtId="176" fontId="21" fillId="11" borderId="41" xfId="0" applyNumberFormat="1" applyFont="1" applyFill="1" applyBorder="1" applyAlignment="1">
      <alignment vertical="center"/>
    </xf>
    <xf numFmtId="0" fontId="10" fillId="10" borderId="41" xfId="0" applyFont="1" applyFill="1" applyBorder="1" applyAlignment="1">
      <alignment horizontal="left" vertical="center" wrapText="1"/>
    </xf>
    <xf numFmtId="0" fontId="21" fillId="10" borderId="0" xfId="10" applyFont="1" applyFill="1" applyBorder="1" applyAlignment="1">
      <alignment vertical="center"/>
    </xf>
    <xf numFmtId="176" fontId="21" fillId="10" borderId="0" xfId="0" applyNumberFormat="1" applyFont="1" applyFill="1" applyBorder="1" applyAlignment="1">
      <alignment horizontal="right" vertical="center"/>
    </xf>
    <xf numFmtId="178" fontId="21" fillId="10" borderId="0" xfId="0" applyNumberFormat="1" applyFont="1" applyFill="1" applyBorder="1" applyAlignment="1">
      <alignment horizontal="right" vertical="center"/>
    </xf>
    <xf numFmtId="176" fontId="23" fillId="0" borderId="42" xfId="10" applyNumberFormat="1" applyFont="1" applyFill="1" applyBorder="1" applyAlignment="1">
      <alignment horizontal="right" vertical="center"/>
    </xf>
    <xf numFmtId="167" fontId="1" fillId="0" borderId="0" xfId="0" applyNumberFormat="1" applyFont="1" applyAlignment="1">
      <alignment vertical="center"/>
    </xf>
    <xf numFmtId="3" fontId="23" fillId="10" borderId="0" xfId="0" quotePrefix="1" applyNumberFormat="1" applyFont="1" applyFill="1" applyBorder="1" applyAlignment="1">
      <alignment horizontal="center" vertical="center"/>
    </xf>
    <xf numFmtId="0" fontId="1" fillId="10" borderId="41" xfId="12" applyFont="1" applyFill="1" applyBorder="1" applyAlignment="1">
      <alignment vertical="center"/>
    </xf>
    <xf numFmtId="171" fontId="24" fillId="10" borderId="0" xfId="9" applyNumberFormat="1" applyFont="1" applyFill="1" applyBorder="1" applyAlignment="1">
      <alignment horizontal="center" vertical="center"/>
    </xf>
    <xf numFmtId="176" fontId="0" fillId="0" borderId="0" xfId="0" applyNumberFormat="1" applyAlignment="1">
      <alignment vertical="center"/>
    </xf>
    <xf numFmtId="173" fontId="21" fillId="11" borderId="56" xfId="16" applyNumberFormat="1" applyFont="1" applyFill="1" applyBorder="1" applyAlignment="1">
      <alignment horizontal="right" vertical="center"/>
    </xf>
    <xf numFmtId="173" fontId="21" fillId="11" borderId="57" xfId="16" applyNumberFormat="1" applyFont="1" applyFill="1" applyBorder="1" applyAlignment="1">
      <alignment horizontal="right" vertical="center"/>
    </xf>
    <xf numFmtId="176" fontId="21" fillId="11" borderId="53" xfId="0" applyNumberFormat="1" applyFont="1" applyFill="1" applyBorder="1" applyAlignment="1">
      <alignment horizontal="right" vertical="center"/>
    </xf>
    <xf numFmtId="0" fontId="1" fillId="0" borderId="0" xfId="0" applyNumberFormat="1" applyFont="1" applyFill="1" applyBorder="1" applyAlignment="1">
      <alignment horizontal="right" vertical="center"/>
    </xf>
    <xf numFmtId="176" fontId="1" fillId="0" borderId="0" xfId="0" applyNumberFormat="1" applyFont="1" applyFill="1" applyBorder="1" applyAlignment="1">
      <alignment horizontal="center" vertical="center"/>
    </xf>
    <xf numFmtId="38" fontId="1" fillId="10" borderId="0" xfId="0" applyNumberFormat="1" applyFont="1" applyFill="1" applyAlignment="1">
      <alignment vertical="center"/>
    </xf>
    <xf numFmtId="167" fontId="1" fillId="0" borderId="0" xfId="16" applyNumberFormat="1" applyFont="1" applyFill="1" applyAlignment="1">
      <alignment horizontal="center" vertical="center"/>
    </xf>
    <xf numFmtId="167" fontId="1" fillId="0" borderId="41" xfId="10" applyNumberFormat="1" applyFont="1" applyFill="1" applyBorder="1" applyAlignment="1">
      <alignment horizontal="center" vertical="center"/>
    </xf>
    <xf numFmtId="166" fontId="1" fillId="0" borderId="0" xfId="3" applyFont="1" applyFill="1" applyAlignment="1">
      <alignment horizontal="center" vertical="center"/>
    </xf>
    <xf numFmtId="179" fontId="26" fillId="0" borderId="41" xfId="0" applyNumberFormat="1" applyFont="1" applyFill="1" applyBorder="1" applyAlignment="1" applyProtection="1">
      <alignment horizontal="center" vertical="center"/>
      <protection locked="0"/>
    </xf>
    <xf numFmtId="173" fontId="10" fillId="12" borderId="42" xfId="16" applyNumberFormat="1" applyFont="1" applyFill="1" applyBorder="1" applyAlignment="1">
      <alignment horizontal="center" vertical="center"/>
    </xf>
    <xf numFmtId="172" fontId="1" fillId="0" borderId="0" xfId="16" applyNumberFormat="1" applyFont="1" applyFill="1" applyAlignment="1">
      <alignment vertical="center"/>
    </xf>
    <xf numFmtId="0" fontId="39" fillId="10" borderId="0" xfId="15" applyFont="1" applyFill="1" applyBorder="1" applyAlignment="1">
      <alignment vertical="center"/>
    </xf>
    <xf numFmtId="0" fontId="17" fillId="0" borderId="0" xfId="9" applyFont="1"/>
    <xf numFmtId="0" fontId="33" fillId="10" borderId="0" xfId="9" applyFont="1" applyFill="1"/>
    <xf numFmtId="0" fontId="17" fillId="0" borderId="50" xfId="15" applyFont="1" applyBorder="1" applyAlignment="1">
      <alignment vertical="center"/>
    </xf>
    <xf numFmtId="0" fontId="33" fillId="0" borderId="0" xfId="9" applyFont="1"/>
    <xf numFmtId="0" fontId="38" fillId="0" borderId="0" xfId="10" applyFont="1"/>
    <xf numFmtId="0" fontId="17" fillId="7" borderId="51" xfId="10" applyFont="1" applyFill="1" applyBorder="1" applyAlignment="1" applyProtection="1">
      <alignment horizontal="center" vertical="center" wrapText="1"/>
    </xf>
    <xf numFmtId="0" fontId="17" fillId="7" borderId="52" xfId="10" applyFont="1" applyFill="1" applyBorder="1" applyAlignment="1" applyProtection="1">
      <alignment horizontal="center" vertical="center" wrapText="1"/>
    </xf>
    <xf numFmtId="180" fontId="17" fillId="7" borderId="52" xfId="13" applyNumberFormat="1" applyFont="1" applyFill="1" applyBorder="1" applyAlignment="1" applyProtection="1">
      <alignment horizontal="center" vertical="center" wrapText="1"/>
    </xf>
    <xf numFmtId="0" fontId="33" fillId="0" borderId="0" xfId="10" applyFont="1"/>
    <xf numFmtId="0" fontId="17" fillId="7" borderId="40" xfId="10" applyFont="1" applyFill="1" applyBorder="1" applyAlignment="1" applyProtection="1">
      <alignment horizontal="center" vertical="center" wrapText="1"/>
    </xf>
    <xf numFmtId="180" fontId="17" fillId="7" borderId="40" xfId="13" applyNumberFormat="1" applyFont="1" applyFill="1" applyBorder="1" applyAlignment="1" applyProtection="1">
      <alignment horizontal="center" vertical="center" wrapText="1"/>
    </xf>
    <xf numFmtId="186" fontId="17" fillId="7" borderId="25" xfId="11" applyNumberFormat="1" applyFont="1" applyFill="1" applyBorder="1" applyAlignment="1" applyProtection="1">
      <alignment horizontal="center" vertical="center"/>
    </xf>
    <xf numFmtId="0" fontId="33" fillId="5" borderId="0" xfId="10" applyFont="1" applyFill="1" applyBorder="1"/>
    <xf numFmtId="186" fontId="17" fillId="5" borderId="0" xfId="11" applyNumberFormat="1" applyFont="1" applyFill="1" applyBorder="1" applyAlignment="1" applyProtection="1">
      <alignment horizontal="center" vertical="center"/>
    </xf>
    <xf numFmtId="0" fontId="28" fillId="0" borderId="39" xfId="9" applyFont="1" applyFill="1" applyBorder="1"/>
    <xf numFmtId="186" fontId="17" fillId="0" borderId="26" xfId="11" applyNumberFormat="1" applyFont="1" applyFill="1" applyBorder="1" applyAlignment="1" applyProtection="1">
      <alignment vertical="top"/>
    </xf>
    <xf numFmtId="0" fontId="33" fillId="0" borderId="0" xfId="9" applyFont="1" applyFill="1"/>
    <xf numFmtId="0" fontId="28" fillId="0" borderId="39" xfId="10" applyFont="1" applyFill="1" applyBorder="1"/>
    <xf numFmtId="0" fontId="28" fillId="0" borderId="0" xfId="9" applyFont="1" applyFill="1" applyBorder="1"/>
    <xf numFmtId="186" fontId="17" fillId="0" borderId="0" xfId="11" applyNumberFormat="1" applyFont="1" applyFill="1" applyBorder="1" applyAlignment="1" applyProtection="1">
      <alignment vertical="top"/>
    </xf>
    <xf numFmtId="0" fontId="33" fillId="0" borderId="0" xfId="9" applyFont="1" applyBorder="1"/>
    <xf numFmtId="186" fontId="17" fillId="0" borderId="0" xfId="11" applyNumberFormat="1" applyFont="1" applyFill="1" applyBorder="1" applyAlignment="1" applyProtection="1">
      <alignment vertical="center"/>
    </xf>
    <xf numFmtId="0" fontId="17" fillId="0" borderId="0" xfId="9" applyFont="1" applyBorder="1"/>
    <xf numFmtId="180" fontId="17" fillId="7" borderId="58" xfId="13" applyNumberFormat="1" applyFont="1" applyFill="1" applyBorder="1" applyAlignment="1" applyProtection="1">
      <alignment horizontal="center" vertical="center" wrapText="1"/>
    </xf>
    <xf numFmtId="0" fontId="21" fillId="11" borderId="41" xfId="0" applyFont="1" applyFill="1" applyBorder="1" applyAlignment="1">
      <alignment horizontal="center" vertical="center"/>
    </xf>
    <xf numFmtId="0" fontId="24" fillId="10" borderId="0" xfId="0" applyFont="1" applyFill="1" applyBorder="1" applyAlignment="1">
      <alignment horizontal="center" vertical="center" wrapText="1"/>
    </xf>
    <xf numFmtId="0" fontId="24" fillId="10" borderId="41" xfId="0" applyFont="1" applyFill="1" applyBorder="1" applyAlignment="1">
      <alignment horizontal="center" vertical="center" wrapText="1"/>
    </xf>
    <xf numFmtId="0" fontId="21" fillId="11" borderId="62" xfId="0" applyFont="1" applyFill="1" applyBorder="1" applyAlignment="1">
      <alignment horizontal="center" vertical="center" wrapText="1"/>
    </xf>
    <xf numFmtId="0" fontId="21" fillId="11" borderId="62" xfId="0" applyFont="1" applyFill="1" applyBorder="1" applyAlignment="1">
      <alignment horizontal="center" vertical="center"/>
    </xf>
    <xf numFmtId="0" fontId="10" fillId="10" borderId="0" xfId="9" applyFont="1" applyFill="1" applyAlignment="1">
      <alignment horizontal="center" vertical="center"/>
    </xf>
    <xf numFmtId="0" fontId="10" fillId="10" borderId="41" xfId="9" applyFont="1" applyFill="1" applyBorder="1" applyAlignment="1">
      <alignment horizontal="center" vertical="center"/>
    </xf>
    <xf numFmtId="0" fontId="23" fillId="10" borderId="0" xfId="0" applyFont="1" applyFill="1" applyBorder="1" applyAlignment="1">
      <alignment horizontal="left" vertical="center" wrapText="1"/>
    </xf>
    <xf numFmtId="0" fontId="23" fillId="10" borderId="0" xfId="10" applyFont="1" applyFill="1" applyBorder="1" applyAlignment="1">
      <alignment horizontal="left" vertical="center" wrapText="1"/>
    </xf>
    <xf numFmtId="0" fontId="23" fillId="10" borderId="0" xfId="0" applyFont="1" applyFill="1" applyAlignment="1">
      <alignment horizontal="center" vertical="center"/>
    </xf>
    <xf numFmtId="0" fontId="21" fillId="11" borderId="0" xfId="0" applyFont="1" applyFill="1" applyAlignment="1">
      <alignment horizontal="center" vertical="center"/>
    </xf>
    <xf numFmtId="0" fontId="24" fillId="10" borderId="41" xfId="0" applyFont="1" applyFill="1" applyBorder="1" applyAlignment="1">
      <alignment horizontal="center" vertical="center"/>
    </xf>
    <xf numFmtId="0" fontId="23" fillId="10" borderId="0" xfId="12" applyFont="1" applyFill="1" applyAlignment="1">
      <alignment horizontal="left" vertical="center" wrapText="1"/>
    </xf>
    <xf numFmtId="0" fontId="1" fillId="0" borderId="0" xfId="12" applyFont="1" applyAlignment="1">
      <alignment horizontal="left" vertical="center" wrapText="1"/>
    </xf>
    <xf numFmtId="17" fontId="24" fillId="10" borderId="0" xfId="0" applyNumberFormat="1" applyFont="1" applyFill="1" applyBorder="1" applyAlignment="1">
      <alignment horizontal="center" vertical="center"/>
    </xf>
    <xf numFmtId="17" fontId="24" fillId="10" borderId="41" xfId="0" applyNumberFormat="1" applyFont="1" applyFill="1" applyBorder="1" applyAlignment="1">
      <alignment horizontal="center" vertical="center"/>
    </xf>
    <xf numFmtId="17" fontId="21" fillId="11" borderId="42" xfId="0" applyNumberFormat="1" applyFont="1" applyFill="1" applyBorder="1" applyAlignment="1">
      <alignment horizontal="center" vertical="center"/>
    </xf>
    <xf numFmtId="17" fontId="21" fillId="11" borderId="56" xfId="0" applyNumberFormat="1" applyFont="1" applyFill="1" applyBorder="1" applyAlignment="1">
      <alignment horizontal="center" vertical="center"/>
    </xf>
    <xf numFmtId="0" fontId="21" fillId="11" borderId="42" xfId="12" applyFont="1" applyFill="1" applyBorder="1" applyAlignment="1">
      <alignment horizontal="center" vertical="center"/>
    </xf>
    <xf numFmtId="0" fontId="21" fillId="11" borderId="56" xfId="12" applyFont="1" applyFill="1" applyBorder="1" applyAlignment="1">
      <alignment horizontal="center" vertical="center"/>
    </xf>
    <xf numFmtId="0" fontId="24" fillId="0" borderId="42" xfId="9" applyFont="1" applyBorder="1" applyAlignment="1">
      <alignment horizontal="center" vertical="center"/>
    </xf>
    <xf numFmtId="0" fontId="24" fillId="0" borderId="41" xfId="0" applyFont="1" applyBorder="1" applyAlignment="1">
      <alignment horizontal="center" vertical="center"/>
    </xf>
    <xf numFmtId="17" fontId="24" fillId="10" borderId="42" xfId="9" applyNumberFormat="1" applyFont="1" applyFill="1" applyBorder="1" applyAlignment="1">
      <alignment horizontal="center" vertical="center" wrapText="1"/>
    </xf>
    <xf numFmtId="17" fontId="24" fillId="10" borderId="42" xfId="9" applyNumberFormat="1" applyFont="1" applyFill="1" applyBorder="1" applyAlignment="1">
      <alignment horizontal="center" vertical="center"/>
    </xf>
    <xf numFmtId="17" fontId="24" fillId="10" borderId="0" xfId="9" applyNumberFormat="1" applyFont="1" applyFill="1" applyBorder="1" applyAlignment="1">
      <alignment horizontal="center" vertical="center" wrapText="1"/>
    </xf>
    <xf numFmtId="17" fontId="24" fillId="10" borderId="0" xfId="9" applyNumberFormat="1" applyFont="1" applyFill="1" applyBorder="1" applyAlignment="1">
      <alignment horizontal="center" vertical="center"/>
    </xf>
    <xf numFmtId="17" fontId="24" fillId="10" borderId="41" xfId="9" applyNumberFormat="1" applyFont="1" applyFill="1" applyBorder="1" applyAlignment="1">
      <alignment horizontal="center" vertical="center"/>
    </xf>
    <xf numFmtId="0" fontId="10" fillId="0" borderId="41" xfId="0" applyFont="1" applyBorder="1" applyAlignment="1">
      <alignment horizontal="center" vertical="center"/>
    </xf>
    <xf numFmtId="0" fontId="24" fillId="0" borderId="0" xfId="10" applyFont="1" applyFill="1" applyBorder="1" applyAlignment="1">
      <alignment horizontal="center" vertical="center" wrapText="1"/>
    </xf>
    <xf numFmtId="0" fontId="24" fillId="0" borderId="41" xfId="10" applyFont="1" applyFill="1" applyBorder="1" applyAlignment="1">
      <alignment horizontal="center" vertical="center"/>
    </xf>
    <xf numFmtId="0" fontId="1" fillId="0" borderId="0" xfId="0" applyFont="1" applyFill="1" applyBorder="1" applyAlignment="1">
      <alignment horizontal="center" vertical="center" wrapText="1"/>
    </xf>
    <xf numFmtId="0" fontId="10" fillId="10" borderId="0" xfId="10" applyFont="1" applyFill="1" applyBorder="1" applyAlignment="1">
      <alignment horizontal="center" vertical="center" wrapText="1"/>
    </xf>
    <xf numFmtId="0" fontId="10" fillId="10" borderId="41" xfId="10" applyFont="1" applyFill="1" applyBorder="1" applyAlignment="1">
      <alignment horizontal="center" vertical="center" wrapText="1"/>
    </xf>
    <xf numFmtId="0" fontId="1" fillId="10" borderId="41" xfId="10" applyFont="1" applyFill="1" applyBorder="1" applyAlignment="1">
      <alignment horizontal="center" vertical="center"/>
    </xf>
    <xf numFmtId="0" fontId="10" fillId="10" borderId="0" xfId="0" applyFont="1" applyFill="1" applyBorder="1" applyAlignment="1">
      <alignment horizontal="center" vertical="center"/>
    </xf>
    <xf numFmtId="0" fontId="10" fillId="10" borderId="41" xfId="0" applyFont="1" applyFill="1" applyBorder="1" applyAlignment="1">
      <alignment horizontal="center" vertical="center"/>
    </xf>
    <xf numFmtId="0" fontId="10" fillId="10" borderId="43" xfId="0" applyFont="1" applyFill="1" applyBorder="1" applyAlignment="1">
      <alignment horizontal="center" vertical="center"/>
    </xf>
    <xf numFmtId="0" fontId="10" fillId="10" borderId="42" xfId="0" applyFont="1" applyFill="1" applyBorder="1" applyAlignment="1">
      <alignment horizontal="center" vertical="center"/>
    </xf>
    <xf numFmtId="0" fontId="24" fillId="0" borderId="0" xfId="10" applyFont="1" applyFill="1" applyBorder="1" applyAlignment="1">
      <alignment horizontal="center" vertical="center"/>
    </xf>
    <xf numFmtId="17" fontId="24" fillId="0" borderId="42" xfId="10" applyNumberFormat="1" applyFont="1" applyFill="1" applyBorder="1" applyAlignment="1">
      <alignment horizontal="center" vertical="center"/>
    </xf>
    <xf numFmtId="0" fontId="24" fillId="0" borderId="42" xfId="10" applyFont="1" applyFill="1" applyBorder="1" applyAlignment="1">
      <alignment horizontal="center" vertical="center"/>
    </xf>
    <xf numFmtId="0" fontId="10" fillId="10" borderId="42" xfId="10" applyFont="1" applyFill="1" applyBorder="1" applyAlignment="1">
      <alignment horizontal="center" vertical="center" wrapText="1"/>
    </xf>
    <xf numFmtId="0" fontId="10" fillId="10" borderId="0" xfId="10" applyFont="1" applyFill="1" applyBorder="1" applyAlignment="1">
      <alignment horizontal="center" vertical="center"/>
    </xf>
    <xf numFmtId="0" fontId="10" fillId="10" borderId="41" xfId="10" applyFont="1" applyFill="1" applyBorder="1" applyAlignment="1">
      <alignment horizontal="center" vertical="center"/>
    </xf>
    <xf numFmtId="0" fontId="10" fillId="0" borderId="43" xfId="10" applyFont="1" applyFill="1" applyBorder="1" applyAlignment="1">
      <alignment horizontal="center" vertical="center"/>
    </xf>
    <xf numFmtId="0" fontId="10" fillId="0" borderId="41" xfId="10" applyFont="1" applyFill="1" applyBorder="1" applyAlignment="1">
      <alignment horizontal="center" vertical="center"/>
    </xf>
    <xf numFmtId="0" fontId="10" fillId="10" borderId="41" xfId="10" applyFont="1" applyFill="1" applyBorder="1" applyAlignment="1">
      <alignment horizontal="center" wrapText="1"/>
    </xf>
    <xf numFmtId="0" fontId="10" fillId="0" borderId="42" xfId="10" applyFont="1" applyFill="1" applyBorder="1" applyAlignment="1">
      <alignment horizontal="center"/>
    </xf>
    <xf numFmtId="0" fontId="10" fillId="0" borderId="41" xfId="10" applyFont="1" applyFill="1" applyBorder="1" applyAlignment="1">
      <alignment horizontal="center" wrapText="1"/>
    </xf>
    <xf numFmtId="0" fontId="24" fillId="12" borderId="42" xfId="0" applyFont="1" applyFill="1" applyBorder="1" applyAlignment="1">
      <alignment horizontal="center" vertical="center"/>
    </xf>
    <xf numFmtId="0" fontId="1" fillId="10" borderId="0" xfId="0" applyFont="1" applyFill="1" applyAlignment="1">
      <alignment horizontal="left" vertical="center" wrapText="1"/>
    </xf>
    <xf numFmtId="0" fontId="17" fillId="0" borderId="0" xfId="14" applyFont="1" applyFill="1" applyAlignment="1">
      <alignment horizontal="center" vertical="center"/>
    </xf>
    <xf numFmtId="0" fontId="17" fillId="0" borderId="44" xfId="14" applyFont="1" applyFill="1" applyBorder="1" applyAlignment="1">
      <alignment horizontal="center" vertical="center"/>
    </xf>
    <xf numFmtId="0" fontId="24" fillId="0" borderId="46" xfId="14" applyFont="1" applyFill="1" applyBorder="1" applyAlignment="1">
      <alignment horizontal="center" vertical="center"/>
    </xf>
    <xf numFmtId="0" fontId="24" fillId="0" borderId="41" xfId="14" applyFont="1" applyFill="1" applyBorder="1" applyAlignment="1">
      <alignment horizontal="center" vertical="center"/>
    </xf>
    <xf numFmtId="0" fontId="31" fillId="0" borderId="45" xfId="14" applyFont="1" applyFill="1" applyBorder="1" applyAlignment="1">
      <alignment horizontal="center" vertical="center" wrapText="1"/>
    </xf>
    <xf numFmtId="0" fontId="31" fillId="0" borderId="41" xfId="14" applyFont="1" applyFill="1" applyBorder="1" applyAlignment="1">
      <alignment horizontal="center" vertical="center" wrapText="1"/>
    </xf>
    <xf numFmtId="0" fontId="24" fillId="12" borderId="55" xfId="0" applyFont="1" applyFill="1" applyBorder="1" applyAlignment="1">
      <alignment horizontal="center" vertical="center"/>
    </xf>
    <xf numFmtId="0" fontId="24" fillId="12" borderId="56" xfId="0" applyFont="1" applyFill="1" applyBorder="1" applyAlignment="1">
      <alignment horizontal="center" vertical="center"/>
    </xf>
    <xf numFmtId="0" fontId="24" fillId="0" borderId="0" xfId="14" applyFont="1" applyFill="1" applyBorder="1" applyAlignment="1">
      <alignment horizontal="center" vertical="center"/>
    </xf>
    <xf numFmtId="17" fontId="24" fillId="0" borderId="43" xfId="9" applyNumberFormat="1" applyFont="1" applyBorder="1" applyAlignment="1">
      <alignment horizontal="center" vertical="center"/>
    </xf>
    <xf numFmtId="17" fontId="24" fillId="0" borderId="41" xfId="9" applyNumberFormat="1" applyFont="1" applyBorder="1" applyAlignment="1">
      <alignment horizontal="center" vertical="center"/>
    </xf>
    <xf numFmtId="0" fontId="25" fillId="11" borderId="0" xfId="9" applyFont="1" applyFill="1" applyAlignment="1">
      <alignment horizontal="center" vertical="center"/>
    </xf>
    <xf numFmtId="17" fontId="24" fillId="0" borderId="42" xfId="9" applyNumberFormat="1" applyFont="1" applyBorder="1" applyAlignment="1">
      <alignment horizontal="center" vertical="center"/>
    </xf>
    <xf numFmtId="49" fontId="32" fillId="10" borderId="42" xfId="10" applyNumberFormat="1" applyFont="1" applyFill="1" applyBorder="1" applyAlignment="1">
      <alignment horizontal="center" vertical="center" wrapText="1"/>
    </xf>
    <xf numFmtId="17" fontId="32" fillId="10" borderId="0" xfId="10" applyNumberFormat="1" applyFont="1" applyFill="1" applyAlignment="1">
      <alignment horizontal="center" vertical="center"/>
    </xf>
    <xf numFmtId="0" fontId="32" fillId="10" borderId="41" xfId="10" applyFont="1" applyFill="1" applyBorder="1" applyAlignment="1">
      <alignment horizontal="center" vertical="center"/>
    </xf>
    <xf numFmtId="49" fontId="32" fillId="10" borderId="41" xfId="10" applyNumberFormat="1" applyFont="1" applyFill="1" applyBorder="1" applyAlignment="1">
      <alignment horizontal="center" vertical="center" wrapText="1"/>
    </xf>
    <xf numFmtId="0" fontId="25" fillId="11" borderId="41" xfId="10" applyFont="1" applyFill="1" applyBorder="1" applyAlignment="1">
      <alignment horizontal="center" vertical="center"/>
    </xf>
    <xf numFmtId="0" fontId="32" fillId="10" borderId="42" xfId="10" applyFont="1" applyFill="1" applyBorder="1" applyAlignment="1">
      <alignment horizontal="center" vertical="center"/>
    </xf>
    <xf numFmtId="0" fontId="10" fillId="10" borderId="28" xfId="0" applyFont="1" applyFill="1" applyBorder="1" applyAlignment="1">
      <alignment horizontal="center" vertical="center"/>
    </xf>
    <xf numFmtId="0" fontId="10" fillId="10" borderId="33" xfId="0" applyFont="1" applyFill="1" applyBorder="1" applyAlignment="1">
      <alignment horizontal="center" vertical="center"/>
    </xf>
    <xf numFmtId="0" fontId="10" fillId="10" borderId="31" xfId="0" applyFont="1" applyFill="1" applyBorder="1" applyAlignment="1">
      <alignment horizontal="center" vertical="center"/>
    </xf>
    <xf numFmtId="0" fontId="10" fillId="10" borderId="32" xfId="0" applyFont="1" applyFill="1" applyBorder="1" applyAlignment="1">
      <alignment horizontal="center" vertical="center"/>
    </xf>
    <xf numFmtId="0" fontId="10" fillId="4" borderId="12"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0" fillId="10" borderId="28" xfId="0" applyFont="1" applyFill="1" applyBorder="1" applyAlignment="1">
      <alignment horizontal="left" vertical="center"/>
    </xf>
    <xf numFmtId="0" fontId="1" fillId="10" borderId="33" xfId="0" applyFont="1" applyFill="1" applyBorder="1" applyAlignment="1">
      <alignment horizontal="left" vertical="center"/>
    </xf>
    <xf numFmtId="0" fontId="1" fillId="10" borderId="31" xfId="0" applyFont="1" applyFill="1" applyBorder="1" applyAlignment="1">
      <alignment horizontal="left" vertical="center"/>
    </xf>
    <xf numFmtId="0" fontId="1" fillId="10" borderId="32" xfId="0" applyFont="1" applyFill="1" applyBorder="1" applyAlignment="1">
      <alignment horizontal="left" vertical="center"/>
    </xf>
    <xf numFmtId="0" fontId="10" fillId="10" borderId="12" xfId="0" applyFont="1" applyFill="1" applyBorder="1" applyAlignment="1">
      <alignment horizontal="center" vertical="center" wrapText="1"/>
    </xf>
    <xf numFmtId="0" fontId="10" fillId="10" borderId="27" xfId="0" applyFont="1" applyFill="1" applyBorder="1" applyAlignment="1">
      <alignment horizontal="center" vertical="center" wrapText="1"/>
    </xf>
    <xf numFmtId="0" fontId="1" fillId="0" borderId="33" xfId="0" applyFont="1" applyBorder="1" applyAlignment="1">
      <alignment horizontal="left" vertical="center"/>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10" fillId="5" borderId="28" xfId="0" applyFont="1" applyFill="1" applyBorder="1" applyAlignment="1">
      <alignment horizontal="left" vertical="center" wrapText="1"/>
    </xf>
    <xf numFmtId="0" fontId="1" fillId="0" borderId="33" xfId="0" applyFont="1" applyBorder="1" applyAlignment="1">
      <alignment horizontal="left" vertical="center" wrapText="1"/>
    </xf>
    <xf numFmtId="0" fontId="1" fillId="0" borderId="31" xfId="0" applyFont="1" applyBorder="1" applyAlignment="1">
      <alignment horizontal="left" vertical="center" wrapText="1"/>
    </xf>
    <xf numFmtId="0" fontId="1" fillId="0" borderId="32" xfId="0" applyFont="1" applyBorder="1" applyAlignment="1">
      <alignment horizontal="left" vertical="center" wrapText="1"/>
    </xf>
    <xf numFmtId="0" fontId="10" fillId="5" borderId="33" xfId="0" applyFont="1" applyFill="1" applyBorder="1" applyAlignment="1">
      <alignment horizontal="left" vertical="center"/>
    </xf>
    <xf numFmtId="0" fontId="10" fillId="5" borderId="31" xfId="0" applyFont="1" applyFill="1" applyBorder="1" applyAlignment="1">
      <alignment horizontal="left" vertical="center"/>
    </xf>
    <xf numFmtId="0" fontId="10" fillId="5" borderId="32" xfId="0" applyFont="1" applyFill="1" applyBorder="1" applyAlignment="1">
      <alignment horizontal="left" vertical="center"/>
    </xf>
    <xf numFmtId="0" fontId="10" fillId="5" borderId="33" xfId="0" applyFont="1" applyFill="1" applyBorder="1" applyAlignment="1">
      <alignment horizontal="left" vertical="center" wrapText="1"/>
    </xf>
    <xf numFmtId="0" fontId="10" fillId="5" borderId="31"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10" fillId="4" borderId="30" xfId="0" applyFont="1" applyFill="1" applyBorder="1" applyAlignment="1">
      <alignment horizontal="center" vertical="center" wrapText="1"/>
    </xf>
    <xf numFmtId="0" fontId="10" fillId="4" borderId="59" xfId="0" applyFont="1" applyFill="1" applyBorder="1" applyAlignment="1">
      <alignment horizontal="center" vertical="center" wrapText="1"/>
    </xf>
    <xf numFmtId="0" fontId="10" fillId="4" borderId="60" xfId="0" applyFont="1" applyFill="1" applyBorder="1" applyAlignment="1">
      <alignment horizontal="center" vertical="center" wrapText="1"/>
    </xf>
    <xf numFmtId="0" fontId="10" fillId="4" borderId="61" xfId="0" applyFont="1" applyFill="1" applyBorder="1" applyAlignment="1">
      <alignment horizontal="center" vertical="center" wrapText="1"/>
    </xf>
    <xf numFmtId="0" fontId="10" fillId="5" borderId="12" xfId="0" applyFont="1" applyFill="1" applyBorder="1" applyAlignment="1">
      <alignment horizontal="center" vertical="center"/>
    </xf>
    <xf numFmtId="0" fontId="10" fillId="5" borderId="27" xfId="0" applyFont="1" applyFill="1" applyBorder="1" applyAlignment="1">
      <alignment horizontal="center" vertical="center"/>
    </xf>
    <xf numFmtId="0" fontId="10" fillId="5" borderId="28" xfId="0" applyFont="1" applyFill="1" applyBorder="1" applyAlignment="1">
      <alignment horizontal="center" vertical="center"/>
    </xf>
    <xf numFmtId="0" fontId="10" fillId="5" borderId="33" xfId="0" applyFont="1" applyFill="1" applyBorder="1" applyAlignment="1">
      <alignment horizontal="center" vertical="center"/>
    </xf>
    <xf numFmtId="0" fontId="10" fillId="5" borderId="31" xfId="0" applyFont="1" applyFill="1" applyBorder="1" applyAlignment="1">
      <alignment horizontal="center" vertical="center"/>
    </xf>
    <xf numFmtId="0" fontId="10" fillId="5" borderId="32" xfId="0" applyFont="1" applyFill="1" applyBorder="1" applyAlignment="1">
      <alignment horizontal="center" vertical="center"/>
    </xf>
    <xf numFmtId="0" fontId="10" fillId="10" borderId="28" xfId="0" applyFont="1" applyFill="1" applyBorder="1" applyAlignment="1">
      <alignment horizontal="left" vertical="center" indent="4"/>
    </xf>
    <xf numFmtId="0" fontId="1" fillId="10" borderId="33" xfId="0" applyFont="1" applyFill="1" applyBorder="1" applyAlignment="1">
      <alignment horizontal="left" vertical="center" indent="4"/>
    </xf>
    <xf numFmtId="0" fontId="1" fillId="10" borderId="31" xfId="0" applyFont="1" applyFill="1" applyBorder="1" applyAlignment="1">
      <alignment horizontal="left" vertical="center" indent="4"/>
    </xf>
    <xf numFmtId="0" fontId="1" fillId="10" borderId="32" xfId="0" applyFont="1" applyFill="1" applyBorder="1" applyAlignment="1">
      <alignment horizontal="left" vertical="center" indent="4"/>
    </xf>
    <xf numFmtId="0" fontId="10" fillId="4" borderId="12" xfId="0" applyFont="1" applyFill="1" applyBorder="1" applyAlignment="1">
      <alignment horizontal="center" wrapText="1"/>
    </xf>
    <xf numFmtId="0" fontId="10" fillId="4" borderId="30" xfId="0" applyFont="1" applyFill="1" applyBorder="1" applyAlignment="1">
      <alignment horizontal="center" wrapText="1"/>
    </xf>
    <xf numFmtId="0" fontId="10" fillId="4" borderId="27" xfId="0" applyFont="1" applyFill="1" applyBorder="1" applyAlignment="1">
      <alignment horizontal="center" wrapText="1"/>
    </xf>
    <xf numFmtId="0" fontId="10" fillId="5" borderId="28" xfId="0" applyFont="1" applyFill="1" applyBorder="1" applyAlignment="1">
      <alignment horizontal="left" vertical="center" wrapText="1" indent="4"/>
    </xf>
    <xf numFmtId="0" fontId="1" fillId="0" borderId="33" xfId="0" applyFont="1" applyBorder="1" applyAlignment="1">
      <alignment horizontal="left" vertical="center" wrapText="1" indent="4"/>
    </xf>
    <xf numFmtId="0" fontId="1" fillId="0" borderId="31" xfId="0" applyFont="1" applyBorder="1" applyAlignment="1">
      <alignment horizontal="left" vertical="center" wrapText="1" indent="4"/>
    </xf>
    <xf numFmtId="0" fontId="1" fillId="0" borderId="32" xfId="0" applyFont="1" applyBorder="1" applyAlignment="1">
      <alignment horizontal="left" vertical="center" wrapText="1" indent="4"/>
    </xf>
    <xf numFmtId="0" fontId="1" fillId="0" borderId="33" xfId="0" applyFont="1" applyBorder="1" applyAlignment="1">
      <alignment horizontal="left" vertical="center" indent="4"/>
    </xf>
    <xf numFmtId="0" fontId="1" fillId="0" borderId="31" xfId="0" applyFont="1" applyBorder="1" applyAlignment="1">
      <alignment horizontal="left" vertical="center" indent="4"/>
    </xf>
    <xf numFmtId="0" fontId="1" fillId="0" borderId="32" xfId="0" applyFont="1" applyBorder="1" applyAlignment="1">
      <alignment horizontal="left" vertical="center" indent="4"/>
    </xf>
    <xf numFmtId="0" fontId="0" fillId="0" borderId="0" xfId="0" applyAlignment="1">
      <alignment horizontal="center"/>
    </xf>
    <xf numFmtId="0" fontId="13" fillId="0" borderId="0" xfId="0" applyFont="1" applyBorder="1" applyAlignment="1">
      <alignment horizontal="center"/>
    </xf>
    <xf numFmtId="0" fontId="10" fillId="0" borderId="0" xfId="0" applyFont="1" applyAlignment="1">
      <alignment horizontal="center"/>
    </xf>
    <xf numFmtId="0" fontId="8" fillId="0" borderId="12" xfId="0" applyFont="1" applyBorder="1" applyAlignment="1">
      <alignment horizontal="right" vertical="center"/>
    </xf>
    <xf numFmtId="0" fontId="8" fillId="0" borderId="27" xfId="0" applyFont="1" applyBorder="1" applyAlignment="1">
      <alignment horizontal="right" vertical="center"/>
    </xf>
    <xf numFmtId="17" fontId="5" fillId="3" borderId="13" xfId="0" applyNumberFormat="1" applyFont="1" applyFill="1" applyBorder="1" applyAlignment="1">
      <alignment horizontal="center"/>
    </xf>
    <xf numFmtId="17" fontId="5" fillId="3" borderId="34" xfId="0" applyNumberFormat="1" applyFont="1" applyFill="1" applyBorder="1" applyAlignment="1">
      <alignment horizontal="center"/>
    </xf>
    <xf numFmtId="17" fontId="5" fillId="3" borderId="35" xfId="0" applyNumberFormat="1" applyFont="1" applyFill="1" applyBorder="1" applyAlignment="1">
      <alignment horizontal="center"/>
    </xf>
    <xf numFmtId="17" fontId="5" fillId="3" borderId="36" xfId="0" applyNumberFormat="1" applyFont="1" applyFill="1" applyBorder="1" applyAlignment="1">
      <alignment horizontal="center"/>
    </xf>
    <xf numFmtId="17" fontId="5" fillId="3" borderId="37" xfId="0" applyNumberFormat="1" applyFont="1" applyFill="1" applyBorder="1" applyAlignment="1">
      <alignment horizontal="center"/>
    </xf>
    <xf numFmtId="17" fontId="5" fillId="3" borderId="38" xfId="0" applyNumberFormat="1" applyFont="1" applyFill="1" applyBorder="1" applyAlignment="1">
      <alignment horizontal="center"/>
    </xf>
    <xf numFmtId="0" fontId="11" fillId="6" borderId="0" xfId="0" applyFont="1" applyFill="1" applyAlignment="1">
      <alignment horizontal="center"/>
    </xf>
  </cellXfs>
  <cellStyles count="21">
    <cellStyle name="60% - akcent 1" xfId="1" xr:uid="{00000000-0005-0000-0000-000000000000}"/>
    <cellStyle name="Diseño" xfId="2" xr:uid="{00000000-0005-0000-0000-000001000000}"/>
    <cellStyle name="Millares" xfId="3" builtinId="3"/>
    <cellStyle name="Millares [0]" xfId="20" builtinId="6"/>
    <cellStyle name="Millares [0] 10" xfId="4" xr:uid="{00000000-0005-0000-0000-000004000000}"/>
    <cellStyle name="Millares [0] 2" xfId="5" xr:uid="{00000000-0005-0000-0000-000005000000}"/>
    <cellStyle name="Millares [0] 2 19" xfId="6" xr:uid="{00000000-0005-0000-0000-000006000000}"/>
    <cellStyle name="Millares [0] 2 2" xfId="19" xr:uid="{00000000-0005-0000-0000-000007000000}"/>
    <cellStyle name="Millares [0]_razind092003" xfId="7" xr:uid="{00000000-0005-0000-0000-000008000000}"/>
    <cellStyle name="No-definido" xfId="8" xr:uid="{00000000-0005-0000-0000-000009000000}"/>
    <cellStyle name="Normal" xfId="0" builtinId="0"/>
    <cellStyle name="Normal 10" xfId="9" xr:uid="{00000000-0005-0000-0000-00000B000000}"/>
    <cellStyle name="Normal 2" xfId="10" xr:uid="{00000000-0005-0000-0000-00000C000000}"/>
    <cellStyle name="Normal 3" xfId="11" xr:uid="{00000000-0005-0000-0000-00000D000000}"/>
    <cellStyle name="Normal_graficos" xfId="12" xr:uid="{00000000-0005-0000-0000-00000E000000}"/>
    <cellStyle name="Normal_Modelo Paquete Ifrs Chile (2008)" xfId="13" xr:uid="{00000000-0005-0000-0000-00000F000000}"/>
    <cellStyle name="Normal_operacional" xfId="14" xr:uid="{00000000-0005-0000-0000-000010000000}"/>
    <cellStyle name="Normal_Paquete Nic 2005" xfId="15" xr:uid="{00000000-0005-0000-0000-000011000000}"/>
    <cellStyle name="Porcentaje" xfId="16" builtinId="5"/>
    <cellStyle name="Porcentaje 2" xfId="18" xr:uid="{00000000-0005-0000-0000-000013000000}"/>
    <cellStyle name="Porcentual 2 10" xfId="17" xr:uid="{00000000-0005-0000-0000-000014000000}"/>
  </cellStyles>
  <dxfs count="0"/>
  <tableStyles count="0" defaultTableStyle="TableStyleMedium9" defaultPivotStyle="PivotStyleLight16"/>
  <colors>
    <mruColors>
      <color rgb="FF0555FA"/>
      <color rgb="FF99CCFF"/>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2</xdr:col>
      <xdr:colOff>523875</xdr:colOff>
      <xdr:row>41</xdr:row>
      <xdr:rowOff>0</xdr:rowOff>
    </xdr:from>
    <xdr:to>
      <xdr:col>2</xdr:col>
      <xdr:colOff>600075</xdr:colOff>
      <xdr:row>42</xdr:row>
      <xdr:rowOff>123823</xdr:rowOff>
    </xdr:to>
    <xdr:sp macro="" textlink="">
      <xdr:nvSpPr>
        <xdr:cNvPr id="47465" name="Text Box 1">
          <a:extLst>
            <a:ext uri="{FF2B5EF4-FFF2-40B4-BE49-F238E27FC236}">
              <a16:creationId xmlns:a16="http://schemas.microsoft.com/office/drawing/2014/main" id="{00000000-0008-0000-0400-000069B90000}"/>
            </a:ext>
          </a:extLst>
        </xdr:cNvPr>
        <xdr:cNvSpPr txBox="1">
          <a:spLocks noChangeArrowheads="1"/>
        </xdr:cNvSpPr>
      </xdr:nvSpPr>
      <xdr:spPr bwMode="auto">
        <a:xfrm>
          <a:off x="5657850"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523875</xdr:colOff>
      <xdr:row>41</xdr:row>
      <xdr:rowOff>0</xdr:rowOff>
    </xdr:from>
    <xdr:to>
      <xdr:col>3</xdr:col>
      <xdr:colOff>600075</xdr:colOff>
      <xdr:row>42</xdr:row>
      <xdr:rowOff>123823</xdr:rowOff>
    </xdr:to>
    <xdr:sp macro="" textlink="">
      <xdr:nvSpPr>
        <xdr:cNvPr id="47466" name="Text Box 1">
          <a:extLst>
            <a:ext uri="{FF2B5EF4-FFF2-40B4-BE49-F238E27FC236}">
              <a16:creationId xmlns:a16="http://schemas.microsoft.com/office/drawing/2014/main" id="{00000000-0008-0000-0400-00006AB90000}"/>
            </a:ext>
          </a:extLst>
        </xdr:cNvPr>
        <xdr:cNvSpPr txBox="1">
          <a:spLocks noChangeArrowheads="1"/>
        </xdr:cNvSpPr>
      </xdr:nvSpPr>
      <xdr:spPr bwMode="auto">
        <a:xfrm>
          <a:off x="6772275"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K24"/>
  <sheetViews>
    <sheetView showGridLines="0" tabSelected="1" workbookViewId="0"/>
  </sheetViews>
  <sheetFormatPr baseColWidth="10" defaultColWidth="11.42578125" defaultRowHeight="12.75"/>
  <cols>
    <col min="1" max="1" width="5.85546875" style="94" customWidth="1"/>
    <col min="2" max="2" width="19.85546875" style="94" customWidth="1"/>
    <col min="3" max="3" width="11.5703125" style="94" customWidth="1"/>
    <col min="4" max="4" width="10.85546875" style="94" customWidth="1"/>
    <col min="5" max="5" width="11.85546875" style="94" customWidth="1"/>
    <col min="6" max="6" width="9.85546875" style="94" customWidth="1"/>
    <col min="7" max="7" width="11.42578125" style="94" customWidth="1"/>
    <col min="8" max="8" width="9" style="94" customWidth="1"/>
    <col min="9" max="16384" width="11.42578125" style="94"/>
  </cols>
  <sheetData>
    <row r="4" spans="2:7" ht="23.25" customHeight="1">
      <c r="B4" s="604" t="s">
        <v>71</v>
      </c>
      <c r="C4" s="606" t="s">
        <v>435</v>
      </c>
      <c r="D4" s="607"/>
      <c r="E4" s="607"/>
    </row>
    <row r="5" spans="2:7">
      <c r="B5" s="604"/>
      <c r="C5" s="603" t="s">
        <v>436</v>
      </c>
      <c r="D5" s="603"/>
      <c r="E5" s="603"/>
    </row>
    <row r="6" spans="2:7" ht="12.75" customHeight="1">
      <c r="B6" s="605"/>
      <c r="C6" s="176" t="s">
        <v>424</v>
      </c>
      <c r="D6" s="172" t="s">
        <v>425</v>
      </c>
      <c r="E6" s="172" t="s">
        <v>68</v>
      </c>
    </row>
    <row r="7" spans="2:7" s="122" customFormat="1" ht="6" customHeight="1">
      <c r="B7" s="182"/>
      <c r="C7" s="183"/>
      <c r="D7" s="184"/>
      <c r="E7" s="184"/>
    </row>
    <row r="8" spans="2:7">
      <c r="B8" s="134" t="s">
        <v>10</v>
      </c>
      <c r="C8" s="186">
        <v>22</v>
      </c>
      <c r="D8" s="185">
        <v>24</v>
      </c>
      <c r="E8" s="357">
        <v>-8.7999999999999995E-2</v>
      </c>
      <c r="G8" s="128"/>
    </row>
    <row r="9" spans="2:7">
      <c r="B9" s="134" t="s">
        <v>46</v>
      </c>
      <c r="C9" s="186">
        <v>602</v>
      </c>
      <c r="D9" s="185">
        <v>318</v>
      </c>
      <c r="E9" s="357">
        <v>0.89300000000000002</v>
      </c>
      <c r="G9" s="128"/>
    </row>
    <row r="10" spans="2:7">
      <c r="B10" s="134" t="s">
        <v>14</v>
      </c>
      <c r="C10" s="186">
        <v>362</v>
      </c>
      <c r="D10" s="185">
        <v>318</v>
      </c>
      <c r="E10" s="357">
        <v>0.14000000000000001</v>
      </c>
      <c r="G10" s="128"/>
    </row>
    <row r="11" spans="2:7">
      <c r="B11" s="134" t="s">
        <v>47</v>
      </c>
      <c r="C11" s="186">
        <v>160</v>
      </c>
      <c r="D11" s="185">
        <v>135</v>
      </c>
      <c r="E11" s="357">
        <v>0.184</v>
      </c>
      <c r="G11" s="128"/>
    </row>
    <row r="12" spans="2:7">
      <c r="B12" s="134" t="s">
        <v>358</v>
      </c>
      <c r="C12" s="186">
        <v>26</v>
      </c>
      <c r="D12" s="509" t="s">
        <v>374</v>
      </c>
      <c r="E12" s="509">
        <v>0</v>
      </c>
      <c r="G12" s="128"/>
    </row>
    <row r="13" spans="2:7" s="134" customFormat="1">
      <c r="B13" s="360" t="s">
        <v>262</v>
      </c>
      <c r="C13" s="361">
        <v>1166</v>
      </c>
      <c r="D13" s="362">
        <v>789</v>
      </c>
      <c r="E13" s="363">
        <v>0.47699999999999998</v>
      </c>
      <c r="G13" s="135"/>
    </row>
    <row r="14" spans="2:7">
      <c r="B14" s="134" t="s">
        <v>263</v>
      </c>
    </row>
    <row r="24" spans="11:11">
      <c r="K24" s="128"/>
    </row>
  </sheetData>
  <mergeCells count="3">
    <mergeCell ref="C5:E5"/>
    <mergeCell ref="B4:B6"/>
    <mergeCell ref="C4:E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H24"/>
  <sheetViews>
    <sheetView showGridLines="0" workbookViewId="0"/>
  </sheetViews>
  <sheetFormatPr baseColWidth="10" defaultColWidth="11.42578125" defaultRowHeight="12.75"/>
  <cols>
    <col min="1" max="1" width="6.140625" style="94" customWidth="1"/>
    <col min="2" max="2" width="55.42578125" style="105" customWidth="1"/>
    <col min="3" max="3" width="9.140625" style="105" customWidth="1"/>
    <col min="4" max="4" width="16.28515625" style="105" customWidth="1"/>
    <col min="5" max="5" width="13.42578125" style="105" customWidth="1"/>
    <col min="6" max="6" width="9.140625" style="105" customWidth="1"/>
    <col min="7" max="7" width="17.28515625" style="105" customWidth="1"/>
    <col min="8" max="8" width="13.7109375" style="105" customWidth="1"/>
    <col min="9" max="16384" width="11.42578125" style="94"/>
  </cols>
  <sheetData>
    <row r="2" spans="2:8">
      <c r="B2" s="223"/>
      <c r="C2" s="223"/>
      <c r="D2" s="223"/>
      <c r="E2" s="223"/>
      <c r="F2" s="223"/>
      <c r="G2" s="223"/>
      <c r="H2" s="223"/>
    </row>
    <row r="3" spans="2:8" s="224" customFormat="1">
      <c r="B3" s="641" t="s">
        <v>124</v>
      </c>
      <c r="C3" s="632" t="s">
        <v>470</v>
      </c>
      <c r="D3" s="632"/>
      <c r="E3" s="632"/>
      <c r="F3" s="632"/>
      <c r="G3" s="632"/>
      <c r="H3" s="632"/>
    </row>
    <row r="4" spans="2:8" s="224" customFormat="1" ht="38.25">
      <c r="B4" s="641"/>
      <c r="C4" s="457" t="s">
        <v>29</v>
      </c>
      <c r="D4" s="235" t="s">
        <v>474</v>
      </c>
      <c r="E4" s="235" t="s">
        <v>121</v>
      </c>
      <c r="F4" s="457" t="s">
        <v>29</v>
      </c>
      <c r="G4" s="235" t="s">
        <v>474</v>
      </c>
      <c r="H4" s="235" t="s">
        <v>122</v>
      </c>
    </row>
    <row r="5" spans="2:8" s="224" customFormat="1">
      <c r="B5" s="632"/>
      <c r="C5" s="642" t="s">
        <v>424</v>
      </c>
      <c r="D5" s="643"/>
      <c r="E5" s="643"/>
      <c r="F5" s="642" t="s">
        <v>425</v>
      </c>
      <c r="G5" s="643"/>
      <c r="H5" s="643"/>
    </row>
    <row r="6" spans="2:8">
      <c r="C6" s="226"/>
      <c r="D6" s="226"/>
      <c r="E6" s="226"/>
    </row>
    <row r="7" spans="2:8">
      <c r="B7" s="110" t="s">
        <v>294</v>
      </c>
      <c r="C7" s="226"/>
      <c r="D7" s="226"/>
      <c r="E7" s="226"/>
    </row>
    <row r="8" spans="2:8">
      <c r="B8" s="105" t="s">
        <v>10</v>
      </c>
      <c r="C8" s="503">
        <v>27.152999999999999</v>
      </c>
      <c r="D8" s="503">
        <v>-22</v>
      </c>
      <c r="E8" s="503">
        <v>5.1529999999999987</v>
      </c>
      <c r="F8" s="504">
        <v>22.212999999999997</v>
      </c>
      <c r="G8" s="504">
        <v>-22</v>
      </c>
      <c r="H8" s="459">
        <v>-0.212999999999997</v>
      </c>
    </row>
    <row r="9" spans="2:8">
      <c r="B9" s="105" t="s">
        <v>46</v>
      </c>
      <c r="C9" s="503">
        <v>164.613</v>
      </c>
      <c r="D9" s="503">
        <v>-33</v>
      </c>
      <c r="E9" s="503">
        <v>131.613</v>
      </c>
      <c r="F9" s="504">
        <v>51.620000000000026</v>
      </c>
      <c r="G9" s="504">
        <v>-5</v>
      </c>
      <c r="H9" s="504">
        <v>46.620000000000026</v>
      </c>
    </row>
    <row r="10" spans="2:8">
      <c r="B10" s="105" t="s">
        <v>14</v>
      </c>
      <c r="C10" s="503">
        <v>198.7</v>
      </c>
      <c r="D10" s="503">
        <v>-18</v>
      </c>
      <c r="E10" s="503">
        <v>180.7</v>
      </c>
      <c r="F10" s="504">
        <v>179.62199999999996</v>
      </c>
      <c r="G10" s="504">
        <v>-17</v>
      </c>
      <c r="H10" s="504">
        <v>162.62199999999996</v>
      </c>
    </row>
    <row r="11" spans="2:8">
      <c r="B11" s="105" t="s">
        <v>47</v>
      </c>
      <c r="C11" s="503">
        <v>96.144999999999996</v>
      </c>
      <c r="D11" s="503">
        <v>-15</v>
      </c>
      <c r="E11" s="503">
        <v>81.144999999999996</v>
      </c>
      <c r="F11" s="459">
        <v>77.025999999999996</v>
      </c>
      <c r="G11" s="459">
        <v>-13</v>
      </c>
      <c r="H11" s="459">
        <v>64.025999999999996</v>
      </c>
    </row>
    <row r="12" spans="2:8">
      <c r="B12" s="105" t="s">
        <v>347</v>
      </c>
      <c r="C12" s="503">
        <v>26.385999999999999</v>
      </c>
      <c r="D12" s="503">
        <v>-10</v>
      </c>
      <c r="E12" s="503">
        <v>16.385999999999999</v>
      </c>
      <c r="F12" s="459">
        <v>0</v>
      </c>
      <c r="G12" s="459">
        <v>0</v>
      </c>
      <c r="H12" s="459">
        <v>0</v>
      </c>
    </row>
    <row r="13" spans="2:8">
      <c r="B13" s="238" t="s">
        <v>473</v>
      </c>
      <c r="C13" s="237">
        <v>512.99699999999996</v>
      </c>
      <c r="D13" s="237">
        <v>-98</v>
      </c>
      <c r="E13" s="237">
        <v>414.99700000000001</v>
      </c>
      <c r="F13" s="239">
        <v>331.48099999999999</v>
      </c>
      <c r="G13" s="239">
        <v>-57</v>
      </c>
      <c r="H13" s="239">
        <v>274.48099999999999</v>
      </c>
    </row>
    <row r="14" spans="2:8">
      <c r="C14" s="226"/>
      <c r="D14" s="226"/>
      <c r="E14" s="226"/>
    </row>
    <row r="15" spans="2:8">
      <c r="B15" s="110" t="s">
        <v>295</v>
      </c>
      <c r="C15" s="226"/>
      <c r="D15" s="226"/>
      <c r="E15" s="226"/>
    </row>
    <row r="16" spans="2:8">
      <c r="B16" s="105" t="s">
        <v>10</v>
      </c>
      <c r="C16" s="503">
        <v>-4.0149999999999935</v>
      </c>
      <c r="D16" s="503">
        <v>-28</v>
      </c>
      <c r="E16" s="503">
        <v>-32.014999999999993</v>
      </c>
      <c r="F16" s="505">
        <v>2.8660000000000103</v>
      </c>
      <c r="G16" s="505">
        <v>-33</v>
      </c>
      <c r="H16" s="505">
        <v>-30.13399999999999</v>
      </c>
    </row>
    <row r="17" spans="2:8">
      <c r="B17" s="105" t="s">
        <v>46</v>
      </c>
      <c r="C17" s="503">
        <v>447.3010000000001</v>
      </c>
      <c r="D17" s="503">
        <v>-181.4</v>
      </c>
      <c r="E17" s="503">
        <v>265.90100000000007</v>
      </c>
      <c r="F17" s="505">
        <v>279.35999999999996</v>
      </c>
      <c r="G17" s="505">
        <v>-131</v>
      </c>
      <c r="H17" s="505">
        <v>148.35999999999996</v>
      </c>
    </row>
    <row r="18" spans="2:8">
      <c r="B18" s="105" t="s">
        <v>14</v>
      </c>
      <c r="C18" s="503">
        <v>159.22099999999998</v>
      </c>
      <c r="D18" s="503">
        <v>-36</v>
      </c>
      <c r="E18" s="503">
        <v>123.22099999999998</v>
      </c>
      <c r="F18" s="505">
        <v>137.35</v>
      </c>
      <c r="G18" s="505">
        <v>-33</v>
      </c>
      <c r="H18" s="505">
        <v>104.35</v>
      </c>
    </row>
    <row r="19" spans="2:8">
      <c r="B19" s="105" t="s">
        <v>47</v>
      </c>
      <c r="C19" s="503">
        <v>63.873999999999974</v>
      </c>
      <c r="D19" s="503">
        <v>-19</v>
      </c>
      <c r="E19" s="503">
        <v>44.873999999999974</v>
      </c>
      <c r="F19" s="505">
        <v>60.705999999999996</v>
      </c>
      <c r="G19" s="505">
        <v>-17</v>
      </c>
      <c r="H19" s="505">
        <v>43.705999999999996</v>
      </c>
    </row>
    <row r="20" spans="2:8">
      <c r="B20" s="238" t="s">
        <v>469</v>
      </c>
      <c r="C20" s="237">
        <v>666.38100000000009</v>
      </c>
      <c r="D20" s="237">
        <v>-264.39999999999998</v>
      </c>
      <c r="E20" s="237">
        <v>401.98100000000005</v>
      </c>
      <c r="F20" s="239">
        <v>480.28199999999993</v>
      </c>
      <c r="G20" s="239">
        <v>-214</v>
      </c>
      <c r="H20" s="239">
        <v>266.28199999999998</v>
      </c>
    </row>
    <row r="21" spans="2:8">
      <c r="B21" s="534"/>
      <c r="C21" s="534"/>
      <c r="D21" s="534"/>
      <c r="E21" s="534"/>
      <c r="F21" s="534"/>
      <c r="G21" s="534"/>
      <c r="H21" s="534"/>
    </row>
    <row r="22" spans="2:8">
      <c r="B22" s="222" t="s">
        <v>394</v>
      </c>
      <c r="C22" s="535">
        <v>-13.208000000000018</v>
      </c>
      <c r="D22" s="535">
        <v>-1.9039999999999999</v>
      </c>
      <c r="E22" s="535">
        <v>-15.112000000000018</v>
      </c>
      <c r="F22" s="536">
        <v>-22.348000000000024</v>
      </c>
      <c r="G22" s="560">
        <v>0</v>
      </c>
      <c r="H22" s="536">
        <v>-22.348000000000024</v>
      </c>
    </row>
    <row r="23" spans="2:8" ht="9" customHeight="1">
      <c r="C23" s="506"/>
      <c r="D23" s="506"/>
      <c r="E23" s="506"/>
      <c r="F23" s="506"/>
      <c r="G23" s="506"/>
      <c r="H23" s="506"/>
    </row>
    <row r="24" spans="2:8">
      <c r="B24" s="108" t="s">
        <v>123</v>
      </c>
      <c r="C24" s="507">
        <v>1166.17</v>
      </c>
      <c r="D24" s="507">
        <v>-364.30399999999997</v>
      </c>
      <c r="E24" s="507">
        <v>801.8660000000001</v>
      </c>
      <c r="F24" s="507">
        <v>789.41499999999985</v>
      </c>
      <c r="G24" s="507">
        <v>-271</v>
      </c>
      <c r="H24" s="507">
        <v>518.41499999999985</v>
      </c>
    </row>
  </sheetData>
  <mergeCells count="4">
    <mergeCell ref="B3:B5"/>
    <mergeCell ref="C3:H3"/>
    <mergeCell ref="C5:E5"/>
    <mergeCell ref="F5:H5"/>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F50"/>
  <sheetViews>
    <sheetView showGridLines="0" workbookViewId="0"/>
  </sheetViews>
  <sheetFormatPr baseColWidth="10" defaultColWidth="11.42578125" defaultRowHeight="12.75"/>
  <cols>
    <col min="1" max="1" width="5.5703125" style="83" customWidth="1"/>
    <col min="2" max="2" width="66.42578125" style="111" customWidth="1"/>
    <col min="3" max="3" width="11.28515625" style="111" customWidth="1"/>
    <col min="4" max="4" width="10.28515625" style="111" customWidth="1"/>
    <col min="5" max="5" width="10.140625" style="111" customWidth="1"/>
    <col min="6" max="6" width="10.85546875" style="111" customWidth="1"/>
    <col min="7" max="16384" width="11.42578125" style="83"/>
  </cols>
  <sheetData>
    <row r="2" spans="1:6">
      <c r="A2" s="94"/>
      <c r="B2" s="636"/>
      <c r="C2" s="636"/>
      <c r="D2" s="636"/>
      <c r="E2" s="636"/>
      <c r="F2" s="636"/>
    </row>
    <row r="3" spans="1:6" ht="12.75" customHeight="1">
      <c r="A3" s="94"/>
      <c r="B3" s="634" t="s">
        <v>490</v>
      </c>
      <c r="C3" s="644" t="s">
        <v>475</v>
      </c>
      <c r="D3" s="644"/>
      <c r="E3" s="644"/>
      <c r="F3" s="644"/>
    </row>
    <row r="4" spans="1:6">
      <c r="A4" s="94"/>
      <c r="B4" s="646"/>
      <c r="C4" s="437" t="s">
        <v>424</v>
      </c>
      <c r="D4" s="437" t="s">
        <v>425</v>
      </c>
      <c r="E4" s="214" t="s">
        <v>67</v>
      </c>
      <c r="F4" s="214" t="s">
        <v>68</v>
      </c>
    </row>
    <row r="5" spans="1:6">
      <c r="A5" s="94"/>
      <c r="B5" s="105"/>
      <c r="C5" s="645"/>
      <c r="D5" s="645"/>
      <c r="E5" s="645"/>
      <c r="F5" s="106"/>
    </row>
    <row r="6" spans="1:6">
      <c r="A6" s="94"/>
      <c r="B6" s="110" t="s">
        <v>83</v>
      </c>
      <c r="C6" s="105"/>
      <c r="D6" s="105"/>
      <c r="E6" s="105"/>
      <c r="F6" s="105"/>
    </row>
    <row r="7" spans="1:6">
      <c r="A7" s="94"/>
      <c r="B7" s="105" t="s">
        <v>10</v>
      </c>
      <c r="C7" s="458">
        <v>17</v>
      </c>
      <c r="D7" s="458">
        <v>17</v>
      </c>
      <c r="E7" s="458" t="s">
        <v>374</v>
      </c>
      <c r="F7" s="357" t="s">
        <v>374</v>
      </c>
    </row>
    <row r="8" spans="1:6">
      <c r="A8" s="94"/>
      <c r="B8" s="105" t="s">
        <v>46</v>
      </c>
      <c r="C8" s="458">
        <v>72</v>
      </c>
      <c r="D8" s="458">
        <v>31</v>
      </c>
      <c r="E8" s="458">
        <v>41</v>
      </c>
      <c r="F8" s="357">
        <v>1.37</v>
      </c>
    </row>
    <row r="9" spans="1:6">
      <c r="A9" s="94"/>
      <c r="B9" s="105" t="s">
        <v>14</v>
      </c>
      <c r="C9" s="458">
        <v>5</v>
      </c>
      <c r="D9" s="458">
        <v>3</v>
      </c>
      <c r="E9" s="458">
        <v>2</v>
      </c>
      <c r="F9" s="357">
        <v>0.50600000000000001</v>
      </c>
    </row>
    <row r="10" spans="1:6">
      <c r="A10" s="94"/>
      <c r="B10" s="105" t="s">
        <v>47</v>
      </c>
      <c r="C10" s="458">
        <v>2</v>
      </c>
      <c r="D10" s="458">
        <v>1</v>
      </c>
      <c r="E10" s="458">
        <v>1</v>
      </c>
      <c r="F10" s="357">
        <v>0.83199999999999996</v>
      </c>
    </row>
    <row r="11" spans="1:6">
      <c r="A11" s="94"/>
      <c r="B11" s="105" t="s">
        <v>347</v>
      </c>
      <c r="C11" s="458">
        <v>1</v>
      </c>
      <c r="D11" s="458" t="s">
        <v>374</v>
      </c>
      <c r="E11" s="458">
        <v>1</v>
      </c>
      <c r="F11" s="530" t="s">
        <v>309</v>
      </c>
    </row>
    <row r="12" spans="1:6">
      <c r="A12" s="94"/>
      <c r="B12" s="221" t="s">
        <v>395</v>
      </c>
      <c r="C12" s="460">
        <v>0</v>
      </c>
      <c r="D12" s="458">
        <v>1</v>
      </c>
      <c r="E12" s="460">
        <v>-1</v>
      </c>
      <c r="F12" s="530" t="s">
        <v>309</v>
      </c>
    </row>
    <row r="13" spans="1:6">
      <c r="A13" s="94"/>
      <c r="B13" s="241" t="s">
        <v>127</v>
      </c>
      <c r="C13" s="461">
        <v>97</v>
      </c>
      <c r="D13" s="461">
        <v>53</v>
      </c>
      <c r="E13" s="461">
        <v>43.947000000000003</v>
      </c>
      <c r="F13" s="409">
        <v>0.83399999999999996</v>
      </c>
    </row>
    <row r="14" spans="1:6" s="240" customFormat="1">
      <c r="A14" s="114"/>
      <c r="B14" s="109"/>
      <c r="C14" s="463"/>
      <c r="D14" s="463"/>
      <c r="E14" s="463"/>
      <c r="F14" s="464"/>
    </row>
    <row r="15" spans="1:6">
      <c r="A15" s="94"/>
      <c r="B15" s="110" t="s">
        <v>400</v>
      </c>
      <c r="C15" s="459"/>
      <c r="D15" s="459"/>
      <c r="E15" s="459"/>
      <c r="F15" s="465"/>
    </row>
    <row r="16" spans="1:6">
      <c r="A16" s="94"/>
      <c r="B16" s="105" t="s">
        <v>10</v>
      </c>
      <c r="C16" s="458">
        <v>-72</v>
      </c>
      <c r="D16" s="458">
        <v>-43</v>
      </c>
      <c r="E16" s="458">
        <v>-29</v>
      </c>
      <c r="F16" s="357">
        <v>0.69099999999999995</v>
      </c>
    </row>
    <row r="17" spans="1:6">
      <c r="A17" s="94"/>
      <c r="B17" s="105" t="s">
        <v>46</v>
      </c>
      <c r="C17" s="458">
        <v>-216</v>
      </c>
      <c r="D17" s="458">
        <v>-118</v>
      </c>
      <c r="E17" s="458">
        <v>-98</v>
      </c>
      <c r="F17" s="357">
        <v>0.80300000000000005</v>
      </c>
    </row>
    <row r="18" spans="1:6">
      <c r="A18" s="94"/>
      <c r="B18" s="105" t="s">
        <v>14</v>
      </c>
      <c r="C18" s="458">
        <v>-35</v>
      </c>
      <c r="D18" s="458">
        <v>-24</v>
      </c>
      <c r="E18" s="458">
        <v>-11</v>
      </c>
      <c r="F18" s="357">
        <v>0.47299999999999998</v>
      </c>
    </row>
    <row r="19" spans="1:6">
      <c r="A19" s="94"/>
      <c r="B19" s="105" t="s">
        <v>47</v>
      </c>
      <c r="C19" s="458">
        <v>-11</v>
      </c>
      <c r="D19" s="458">
        <v>-8</v>
      </c>
      <c r="E19" s="458">
        <v>-3</v>
      </c>
      <c r="F19" s="357">
        <v>0.47199999999999998</v>
      </c>
    </row>
    <row r="20" spans="1:6">
      <c r="A20" s="94"/>
      <c r="B20" s="105" t="s">
        <v>347</v>
      </c>
      <c r="C20" s="458">
        <v>-1</v>
      </c>
      <c r="D20" s="458" t="s">
        <v>374</v>
      </c>
      <c r="E20" s="458">
        <v>-1</v>
      </c>
      <c r="F20" s="530" t="s">
        <v>309</v>
      </c>
    </row>
    <row r="21" spans="1:6">
      <c r="A21" s="94"/>
      <c r="B21" s="216" t="s">
        <v>126</v>
      </c>
      <c r="C21" s="460">
        <v>-12</v>
      </c>
      <c r="D21" s="460">
        <v>-6</v>
      </c>
      <c r="E21" s="460">
        <v>-6</v>
      </c>
      <c r="F21" s="357">
        <v>1.1830000000000001</v>
      </c>
    </row>
    <row r="22" spans="1:6">
      <c r="A22" s="94"/>
      <c r="B22" s="241" t="s">
        <v>399</v>
      </c>
      <c r="C22" s="461">
        <v>-347</v>
      </c>
      <c r="D22" s="461">
        <v>-199</v>
      </c>
      <c r="E22" s="461">
        <v>-148</v>
      </c>
      <c r="F22" s="409">
        <v>0.745</v>
      </c>
    </row>
    <row r="23" spans="1:6" s="240" customFormat="1">
      <c r="A23" s="114"/>
      <c r="B23" s="109"/>
      <c r="C23" s="463"/>
      <c r="D23" s="463"/>
      <c r="E23" s="463"/>
      <c r="F23" s="464"/>
    </row>
    <row r="24" spans="1:6">
      <c r="A24" s="94"/>
      <c r="B24" s="110" t="s">
        <v>84</v>
      </c>
      <c r="C24" s="459"/>
      <c r="D24" s="459"/>
      <c r="E24" s="459"/>
      <c r="F24" s="465"/>
    </row>
    <row r="25" spans="1:6">
      <c r="A25" s="94"/>
      <c r="B25" s="105" t="s">
        <v>10</v>
      </c>
      <c r="C25" s="458">
        <v>13</v>
      </c>
      <c r="D25" s="458">
        <v>10</v>
      </c>
      <c r="E25" s="458">
        <v>3</v>
      </c>
      <c r="F25" s="357">
        <v>0.35499999999999998</v>
      </c>
    </row>
    <row r="26" spans="1:6">
      <c r="A26" s="94"/>
      <c r="B26" s="105" t="s">
        <v>46</v>
      </c>
      <c r="C26" s="458">
        <v>145</v>
      </c>
      <c r="D26" s="458">
        <v>-48</v>
      </c>
      <c r="E26" s="458">
        <v>193</v>
      </c>
      <c r="F26" s="357">
        <v>-4.0170000000000003</v>
      </c>
    </row>
    <row r="27" spans="1:6">
      <c r="A27" s="94"/>
      <c r="B27" s="105" t="s">
        <v>14</v>
      </c>
      <c r="C27" s="458">
        <v>-2</v>
      </c>
      <c r="D27" s="458">
        <v>-2</v>
      </c>
      <c r="E27" s="569">
        <v>0</v>
      </c>
      <c r="F27" s="357">
        <v>-4.7E-2</v>
      </c>
    </row>
    <row r="28" spans="1:6">
      <c r="A28" s="94"/>
      <c r="B28" s="105" t="s">
        <v>47</v>
      </c>
      <c r="C28" s="458">
        <v>7</v>
      </c>
      <c r="D28" s="458">
        <v>-2</v>
      </c>
      <c r="E28" s="458">
        <v>9</v>
      </c>
      <c r="F28" s="357">
        <v>-5.351</v>
      </c>
    </row>
    <row r="29" spans="1:6">
      <c r="A29" s="94"/>
      <c r="B29" s="216" t="s">
        <v>395</v>
      </c>
      <c r="C29" s="460">
        <v>-77</v>
      </c>
      <c r="D29" s="460">
        <v>38</v>
      </c>
      <c r="E29" s="460">
        <v>-115</v>
      </c>
      <c r="F29" s="359">
        <v>-3.0209999999999999</v>
      </c>
    </row>
    <row r="30" spans="1:6">
      <c r="A30" s="94"/>
      <c r="B30" s="241" t="s">
        <v>128</v>
      </c>
      <c r="C30" s="461">
        <v>86</v>
      </c>
      <c r="D30" s="461">
        <v>-4</v>
      </c>
      <c r="E30" s="461">
        <v>90</v>
      </c>
      <c r="F30" s="576" t="s">
        <v>479</v>
      </c>
    </row>
    <row r="31" spans="1:6" s="240" customFormat="1">
      <c r="A31" s="114"/>
      <c r="B31" s="109"/>
      <c r="C31" s="463"/>
      <c r="D31" s="463"/>
      <c r="E31" s="463"/>
      <c r="F31" s="463"/>
    </row>
    <row r="32" spans="1:6">
      <c r="A32" s="94"/>
      <c r="B32" s="241" t="s">
        <v>296</v>
      </c>
      <c r="C32" s="461">
        <v>57</v>
      </c>
      <c r="D32" s="461">
        <v>21</v>
      </c>
      <c r="E32" s="461">
        <v>36</v>
      </c>
      <c r="F32" s="409">
        <v>1.6850000000000001</v>
      </c>
    </row>
    <row r="33" spans="1:6" s="240" customFormat="1">
      <c r="A33" s="114"/>
      <c r="B33" s="411"/>
      <c r="C33" s="466"/>
      <c r="D33" s="463"/>
      <c r="E33" s="463"/>
      <c r="F33" s="463"/>
    </row>
    <row r="34" spans="1:6">
      <c r="A34" s="94"/>
      <c r="B34" s="412" t="s">
        <v>471</v>
      </c>
      <c r="C34" s="467">
        <v>-107</v>
      </c>
      <c r="D34" s="467">
        <v>-129</v>
      </c>
      <c r="E34" s="467">
        <v>22</v>
      </c>
      <c r="F34" s="378">
        <v>-0.16400000000000001</v>
      </c>
    </row>
    <row r="35" spans="1:6">
      <c r="B35" s="83"/>
      <c r="C35" s="462"/>
      <c r="D35" s="462"/>
      <c r="E35" s="462"/>
      <c r="F35" s="462"/>
    </row>
    <row r="36" spans="1:6">
      <c r="A36" s="94"/>
      <c r="B36" s="108" t="s">
        <v>85</v>
      </c>
      <c r="C36" s="467">
        <v>695</v>
      </c>
      <c r="D36" s="467">
        <v>389.25499999999988</v>
      </c>
      <c r="E36" s="467">
        <v>305.83000000000027</v>
      </c>
      <c r="F36" s="378">
        <v>0.78369999999999995</v>
      </c>
    </row>
    <row r="37" spans="1:6" s="240" customFormat="1">
      <c r="A37" s="114"/>
      <c r="B37" s="229"/>
      <c r="C37" s="468"/>
      <c r="D37" s="468"/>
      <c r="E37" s="468"/>
      <c r="F37" s="469"/>
    </row>
    <row r="38" spans="1:6">
      <c r="B38" s="215" t="s">
        <v>86</v>
      </c>
      <c r="C38" s="462"/>
      <c r="D38" s="462"/>
      <c r="E38" s="462"/>
      <c r="F38" s="462"/>
    </row>
    <row r="39" spans="1:6">
      <c r="A39" s="94"/>
      <c r="B39" s="105" t="s">
        <v>10</v>
      </c>
      <c r="C39" s="458">
        <v>6</v>
      </c>
      <c r="D39" s="458">
        <v>19</v>
      </c>
      <c r="E39" s="458">
        <v>-13</v>
      </c>
      <c r="F39" s="357">
        <v>-0.65700000000000003</v>
      </c>
    </row>
    <row r="40" spans="1:6">
      <c r="A40" s="94"/>
      <c r="B40" s="105" t="s">
        <v>46</v>
      </c>
      <c r="C40" s="458">
        <v>-106</v>
      </c>
      <c r="D40" s="458">
        <v>-16</v>
      </c>
      <c r="E40" s="458">
        <v>-90</v>
      </c>
      <c r="F40" s="357">
        <v>5.6139999999999999</v>
      </c>
    </row>
    <row r="41" spans="1:6">
      <c r="A41" s="94"/>
      <c r="B41" s="105" t="s">
        <v>14</v>
      </c>
      <c r="C41" s="458">
        <v>-94</v>
      </c>
      <c r="D41" s="458">
        <v>-69</v>
      </c>
      <c r="E41" s="458">
        <v>-25</v>
      </c>
      <c r="F41" s="357">
        <v>0.35</v>
      </c>
    </row>
    <row r="42" spans="1:6">
      <c r="A42" s="94"/>
      <c r="B42" s="105" t="s">
        <v>47</v>
      </c>
      <c r="C42" s="458">
        <v>-34</v>
      </c>
      <c r="D42" s="458">
        <v>-34</v>
      </c>
      <c r="E42" s="458">
        <v>-0.41799999999999926</v>
      </c>
      <c r="F42" s="357">
        <v>-1.7000000000000001E-2</v>
      </c>
    </row>
    <row r="43" spans="1:6">
      <c r="A43" s="94"/>
      <c r="B43" s="105" t="s">
        <v>347</v>
      </c>
      <c r="C43" s="458">
        <v>-5</v>
      </c>
      <c r="D43" s="458" t="s">
        <v>374</v>
      </c>
      <c r="E43" s="458">
        <v>-5</v>
      </c>
      <c r="F43" s="570" t="s">
        <v>309</v>
      </c>
    </row>
    <row r="44" spans="1:6">
      <c r="A44" s="94"/>
      <c r="B44" s="216" t="s">
        <v>126</v>
      </c>
      <c r="C44" s="459">
        <v>11</v>
      </c>
      <c r="D44" s="459">
        <v>-1</v>
      </c>
      <c r="E44" s="459">
        <v>12</v>
      </c>
      <c r="F44" s="508" t="s">
        <v>479</v>
      </c>
    </row>
    <row r="45" spans="1:6" s="240" customFormat="1">
      <c r="A45" s="114"/>
      <c r="B45" s="241" t="s">
        <v>129</v>
      </c>
      <c r="C45" s="461">
        <v>-222</v>
      </c>
      <c r="D45" s="461">
        <v>-101</v>
      </c>
      <c r="E45" s="461">
        <v>-121</v>
      </c>
      <c r="F45" s="409">
        <v>1.196</v>
      </c>
    </row>
    <row r="46" spans="1:6" s="123" customFormat="1">
      <c r="A46" s="122"/>
      <c r="B46" s="415"/>
      <c r="C46" s="470"/>
      <c r="D46" s="470"/>
      <c r="E46" s="470"/>
      <c r="F46" s="471"/>
    </row>
    <row r="47" spans="1:6">
      <c r="A47" s="94"/>
      <c r="B47" s="414" t="s">
        <v>271</v>
      </c>
      <c r="C47" s="467">
        <v>473</v>
      </c>
      <c r="D47" s="467">
        <v>288</v>
      </c>
      <c r="E47" s="467">
        <v>184.61300000000028</v>
      </c>
      <c r="F47" s="378">
        <v>0.63929999999999998</v>
      </c>
    </row>
    <row r="48" spans="1:6">
      <c r="A48" s="94"/>
      <c r="B48" s="110" t="s">
        <v>55</v>
      </c>
      <c r="C48" s="463">
        <v>366</v>
      </c>
      <c r="D48" s="463">
        <v>183</v>
      </c>
      <c r="E48" s="463">
        <v>183</v>
      </c>
      <c r="F48" s="413">
        <v>0.996</v>
      </c>
    </row>
    <row r="49" spans="1:6">
      <c r="A49" s="94"/>
      <c r="B49" s="105" t="s">
        <v>56</v>
      </c>
      <c r="C49" s="458">
        <v>107</v>
      </c>
      <c r="D49" s="458">
        <v>105</v>
      </c>
      <c r="E49" s="458">
        <v>2</v>
      </c>
      <c r="F49" s="357">
        <v>1.7000000000000001E-2</v>
      </c>
    </row>
    <row r="50" spans="1:6">
      <c r="A50" s="94"/>
      <c r="B50" s="105"/>
      <c r="C50" s="105"/>
      <c r="D50" s="105"/>
      <c r="E50" s="105"/>
      <c r="F50" s="105"/>
    </row>
  </sheetData>
  <mergeCells count="4">
    <mergeCell ref="B2:F2"/>
    <mergeCell ref="C3:F3"/>
    <mergeCell ref="C5:E5"/>
    <mergeCell ref="B3:B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H32"/>
  <sheetViews>
    <sheetView showGridLines="0" workbookViewId="0"/>
  </sheetViews>
  <sheetFormatPr baseColWidth="10" defaultColWidth="11.42578125" defaultRowHeight="12.75"/>
  <cols>
    <col min="1" max="1" width="5.42578125" style="34" customWidth="1"/>
    <col min="2" max="2" width="54.85546875" style="88" customWidth="1"/>
    <col min="3" max="3" width="15.7109375" style="88" customWidth="1"/>
    <col min="4" max="4" width="15.5703125" style="88" customWidth="1"/>
    <col min="5" max="5" width="10.28515625" style="88" bestFit="1" customWidth="1"/>
    <col min="6" max="6" width="11.42578125" style="88"/>
    <col min="7" max="16384" width="11.42578125" style="34"/>
  </cols>
  <sheetData>
    <row r="1" spans="2:6">
      <c r="B1" s="225"/>
      <c r="C1" s="651"/>
      <c r="D1" s="651"/>
      <c r="E1" s="651"/>
      <c r="F1" s="651"/>
    </row>
    <row r="2" spans="2:6">
      <c r="B2" s="647" t="s">
        <v>135</v>
      </c>
      <c r="C2" s="242" t="s">
        <v>426</v>
      </c>
      <c r="D2" s="242" t="s">
        <v>389</v>
      </c>
      <c r="E2" s="242" t="s">
        <v>67</v>
      </c>
      <c r="F2" s="242" t="s">
        <v>68</v>
      </c>
    </row>
    <row r="3" spans="2:6">
      <c r="B3" s="648"/>
      <c r="C3" s="650" t="s">
        <v>139</v>
      </c>
      <c r="D3" s="650"/>
      <c r="E3" s="650"/>
      <c r="F3" s="243"/>
    </row>
    <row r="4" spans="2:6">
      <c r="C4" s="117"/>
      <c r="D4" s="117"/>
      <c r="E4" s="117"/>
    </row>
    <row r="5" spans="2:6">
      <c r="B5" s="89" t="s">
        <v>50</v>
      </c>
      <c r="C5" s="118">
        <v>8587</v>
      </c>
      <c r="D5" s="118">
        <v>7062</v>
      </c>
      <c r="E5" s="118">
        <v>1525.049</v>
      </c>
      <c r="F5" s="86">
        <v>0.21579519032906158</v>
      </c>
    </row>
    <row r="6" spans="2:6">
      <c r="B6" s="89" t="s">
        <v>130</v>
      </c>
      <c r="C6" s="118">
        <v>31680</v>
      </c>
      <c r="D6" s="118">
        <v>27897.458999999999</v>
      </c>
      <c r="E6" s="118">
        <v>3782.880000000001</v>
      </c>
      <c r="F6" s="86">
        <v>0.1355994465302377</v>
      </c>
    </row>
    <row r="7" spans="2:6">
      <c r="C7" s="244"/>
      <c r="D7" s="244"/>
      <c r="E7" s="244"/>
      <c r="F7" s="244"/>
    </row>
    <row r="8" spans="2:6">
      <c r="B8" s="236" t="s">
        <v>51</v>
      </c>
      <c r="C8" s="245">
        <v>40267</v>
      </c>
      <c r="D8" s="245">
        <v>34959</v>
      </c>
      <c r="E8" s="245">
        <v>5308</v>
      </c>
      <c r="F8" s="246">
        <v>0.15183324504880535</v>
      </c>
    </row>
    <row r="10" spans="2:6" s="247" customFormat="1">
      <c r="B10" s="215"/>
      <c r="C10" s="651"/>
      <c r="D10" s="651"/>
      <c r="E10" s="651"/>
      <c r="F10" s="651"/>
    </row>
    <row r="11" spans="2:6">
      <c r="B11" s="647" t="s">
        <v>136</v>
      </c>
      <c r="C11" s="242" t="s">
        <v>426</v>
      </c>
      <c r="D11" s="242" t="s">
        <v>389</v>
      </c>
      <c r="E11" s="242" t="s">
        <v>67</v>
      </c>
      <c r="F11" s="242" t="s">
        <v>68</v>
      </c>
    </row>
    <row r="12" spans="2:6">
      <c r="B12" s="648"/>
      <c r="C12" s="650" t="s">
        <v>139</v>
      </c>
      <c r="D12" s="650"/>
      <c r="E12" s="650"/>
      <c r="F12" s="243"/>
    </row>
    <row r="13" spans="2:6">
      <c r="C13" s="117"/>
      <c r="D13" s="117"/>
      <c r="E13" s="117"/>
    </row>
    <row r="14" spans="2:6">
      <c r="B14" s="89" t="s">
        <v>52</v>
      </c>
      <c r="C14" s="133">
        <v>9821</v>
      </c>
      <c r="D14" s="133">
        <v>7796</v>
      </c>
      <c r="E14" s="133">
        <v>2025</v>
      </c>
      <c r="F14" s="92">
        <v>0.26</v>
      </c>
    </row>
    <row r="15" spans="2:6">
      <c r="B15" s="89" t="s">
        <v>53</v>
      </c>
      <c r="C15" s="133">
        <v>13401</v>
      </c>
      <c r="D15" s="133">
        <v>12133</v>
      </c>
      <c r="E15" s="133">
        <v>1268</v>
      </c>
      <c r="F15" s="92">
        <v>0.104</v>
      </c>
    </row>
    <row r="16" spans="2:6">
      <c r="B16" s="89"/>
      <c r="C16" s="133"/>
      <c r="D16" s="133"/>
      <c r="E16" s="133"/>
      <c r="F16" s="92"/>
    </row>
    <row r="17" spans="2:8">
      <c r="B17" s="89" t="s">
        <v>131</v>
      </c>
      <c r="C17" s="133">
        <v>17045</v>
      </c>
      <c r="D17" s="133">
        <v>15030</v>
      </c>
      <c r="E17" s="133">
        <v>2015</v>
      </c>
      <c r="F17" s="92">
        <v>0.13400000000000001</v>
      </c>
    </row>
    <row r="18" spans="2:8">
      <c r="B18" s="87" t="s">
        <v>132</v>
      </c>
      <c r="C18" s="118">
        <v>14463</v>
      </c>
      <c r="D18" s="118">
        <v>12833</v>
      </c>
      <c r="E18" s="118">
        <v>1630</v>
      </c>
      <c r="F18" s="86">
        <v>0.127</v>
      </c>
    </row>
    <row r="19" spans="2:8">
      <c r="B19" s="87" t="s">
        <v>133</v>
      </c>
      <c r="C19" s="118">
        <v>2582</v>
      </c>
      <c r="D19" s="118">
        <v>2197</v>
      </c>
      <c r="E19" s="118">
        <v>385</v>
      </c>
      <c r="F19" s="86">
        <v>0.17499999999999999</v>
      </c>
    </row>
    <row r="20" spans="2:8">
      <c r="C20" s="118"/>
      <c r="D20" s="118"/>
      <c r="E20" s="118"/>
      <c r="F20" s="119"/>
    </row>
    <row r="21" spans="2:8">
      <c r="B21" s="236" t="s">
        <v>134</v>
      </c>
      <c r="C21" s="245">
        <v>40267</v>
      </c>
      <c r="D21" s="245">
        <v>34959</v>
      </c>
      <c r="E21" s="245">
        <v>5308</v>
      </c>
      <c r="F21" s="246">
        <v>0.152</v>
      </c>
    </row>
    <row r="23" spans="2:8">
      <c r="B23" s="215"/>
      <c r="C23" s="649"/>
      <c r="D23" s="649"/>
      <c r="E23" s="649"/>
      <c r="F23" s="649"/>
    </row>
    <row r="24" spans="2:8">
      <c r="B24" s="647" t="s">
        <v>478</v>
      </c>
      <c r="C24" s="242" t="s">
        <v>426</v>
      </c>
      <c r="D24" s="242" t="s">
        <v>427</v>
      </c>
      <c r="E24" s="242" t="s">
        <v>67</v>
      </c>
      <c r="F24" s="242" t="s">
        <v>68</v>
      </c>
    </row>
    <row r="25" spans="2:8">
      <c r="B25" s="648"/>
      <c r="C25" s="650" t="s">
        <v>139</v>
      </c>
      <c r="D25" s="650"/>
      <c r="E25" s="650"/>
      <c r="F25" s="243"/>
    </row>
    <row r="26" spans="2:8">
      <c r="C26" s="117"/>
      <c r="D26" s="117"/>
      <c r="E26" s="117"/>
      <c r="F26" s="120"/>
    </row>
    <row r="27" spans="2:8">
      <c r="B27" s="89" t="s">
        <v>66</v>
      </c>
      <c r="C27" s="84">
        <v>201</v>
      </c>
      <c r="D27" s="84">
        <v>278</v>
      </c>
      <c r="E27" s="84">
        <v>-77</v>
      </c>
      <c r="F27" s="357">
        <v>-0.27700000000000002</v>
      </c>
    </row>
    <row r="28" spans="2:8">
      <c r="B28" s="89" t="s">
        <v>65</v>
      </c>
      <c r="C28" s="84">
        <v>-694</v>
      </c>
      <c r="D28" s="84">
        <v>-402</v>
      </c>
      <c r="E28" s="84">
        <v>-292</v>
      </c>
      <c r="F28" s="357">
        <v>-0.72599999999999998</v>
      </c>
    </row>
    <row r="29" spans="2:8">
      <c r="B29" s="89" t="s">
        <v>64</v>
      </c>
      <c r="C29" s="84">
        <v>682</v>
      </c>
      <c r="D29" s="84">
        <v>-91</v>
      </c>
      <c r="E29" s="84">
        <v>773</v>
      </c>
      <c r="F29" s="357">
        <v>-8.4698245191518247</v>
      </c>
    </row>
    <row r="30" spans="2:8">
      <c r="C30" s="118"/>
      <c r="D30" s="118"/>
      <c r="E30" s="118"/>
      <c r="F30" s="118"/>
    </row>
    <row r="31" spans="2:8">
      <c r="B31" s="236" t="s">
        <v>137</v>
      </c>
      <c r="C31" s="245">
        <v>189</v>
      </c>
      <c r="D31" s="245">
        <v>-215</v>
      </c>
      <c r="E31" s="245">
        <v>404</v>
      </c>
      <c r="F31" s="246">
        <v>-1.879</v>
      </c>
    </row>
    <row r="32" spans="2:8">
      <c r="G32" s="88"/>
      <c r="H32" s="88"/>
    </row>
  </sheetData>
  <mergeCells count="9">
    <mergeCell ref="B24:B25"/>
    <mergeCell ref="C23:F23"/>
    <mergeCell ref="C25:E25"/>
    <mergeCell ref="C1:F1"/>
    <mergeCell ref="C10:F10"/>
    <mergeCell ref="C3:E3"/>
    <mergeCell ref="C12:E12"/>
    <mergeCell ref="B2:B3"/>
    <mergeCell ref="B11:B12"/>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K23"/>
  <sheetViews>
    <sheetView showGridLines="0" zoomScaleNormal="100" workbookViewId="0"/>
  </sheetViews>
  <sheetFormatPr baseColWidth="10" defaultColWidth="7.28515625" defaultRowHeight="12.75"/>
  <cols>
    <col min="1" max="1" width="3.140625" style="94" customWidth="1"/>
    <col min="2" max="2" width="12.85546875" style="94" customWidth="1"/>
    <col min="3" max="3" width="33.140625" style="94" customWidth="1"/>
    <col min="4" max="4" width="6.28515625" style="94" bestFit="1" customWidth="1"/>
    <col min="5" max="5" width="15.5703125" style="248" bestFit="1" customWidth="1"/>
    <col min="6" max="6" width="14.85546875" style="248" bestFit="1" customWidth="1"/>
    <col min="7" max="7" width="14.85546875" style="248" customWidth="1"/>
    <col min="8" max="8" width="12.28515625" style="248" customWidth="1"/>
    <col min="9" max="9" width="13.85546875" style="94" customWidth="1"/>
    <col min="10" max="10" width="11.28515625" style="94" customWidth="1"/>
    <col min="11" max="11" width="5.85546875" style="94" customWidth="1"/>
    <col min="12" max="12" width="2.5703125" style="94" customWidth="1"/>
    <col min="13" max="16384" width="7.28515625" style="94"/>
  </cols>
  <sheetData>
    <row r="2" spans="2:10">
      <c r="B2" s="252"/>
      <c r="C2" s="252"/>
      <c r="D2" s="252"/>
      <c r="E2" s="253"/>
      <c r="F2" s="253"/>
      <c r="G2" s="253"/>
      <c r="H2" s="253"/>
      <c r="I2" s="252"/>
    </row>
    <row r="3" spans="2:10" ht="15.75" customHeight="1">
      <c r="B3" s="652" t="s">
        <v>297</v>
      </c>
      <c r="C3" s="652"/>
      <c r="D3" s="255" t="s">
        <v>61</v>
      </c>
      <c r="E3" s="256" t="s">
        <v>426</v>
      </c>
      <c r="F3" s="256" t="s">
        <v>389</v>
      </c>
      <c r="G3" s="256" t="s">
        <v>427</v>
      </c>
      <c r="H3" s="255" t="s">
        <v>67</v>
      </c>
      <c r="I3" s="255" t="s">
        <v>68</v>
      </c>
    </row>
    <row r="4" spans="2:10" ht="6" customHeight="1">
      <c r="E4" s="94"/>
      <c r="F4" s="94"/>
      <c r="G4" s="94"/>
      <c r="H4" s="94"/>
    </row>
    <row r="5" spans="2:10" ht="18" customHeight="1">
      <c r="B5" s="215" t="s">
        <v>57</v>
      </c>
      <c r="C5" s="226" t="s">
        <v>298</v>
      </c>
      <c r="D5" s="257" t="s">
        <v>69</v>
      </c>
      <c r="E5" s="258">
        <v>0.87</v>
      </c>
      <c r="F5" s="259">
        <v>0.91</v>
      </c>
      <c r="G5" s="574" t="s">
        <v>309</v>
      </c>
      <c r="H5" s="260">
        <v>-0.03</v>
      </c>
      <c r="I5" s="261">
        <v>-3.5000000000000003E-2</v>
      </c>
    </row>
    <row r="6" spans="2:10" ht="18" customHeight="1">
      <c r="B6" s="226"/>
      <c r="C6" s="226" t="s">
        <v>299</v>
      </c>
      <c r="D6" s="257" t="s">
        <v>69</v>
      </c>
      <c r="E6" s="258">
        <v>0.81</v>
      </c>
      <c r="F6" s="259">
        <v>0.84</v>
      </c>
      <c r="G6" s="574" t="s">
        <v>309</v>
      </c>
      <c r="H6" s="260">
        <v>-0.03</v>
      </c>
      <c r="I6" s="261">
        <v>-3.4000000000000002E-2</v>
      </c>
    </row>
    <row r="7" spans="2:10" ht="18" customHeight="1">
      <c r="B7" s="262"/>
      <c r="C7" s="262" t="s">
        <v>300</v>
      </c>
      <c r="D7" s="263" t="s">
        <v>141</v>
      </c>
      <c r="E7" s="264">
        <v>-1234</v>
      </c>
      <c r="F7" s="264">
        <v>-733</v>
      </c>
      <c r="G7" s="575" t="s">
        <v>309</v>
      </c>
      <c r="H7" s="264">
        <v>-501</v>
      </c>
      <c r="I7" s="265">
        <v>0.68400000000000005</v>
      </c>
    </row>
    <row r="8" spans="2:10" ht="18" customHeight="1">
      <c r="B8" s="215" t="s">
        <v>58</v>
      </c>
      <c r="C8" s="226" t="s">
        <v>301</v>
      </c>
      <c r="D8" s="257" t="s">
        <v>69</v>
      </c>
      <c r="E8" s="259">
        <v>1.36</v>
      </c>
      <c r="F8" s="259">
        <v>1.33</v>
      </c>
      <c r="G8" s="574" t="s">
        <v>309</v>
      </c>
      <c r="H8" s="260">
        <v>0.04</v>
      </c>
      <c r="I8" s="261">
        <v>2.7E-2</v>
      </c>
    </row>
    <row r="9" spans="2:10" ht="18" customHeight="1">
      <c r="B9" s="226"/>
      <c r="C9" s="226" t="s">
        <v>302</v>
      </c>
      <c r="D9" s="257" t="s">
        <v>18</v>
      </c>
      <c r="E9" s="266">
        <v>0.42299999999999999</v>
      </c>
      <c r="F9" s="266">
        <v>0.39100000000000001</v>
      </c>
      <c r="G9" s="572" t="s">
        <v>309</v>
      </c>
      <c r="H9" s="577">
        <v>3.2000000000000001E-2</v>
      </c>
      <c r="I9" s="577">
        <v>8.1000000000000003E-2</v>
      </c>
    </row>
    <row r="10" spans="2:10" ht="18" customHeight="1">
      <c r="B10" s="226"/>
      <c r="C10" s="226" t="s">
        <v>303</v>
      </c>
      <c r="D10" s="257" t="s">
        <v>18</v>
      </c>
      <c r="E10" s="266">
        <v>0.57699999999999996</v>
      </c>
      <c r="F10" s="266">
        <v>0.60899999999999999</v>
      </c>
      <c r="G10" s="572" t="s">
        <v>309</v>
      </c>
      <c r="H10" s="261">
        <v>-3.2000000000000001E-2</v>
      </c>
      <c r="I10" s="577">
        <v>-5.1999999999999998E-2</v>
      </c>
    </row>
    <row r="11" spans="2:10" ht="18" customHeight="1">
      <c r="B11" s="262"/>
      <c r="C11" s="262" t="s">
        <v>304</v>
      </c>
      <c r="D11" s="263" t="s">
        <v>69</v>
      </c>
      <c r="E11" s="267">
        <v>5.71</v>
      </c>
      <c r="F11" s="268" t="s">
        <v>309</v>
      </c>
      <c r="G11" s="268">
        <v>4.09</v>
      </c>
      <c r="H11" s="269">
        <v>1.62</v>
      </c>
      <c r="I11" s="270">
        <v>0.39700000000000002</v>
      </c>
    </row>
    <row r="12" spans="2:10" ht="18" customHeight="1">
      <c r="B12" s="215" t="s">
        <v>59</v>
      </c>
      <c r="C12" s="226" t="s">
        <v>60</v>
      </c>
      <c r="D12" s="257" t="s">
        <v>18</v>
      </c>
      <c r="E12" s="266">
        <v>0.21099999999999999</v>
      </c>
      <c r="F12" s="572" t="s">
        <v>309</v>
      </c>
      <c r="G12" s="271">
        <v>0.14599999999999999</v>
      </c>
      <c r="H12" s="272">
        <v>6.6000000000000003E-2</v>
      </c>
      <c r="I12" s="272">
        <v>0.45100000000000001</v>
      </c>
      <c r="J12" s="561"/>
    </row>
    <row r="13" spans="2:10" ht="18" customHeight="1">
      <c r="B13" s="226"/>
      <c r="C13" s="226" t="s">
        <v>305</v>
      </c>
      <c r="D13" s="257" t="s">
        <v>18</v>
      </c>
      <c r="E13" s="266">
        <v>6.8000000000000005E-2</v>
      </c>
      <c r="F13" s="572" t="s">
        <v>309</v>
      </c>
      <c r="G13" s="271">
        <v>0.10199999999999999</v>
      </c>
      <c r="H13" s="272">
        <v>-3.5000000000000003E-2</v>
      </c>
      <c r="I13" s="272">
        <v>-0.33800000000000002</v>
      </c>
    </row>
    <row r="14" spans="2:10" ht="18" customHeight="1">
      <c r="B14" s="262"/>
      <c r="C14" s="262" t="s">
        <v>306</v>
      </c>
      <c r="D14" s="263" t="s">
        <v>18</v>
      </c>
      <c r="E14" s="273">
        <v>3.5000000000000003E-2</v>
      </c>
      <c r="F14" s="573" t="s">
        <v>309</v>
      </c>
      <c r="G14" s="274">
        <v>4.1000000000000002E-2</v>
      </c>
      <c r="H14" s="275">
        <v>-6.0000000000000001E-3</v>
      </c>
      <c r="I14" s="275">
        <v>-0.153</v>
      </c>
    </row>
    <row r="15" spans="2:10">
      <c r="B15" s="114"/>
      <c r="C15" s="114"/>
      <c r="D15" s="114"/>
      <c r="E15" s="250"/>
      <c r="F15" s="250"/>
      <c r="G15" s="250"/>
      <c r="H15" s="250"/>
      <c r="I15" s="249"/>
      <c r="J15" s="114"/>
    </row>
    <row r="16" spans="2:10">
      <c r="B16" s="94" t="s">
        <v>403</v>
      </c>
      <c r="I16" s="248"/>
    </row>
    <row r="17" spans="2:11">
      <c r="B17" s="94" t="s">
        <v>404</v>
      </c>
      <c r="E17" s="94"/>
      <c r="F17" s="94"/>
      <c r="G17" s="94"/>
      <c r="H17" s="94"/>
    </row>
    <row r="18" spans="2:11">
      <c r="B18" s="94" t="s">
        <v>405</v>
      </c>
      <c r="E18" s="94"/>
      <c r="F18" s="94"/>
      <c r="G18" s="94"/>
      <c r="H18" s="94"/>
    </row>
    <row r="19" spans="2:11">
      <c r="B19" s="94" t="s">
        <v>406</v>
      </c>
      <c r="I19" s="248"/>
    </row>
    <row r="20" spans="2:11">
      <c r="B20" s="94" t="s">
        <v>407</v>
      </c>
      <c r="I20" s="248"/>
    </row>
    <row r="21" spans="2:11">
      <c r="B21" s="94" t="s">
        <v>408</v>
      </c>
      <c r="I21" s="248"/>
    </row>
    <row r="22" spans="2:11" ht="27" customHeight="1">
      <c r="B22" s="653" t="s">
        <v>476</v>
      </c>
      <c r="C22" s="653"/>
      <c r="D22" s="653"/>
      <c r="E22" s="653"/>
      <c r="F22" s="653"/>
      <c r="G22" s="653"/>
      <c r="H22" s="653"/>
      <c r="I22" s="653"/>
      <c r="J22" s="653"/>
      <c r="K22" s="653"/>
    </row>
    <row r="23" spans="2:11">
      <c r="B23" s="122" t="s">
        <v>477</v>
      </c>
      <c r="C23" s="122"/>
      <c r="D23" s="122"/>
      <c r="E23" s="571"/>
      <c r="F23" s="571"/>
      <c r="G23" s="571"/>
      <c r="H23" s="571"/>
      <c r="I23" s="571"/>
      <c r="J23" s="122"/>
      <c r="K23" s="122"/>
    </row>
  </sheetData>
  <mergeCells count="2">
    <mergeCell ref="B3:C3"/>
    <mergeCell ref="B22:K22"/>
  </mergeCells>
  <phoneticPr fontId="12" type="noConversion"/>
  <printOptions horizontalCentered="1" verticalCentered="1"/>
  <pageMargins left="0.21" right="0.21" top="0.98425196850393704" bottom="0.98425196850393704" header="0.51181102362204722" footer="0.51181102362204722"/>
  <pageSetup paperSize="9" orientation="landscape" r:id="rId1"/>
  <headerFooter alignWithMargins="0">
    <oddHeader>&amp;C&amp;"Arial"&amp;8&amp;K000000INTERNAL&amp;1#</oddHead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4"/>
  <sheetViews>
    <sheetView showGridLines="0" zoomScaleNormal="100" workbookViewId="0"/>
  </sheetViews>
  <sheetFormatPr baseColWidth="10" defaultColWidth="11.42578125" defaultRowHeight="12.75"/>
  <cols>
    <col min="1" max="1" width="7.28515625" style="94" customWidth="1"/>
    <col min="2" max="2" width="45" style="94" customWidth="1"/>
    <col min="3" max="3" width="16.5703125" style="94" customWidth="1"/>
    <col min="4" max="4" width="15.7109375" style="94" customWidth="1"/>
    <col min="5" max="5" width="14.85546875" style="94" customWidth="1"/>
    <col min="6" max="6" width="2.7109375" style="94" customWidth="1"/>
    <col min="7" max="7" width="16.5703125" style="94" customWidth="1"/>
    <col min="8" max="8" width="15.7109375" style="94" customWidth="1"/>
    <col min="9" max="9" width="12.42578125" style="94" customWidth="1"/>
    <col min="10" max="16384" width="11.42578125" style="94"/>
  </cols>
  <sheetData>
    <row r="1" spans="1:11">
      <c r="A1" s="114"/>
    </row>
    <row r="2" spans="1:11" ht="13.5" thickBot="1">
      <c r="B2" s="276"/>
      <c r="C2" s="276"/>
      <c r="D2" s="276"/>
      <c r="E2" s="276"/>
      <c r="F2" s="276"/>
      <c r="G2" s="276"/>
      <c r="H2" s="276"/>
      <c r="I2" s="276"/>
    </row>
    <row r="3" spans="1:11" ht="15">
      <c r="B3" s="654" t="s">
        <v>62</v>
      </c>
      <c r="C3" s="654"/>
      <c r="D3" s="654"/>
      <c r="E3" s="654"/>
      <c r="F3" s="654"/>
      <c r="G3" s="654"/>
      <c r="H3" s="654"/>
    </row>
    <row r="4" spans="1:11" ht="17.25" customHeight="1" thickBot="1">
      <c r="B4" s="655" t="s">
        <v>139</v>
      </c>
      <c r="C4" s="655"/>
      <c r="D4" s="655"/>
      <c r="E4" s="655"/>
      <c r="F4" s="655"/>
      <c r="G4" s="655"/>
      <c r="H4" s="655"/>
      <c r="I4" s="276"/>
    </row>
    <row r="5" spans="1:11" ht="48" customHeight="1">
      <c r="B5" s="656" t="s">
        <v>48</v>
      </c>
      <c r="C5" s="658" t="s">
        <v>480</v>
      </c>
      <c r="D5" s="658"/>
      <c r="E5" s="658"/>
      <c r="F5" s="278"/>
      <c r="G5" s="659" t="s">
        <v>258</v>
      </c>
      <c r="H5" s="659"/>
      <c r="I5" s="659"/>
    </row>
    <row r="6" spans="1:11">
      <c r="B6" s="657"/>
      <c r="C6" s="174" t="s">
        <v>426</v>
      </c>
      <c r="D6" s="210" t="s">
        <v>427</v>
      </c>
      <c r="E6" s="210" t="s">
        <v>68</v>
      </c>
      <c r="F6" s="251"/>
      <c r="G6" s="256" t="s">
        <v>426</v>
      </c>
      <c r="H6" s="254" t="s">
        <v>427</v>
      </c>
      <c r="I6" s="279" t="s">
        <v>68</v>
      </c>
    </row>
    <row r="7" spans="1:11" ht="6" customHeight="1"/>
    <row r="8" spans="1:11" ht="13.5" customHeight="1">
      <c r="B8" s="95" t="s">
        <v>180</v>
      </c>
      <c r="C8" s="416" t="s">
        <v>374</v>
      </c>
      <c r="D8" s="115" t="s">
        <v>374</v>
      </c>
      <c r="E8" s="115" t="s">
        <v>374</v>
      </c>
      <c r="F8" s="115"/>
      <c r="G8" s="416">
        <v>4</v>
      </c>
      <c r="H8" s="115">
        <v>4</v>
      </c>
      <c r="I8" s="429">
        <v>0</v>
      </c>
      <c r="K8" s="94" t="s">
        <v>138</v>
      </c>
    </row>
    <row r="9" spans="1:11" ht="13.5" customHeight="1">
      <c r="B9" s="95" t="s">
        <v>147</v>
      </c>
      <c r="C9" s="416">
        <v>16</v>
      </c>
      <c r="D9" s="115">
        <v>8</v>
      </c>
      <c r="E9" s="86">
        <v>1</v>
      </c>
      <c r="F9" s="96"/>
      <c r="G9" s="416">
        <v>8</v>
      </c>
      <c r="H9" s="115">
        <v>10</v>
      </c>
      <c r="I9" s="429">
        <v>-0.2</v>
      </c>
    </row>
    <row r="10" spans="1:11" ht="13.5" customHeight="1">
      <c r="B10" s="95" t="s">
        <v>481</v>
      </c>
      <c r="C10" s="416">
        <v>25</v>
      </c>
      <c r="D10" s="115">
        <v>26</v>
      </c>
      <c r="E10" s="86">
        <v>-3.7999999999999999E-2</v>
      </c>
      <c r="F10" s="96"/>
      <c r="G10" s="416">
        <v>27</v>
      </c>
      <c r="H10" s="115">
        <v>17</v>
      </c>
      <c r="I10" s="429">
        <v>0.58799999999999997</v>
      </c>
    </row>
    <row r="11" spans="1:11" ht="13.5" customHeight="1">
      <c r="B11" s="95" t="s">
        <v>160</v>
      </c>
      <c r="C11" s="416">
        <v>16</v>
      </c>
      <c r="D11" s="115">
        <v>18</v>
      </c>
      <c r="E11" s="86">
        <v>-0.111</v>
      </c>
      <c r="F11" s="96"/>
      <c r="G11" s="416">
        <v>9</v>
      </c>
      <c r="H11" s="115">
        <v>10</v>
      </c>
      <c r="I11" s="429">
        <v>-0.1</v>
      </c>
    </row>
    <row r="12" spans="1:11" ht="13.5" customHeight="1">
      <c r="B12" s="95" t="s">
        <v>287</v>
      </c>
      <c r="C12" s="416">
        <v>1</v>
      </c>
      <c r="D12" s="115">
        <v>1</v>
      </c>
      <c r="E12" s="86">
        <v>0</v>
      </c>
      <c r="F12" s="96"/>
      <c r="G12" s="416">
        <v>1</v>
      </c>
      <c r="H12" s="115">
        <v>1</v>
      </c>
      <c r="I12" s="429">
        <v>0</v>
      </c>
    </row>
    <row r="13" spans="1:11" ht="13.5" customHeight="1">
      <c r="B13" s="95" t="s">
        <v>368</v>
      </c>
      <c r="C13" s="416">
        <v>111</v>
      </c>
      <c r="D13" s="115">
        <v>49</v>
      </c>
      <c r="E13" s="86">
        <v>1.2649999999999999</v>
      </c>
      <c r="F13" s="115"/>
      <c r="G13" s="416">
        <v>20</v>
      </c>
      <c r="H13" s="115">
        <v>18</v>
      </c>
      <c r="I13" s="429">
        <v>0.111</v>
      </c>
    </row>
    <row r="14" spans="1:11" ht="13.5" customHeight="1">
      <c r="B14" s="95" t="s">
        <v>152</v>
      </c>
      <c r="C14" s="416" t="s">
        <v>374</v>
      </c>
      <c r="D14" s="115" t="s">
        <v>374</v>
      </c>
      <c r="E14" s="429" t="s">
        <v>374</v>
      </c>
      <c r="F14" s="96"/>
      <c r="G14" s="416">
        <v>3</v>
      </c>
      <c r="H14" s="115">
        <v>1</v>
      </c>
      <c r="I14" s="429">
        <v>2</v>
      </c>
    </row>
    <row r="15" spans="1:11" ht="13.5" customHeight="1">
      <c r="B15" s="95" t="s">
        <v>178</v>
      </c>
      <c r="C15" s="416" t="s">
        <v>374</v>
      </c>
      <c r="D15" s="115">
        <v>3</v>
      </c>
      <c r="E15" s="429" t="s">
        <v>374</v>
      </c>
      <c r="F15" s="115"/>
      <c r="G15" s="416" t="s">
        <v>374</v>
      </c>
      <c r="H15" s="115" t="s">
        <v>374</v>
      </c>
      <c r="I15" s="429" t="s">
        <v>374</v>
      </c>
    </row>
    <row r="16" spans="1:11" ht="13.5" customHeight="1">
      <c r="B16" s="95" t="s">
        <v>266</v>
      </c>
      <c r="C16" s="416" t="s">
        <v>374</v>
      </c>
      <c r="D16" s="115">
        <v>2</v>
      </c>
      <c r="E16" s="429" t="s">
        <v>374</v>
      </c>
      <c r="F16" s="115"/>
      <c r="G16" s="416">
        <v>3</v>
      </c>
      <c r="H16" s="115">
        <v>2</v>
      </c>
      <c r="I16" s="429">
        <v>0.5</v>
      </c>
    </row>
    <row r="17" spans="2:9" ht="13.5" customHeight="1">
      <c r="B17" s="95" t="s">
        <v>153</v>
      </c>
      <c r="C17" s="416">
        <v>2</v>
      </c>
      <c r="D17" s="115" t="s">
        <v>374</v>
      </c>
      <c r="E17" s="429" t="s">
        <v>374</v>
      </c>
      <c r="F17" s="96"/>
      <c r="G17" s="416">
        <v>1</v>
      </c>
      <c r="H17" s="115">
        <v>1</v>
      </c>
      <c r="I17" s="429">
        <v>0</v>
      </c>
    </row>
    <row r="18" spans="2:9" ht="13.5" customHeight="1">
      <c r="B18" s="95" t="s">
        <v>369</v>
      </c>
      <c r="C18" s="416">
        <v>66</v>
      </c>
      <c r="D18" s="115">
        <v>46</v>
      </c>
      <c r="E18" s="86">
        <v>0.435</v>
      </c>
      <c r="F18" s="96"/>
      <c r="G18" s="416">
        <v>41</v>
      </c>
      <c r="H18" s="115">
        <v>36</v>
      </c>
      <c r="I18" s="429">
        <v>0.13900000000000001</v>
      </c>
    </row>
    <row r="19" spans="2:9" ht="13.5" customHeight="1">
      <c r="B19" s="95" t="s">
        <v>181</v>
      </c>
      <c r="C19" s="416">
        <v>34</v>
      </c>
      <c r="D19" s="115">
        <v>51</v>
      </c>
      <c r="E19" s="86">
        <v>-0.33300000000000002</v>
      </c>
      <c r="F19" s="96"/>
      <c r="G19" s="416">
        <v>21</v>
      </c>
      <c r="H19" s="115">
        <v>28</v>
      </c>
      <c r="I19" s="429">
        <v>-0.25</v>
      </c>
    </row>
    <row r="20" spans="2:9" ht="13.5" customHeight="1">
      <c r="B20" s="95" t="s">
        <v>163</v>
      </c>
      <c r="C20" s="416">
        <v>47</v>
      </c>
      <c r="D20" s="115">
        <v>41</v>
      </c>
      <c r="E20" s="86">
        <v>0.14599999999999999</v>
      </c>
      <c r="F20" s="96"/>
      <c r="G20" s="416">
        <v>15</v>
      </c>
      <c r="H20" s="115">
        <v>14</v>
      </c>
      <c r="I20" s="429">
        <v>7.0999999999999994E-2</v>
      </c>
    </row>
    <row r="21" spans="2:9" ht="13.5" customHeight="1">
      <c r="B21" s="95" t="s">
        <v>182</v>
      </c>
      <c r="C21" s="416">
        <v>57</v>
      </c>
      <c r="D21" s="115">
        <v>26</v>
      </c>
      <c r="E21" s="86">
        <v>1.1919999999999999</v>
      </c>
      <c r="F21" s="96"/>
      <c r="G21" s="416">
        <v>25</v>
      </c>
      <c r="H21" s="115">
        <v>21</v>
      </c>
      <c r="I21" s="429">
        <v>0.19</v>
      </c>
    </row>
    <row r="22" spans="2:9" ht="13.5" customHeight="1">
      <c r="B22" s="95" t="s">
        <v>183</v>
      </c>
      <c r="C22" s="416">
        <v>68</v>
      </c>
      <c r="D22" s="115">
        <v>26</v>
      </c>
      <c r="E22" s="86">
        <v>1.615</v>
      </c>
      <c r="F22" s="96"/>
      <c r="G22" s="416">
        <v>16</v>
      </c>
      <c r="H22" s="115">
        <v>16</v>
      </c>
      <c r="I22" s="429">
        <v>0</v>
      </c>
    </row>
    <row r="23" spans="2:9" ht="13.5" customHeight="1">
      <c r="B23" s="95" t="s">
        <v>482</v>
      </c>
      <c r="C23" s="416">
        <v>90</v>
      </c>
      <c r="D23" s="115">
        <v>94</v>
      </c>
      <c r="E23" s="86">
        <v>-4.2999999999999997E-2</v>
      </c>
      <c r="F23" s="96"/>
      <c r="G23" s="416">
        <v>21</v>
      </c>
      <c r="H23" s="115">
        <v>30</v>
      </c>
      <c r="I23" s="429">
        <v>-0.3</v>
      </c>
    </row>
    <row r="24" spans="2:9" ht="13.5" customHeight="1">
      <c r="B24" s="95" t="s">
        <v>184</v>
      </c>
      <c r="C24" s="416">
        <v>1</v>
      </c>
      <c r="D24" s="115" t="s">
        <v>374</v>
      </c>
      <c r="E24" s="429" t="s">
        <v>374</v>
      </c>
      <c r="F24" s="96"/>
      <c r="G24" s="416">
        <v>8</v>
      </c>
      <c r="H24" s="115">
        <v>7</v>
      </c>
      <c r="I24" s="429">
        <v>0.14299999999999999</v>
      </c>
    </row>
    <row r="25" spans="2:9" ht="13.5" customHeight="1">
      <c r="B25" s="95" t="s">
        <v>162</v>
      </c>
      <c r="C25" s="416">
        <v>4</v>
      </c>
      <c r="D25" s="115">
        <v>7</v>
      </c>
      <c r="E25" s="86">
        <v>-0.42899999999999999</v>
      </c>
      <c r="F25" s="96"/>
      <c r="G25" s="416">
        <v>2</v>
      </c>
      <c r="H25" s="115">
        <v>3</v>
      </c>
      <c r="I25" s="429">
        <v>-0.33300000000000002</v>
      </c>
    </row>
    <row r="26" spans="2:9" ht="13.5" customHeight="1">
      <c r="B26" s="95" t="s">
        <v>332</v>
      </c>
      <c r="C26" s="416">
        <v>1</v>
      </c>
      <c r="D26" s="115" t="s">
        <v>374</v>
      </c>
      <c r="E26" s="429" t="s">
        <v>374</v>
      </c>
      <c r="F26" s="96"/>
      <c r="G26" s="416">
        <v>-0.3</v>
      </c>
      <c r="H26" s="115" t="s">
        <v>374</v>
      </c>
      <c r="I26" s="429" t="s">
        <v>374</v>
      </c>
    </row>
    <row r="27" spans="2:9" ht="13.5" customHeight="1">
      <c r="B27" s="95" t="s">
        <v>370</v>
      </c>
      <c r="C27" s="416">
        <v>119</v>
      </c>
      <c r="D27" s="115" t="s">
        <v>374</v>
      </c>
      <c r="E27" s="115" t="s">
        <v>374</v>
      </c>
      <c r="F27" s="96"/>
      <c r="G27" s="416">
        <v>26</v>
      </c>
      <c r="H27" s="115" t="s">
        <v>374</v>
      </c>
      <c r="I27" s="115" t="s">
        <v>374</v>
      </c>
    </row>
    <row r="28" spans="2:9" ht="13.5" customHeight="1">
      <c r="B28" s="95" t="s">
        <v>483</v>
      </c>
      <c r="C28" s="416">
        <v>43</v>
      </c>
      <c r="D28" s="115" t="s">
        <v>374</v>
      </c>
      <c r="E28" s="115" t="s">
        <v>374</v>
      </c>
      <c r="F28" s="96"/>
      <c r="G28" s="416">
        <v>1</v>
      </c>
      <c r="H28" s="115" t="s">
        <v>374</v>
      </c>
      <c r="I28" s="115" t="s">
        <v>374</v>
      </c>
    </row>
    <row r="29" spans="2:9" ht="13.5" customHeight="1">
      <c r="B29" s="95" t="s">
        <v>371</v>
      </c>
      <c r="C29" s="416">
        <v>3</v>
      </c>
      <c r="D29" s="115" t="s">
        <v>374</v>
      </c>
      <c r="E29" s="115" t="s">
        <v>374</v>
      </c>
      <c r="F29" s="96"/>
      <c r="G29" s="416">
        <v>3</v>
      </c>
      <c r="H29" s="115" t="s">
        <v>374</v>
      </c>
      <c r="I29" s="115" t="s">
        <v>374</v>
      </c>
    </row>
    <row r="30" spans="2:9" ht="13.5" customHeight="1">
      <c r="B30" s="95" t="s">
        <v>372</v>
      </c>
      <c r="C30" s="416">
        <v>3</v>
      </c>
      <c r="D30" s="115" t="s">
        <v>374</v>
      </c>
      <c r="E30" s="115" t="s">
        <v>374</v>
      </c>
      <c r="F30" s="96"/>
      <c r="G30" s="416">
        <v>9</v>
      </c>
      <c r="H30" s="115" t="s">
        <v>374</v>
      </c>
      <c r="I30" s="115" t="s">
        <v>374</v>
      </c>
    </row>
    <row r="31" spans="2:9" ht="13.5" customHeight="1">
      <c r="B31" s="95" t="s">
        <v>397</v>
      </c>
      <c r="C31" s="416" t="s">
        <v>374</v>
      </c>
      <c r="D31" s="115">
        <v>6</v>
      </c>
      <c r="E31" s="429" t="s">
        <v>374</v>
      </c>
      <c r="F31" s="96"/>
      <c r="G31" s="416">
        <v>4</v>
      </c>
      <c r="H31" s="115">
        <v>2</v>
      </c>
      <c r="I31" s="429">
        <v>0.91100000000000003</v>
      </c>
    </row>
    <row r="32" spans="2:9" ht="13.5" customHeight="1">
      <c r="B32" s="280"/>
      <c r="C32" s="280"/>
      <c r="D32" s="280"/>
      <c r="E32" s="280"/>
      <c r="F32" s="251"/>
      <c r="G32" s="280"/>
      <c r="H32" s="280"/>
      <c r="I32" s="280"/>
    </row>
    <row r="33" spans="2:9">
      <c r="B33" s="282" t="s">
        <v>17</v>
      </c>
      <c r="C33" s="281">
        <v>707</v>
      </c>
      <c r="D33" s="281">
        <v>404</v>
      </c>
      <c r="E33" s="246">
        <v>0.75</v>
      </c>
      <c r="F33" s="251"/>
      <c r="G33" s="281">
        <v>268</v>
      </c>
      <c r="H33" s="281">
        <v>221</v>
      </c>
      <c r="I33" s="246">
        <v>0.21099999999999999</v>
      </c>
    </row>
    <row r="34" spans="2:9" ht="13.5" customHeight="1">
      <c r="B34" s="95"/>
      <c r="C34" s="96"/>
      <c r="D34" s="96"/>
      <c r="E34" s="96"/>
      <c r="F34" s="96"/>
      <c r="G34" s="96"/>
      <c r="H34" s="96"/>
    </row>
    <row r="35" spans="2:9" ht="13.5" customHeight="1">
      <c r="B35" s="95" t="s">
        <v>63</v>
      </c>
      <c r="C35" s="96"/>
      <c r="D35" s="96"/>
      <c r="E35" s="96"/>
      <c r="F35" s="96"/>
      <c r="G35" s="96"/>
      <c r="H35" s="96"/>
    </row>
    <row r="36" spans="2:9" ht="13.5" customHeight="1">
      <c r="B36" s="97"/>
      <c r="C36" s="98"/>
      <c r="D36" s="98"/>
      <c r="E36" s="98"/>
      <c r="F36" s="98"/>
      <c r="G36" s="98"/>
      <c r="H36" s="98"/>
    </row>
    <row r="37" spans="2:9" ht="10.5" customHeight="1">
      <c r="B37" s="99"/>
      <c r="C37" s="100"/>
      <c r="D37" s="100"/>
      <c r="E37" s="100"/>
      <c r="F37" s="100"/>
      <c r="G37" s="100"/>
      <c r="H37" s="100"/>
    </row>
    <row r="38" spans="2:9">
      <c r="B38" s="101"/>
      <c r="C38" s="100"/>
      <c r="D38" s="102"/>
      <c r="E38" s="102"/>
      <c r="F38" s="102"/>
      <c r="G38" s="102"/>
      <c r="H38" s="100"/>
    </row>
    <row r="39" spans="2:9">
      <c r="C39" s="103"/>
      <c r="D39" s="103"/>
      <c r="E39" s="103"/>
      <c r="F39" s="103"/>
      <c r="G39" s="103"/>
      <c r="H39" s="103"/>
    </row>
    <row r="40" spans="2:9">
      <c r="C40" s="103"/>
    </row>
    <row r="42" spans="2:9">
      <c r="C42" s="103"/>
      <c r="G42" s="103"/>
    </row>
    <row r="44" spans="2:9">
      <c r="C44" s="104"/>
    </row>
  </sheetData>
  <mergeCells count="5">
    <mergeCell ref="B3:H3"/>
    <mergeCell ref="B4:H4"/>
    <mergeCell ref="B5:B6"/>
    <mergeCell ref="C5:E5"/>
    <mergeCell ref="G5:I5"/>
  </mergeCells>
  <phoneticPr fontId="12" type="noConversion"/>
  <printOptions horizontalCentered="1" verticalCentered="1"/>
  <pageMargins left="0.23" right="0.21" top="0.81" bottom="1" header="0" footer="0"/>
  <pageSetup paperSize="9" orientation="landscape" r:id="rId1"/>
  <headerFooter alignWithMargins="0">
    <oddHeader>&amp;C&amp;"Arial"&amp;8&amp;K000000INTERNAL&amp;1#</oddHeader>
  </headerFooter>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47"/>
  <sheetViews>
    <sheetView zoomScaleNormal="100" workbookViewId="0"/>
  </sheetViews>
  <sheetFormatPr baseColWidth="10" defaultColWidth="11.42578125" defaultRowHeight="12.75"/>
  <cols>
    <col min="1" max="1" width="11.42578125" style="122"/>
    <col min="2" max="2" width="19.140625" style="122" customWidth="1"/>
    <col min="3" max="3" width="13.85546875" style="122" customWidth="1"/>
    <col min="4" max="4" width="15.140625" style="122" customWidth="1"/>
    <col min="5" max="5" width="14.5703125" style="122" customWidth="1"/>
    <col min="6" max="6" width="13.28515625" style="122" customWidth="1"/>
    <col min="7" max="7" width="14.42578125" style="122" customWidth="1"/>
    <col min="8" max="8" width="12.7109375" style="122" customWidth="1"/>
    <col min="9" max="9" width="14" style="122" customWidth="1"/>
    <col min="10" max="16384" width="11.42578125" style="122"/>
  </cols>
  <sheetData>
    <row r="1" spans="1:9">
      <c r="A1" s="453"/>
    </row>
    <row r="2" spans="1:9">
      <c r="B2" s="422"/>
      <c r="C2" s="422"/>
      <c r="D2" s="422"/>
      <c r="E2" s="422"/>
      <c r="F2" s="422"/>
      <c r="G2" s="422"/>
      <c r="H2" s="422"/>
      <c r="I2" s="422"/>
    </row>
    <row r="3" spans="1:9">
      <c r="A3" s="423"/>
      <c r="B3" s="660" t="s">
        <v>313</v>
      </c>
      <c r="C3" s="652"/>
      <c r="D3" s="652"/>
      <c r="E3" s="652"/>
      <c r="F3" s="652"/>
      <c r="G3" s="652"/>
      <c r="H3" s="652"/>
      <c r="I3" s="661"/>
    </row>
    <row r="4" spans="1:9" s="420" customFormat="1">
      <c r="A4" s="424"/>
      <c r="B4" s="439" t="s">
        <v>335</v>
      </c>
      <c r="C4" s="440">
        <v>2022</v>
      </c>
      <c r="D4" s="440">
        <v>2023</v>
      </c>
      <c r="E4" s="440">
        <v>2024</v>
      </c>
      <c r="F4" s="440">
        <v>2025</v>
      </c>
      <c r="G4" s="440">
        <v>2026</v>
      </c>
      <c r="H4" s="440" t="s">
        <v>314</v>
      </c>
      <c r="I4" s="500" t="s">
        <v>17</v>
      </c>
    </row>
    <row r="5" spans="1:9">
      <c r="A5" s="423"/>
      <c r="B5" s="426" t="s">
        <v>20</v>
      </c>
      <c r="C5" s="544">
        <v>779.63294385311269</v>
      </c>
      <c r="D5" s="544">
        <v>0</v>
      </c>
      <c r="E5" s="544">
        <v>0</v>
      </c>
      <c r="F5" s="544">
        <v>0</v>
      </c>
      <c r="G5" s="544">
        <v>600.85799999999995</v>
      </c>
      <c r="H5" s="544">
        <v>0</v>
      </c>
      <c r="I5" s="545">
        <v>1380.4909438531126</v>
      </c>
    </row>
    <row r="6" spans="1:9">
      <c r="A6" s="423"/>
      <c r="B6" s="427" t="s">
        <v>315</v>
      </c>
      <c r="C6" s="546">
        <v>779.63294385311269</v>
      </c>
      <c r="D6" s="546">
        <v>0</v>
      </c>
      <c r="E6" s="546">
        <v>0</v>
      </c>
      <c r="F6" s="546">
        <v>0</v>
      </c>
      <c r="G6" s="546">
        <v>600.85799999999995</v>
      </c>
      <c r="H6" s="546">
        <v>0</v>
      </c>
      <c r="I6" s="547">
        <v>1380.4909438531126</v>
      </c>
    </row>
    <row r="7" spans="1:9">
      <c r="A7" s="423"/>
      <c r="B7" s="426" t="s">
        <v>10</v>
      </c>
      <c r="C7" s="544">
        <v>8.5833476226635508</v>
      </c>
      <c r="D7" s="544">
        <v>5.1184238204440637</v>
      </c>
      <c r="E7" s="544">
        <v>2.7691262199669278</v>
      </c>
      <c r="F7" s="544">
        <v>2.7856906209369954</v>
      </c>
      <c r="G7" s="544">
        <v>4.302615999709019</v>
      </c>
      <c r="H7" s="544">
        <v>20.51</v>
      </c>
      <c r="I7" s="545">
        <v>44.07</v>
      </c>
    </row>
    <row r="8" spans="1:9">
      <c r="A8" s="423"/>
      <c r="B8" s="425" t="s">
        <v>16</v>
      </c>
      <c r="C8" s="548">
        <v>0</v>
      </c>
      <c r="D8" s="548">
        <v>1.2439352046791153E-2</v>
      </c>
      <c r="E8" s="548">
        <v>9.9222241175183704E-3</v>
      </c>
      <c r="F8" s="548">
        <v>0</v>
      </c>
      <c r="G8" s="548">
        <v>0</v>
      </c>
      <c r="H8" s="548">
        <v>0</v>
      </c>
      <c r="I8" s="549">
        <v>2.2361576164309525E-2</v>
      </c>
    </row>
    <row r="9" spans="1:9">
      <c r="A9" s="423"/>
      <c r="B9" s="425" t="s">
        <v>175</v>
      </c>
      <c r="C9" s="548">
        <v>8.5833476226635508</v>
      </c>
      <c r="D9" s="548">
        <v>5.1059844683972724</v>
      </c>
      <c r="E9" s="548">
        <v>2.7592039958494095</v>
      </c>
      <c r="F9" s="548">
        <v>2.7856906209369954</v>
      </c>
      <c r="G9" s="548">
        <v>4.302615999709019</v>
      </c>
      <c r="H9" s="548">
        <v>20.512483817190876</v>
      </c>
      <c r="I9" s="549">
        <v>44.049326524747123</v>
      </c>
    </row>
    <row r="10" spans="1:9">
      <c r="A10" s="423"/>
      <c r="B10" s="425" t="s">
        <v>316</v>
      </c>
      <c r="C10" s="548">
        <v>0</v>
      </c>
      <c r="D10" s="548">
        <v>0</v>
      </c>
      <c r="E10" s="548">
        <v>0</v>
      </c>
      <c r="F10" s="548">
        <v>0</v>
      </c>
      <c r="G10" s="548">
        <v>0</v>
      </c>
      <c r="H10" s="548">
        <v>0</v>
      </c>
      <c r="I10" s="549">
        <v>0</v>
      </c>
    </row>
    <row r="11" spans="1:9">
      <c r="A11" s="423"/>
      <c r="B11" s="425" t="s">
        <v>317</v>
      </c>
      <c r="C11" s="548">
        <v>0</v>
      </c>
      <c r="D11" s="548">
        <v>0</v>
      </c>
      <c r="E11" s="548">
        <v>0</v>
      </c>
      <c r="F11" s="548">
        <v>0</v>
      </c>
      <c r="G11" s="548">
        <v>0</v>
      </c>
      <c r="H11" s="548">
        <v>0</v>
      </c>
      <c r="I11" s="549">
        <v>0</v>
      </c>
    </row>
    <row r="12" spans="1:9">
      <c r="A12" s="423"/>
      <c r="B12" s="425" t="s">
        <v>318</v>
      </c>
      <c r="C12" s="548">
        <v>0</v>
      </c>
      <c r="D12" s="548">
        <v>0</v>
      </c>
      <c r="E12" s="548">
        <v>0</v>
      </c>
      <c r="F12" s="548">
        <v>0</v>
      </c>
      <c r="G12" s="548">
        <v>0</v>
      </c>
      <c r="H12" s="548">
        <v>0</v>
      </c>
      <c r="I12" s="549">
        <v>0</v>
      </c>
    </row>
    <row r="13" spans="1:9">
      <c r="A13" s="423"/>
      <c r="B13" s="425" t="s">
        <v>319</v>
      </c>
      <c r="C13" s="548">
        <v>0</v>
      </c>
      <c r="D13" s="548">
        <v>0</v>
      </c>
      <c r="E13" s="548">
        <v>0</v>
      </c>
      <c r="F13" s="548">
        <v>0</v>
      </c>
      <c r="G13" s="548">
        <v>0</v>
      </c>
      <c r="H13" s="548">
        <v>0</v>
      </c>
      <c r="I13" s="549">
        <v>0</v>
      </c>
    </row>
    <row r="14" spans="1:9">
      <c r="A14" s="423"/>
      <c r="B14" s="427" t="s">
        <v>320</v>
      </c>
      <c r="C14" s="546">
        <v>0</v>
      </c>
      <c r="D14" s="546">
        <v>0</v>
      </c>
      <c r="E14" s="546">
        <v>0</v>
      </c>
      <c r="F14" s="546">
        <v>0</v>
      </c>
      <c r="G14" s="546">
        <v>0</v>
      </c>
      <c r="H14" s="546">
        <v>0</v>
      </c>
      <c r="I14" s="547">
        <v>0</v>
      </c>
    </row>
    <row r="15" spans="1:9">
      <c r="A15" s="423"/>
      <c r="B15" s="426" t="s">
        <v>12</v>
      </c>
      <c r="C15" s="544">
        <v>335.92118500687241</v>
      </c>
      <c r="D15" s="544">
        <v>97.972594474472913</v>
      </c>
      <c r="E15" s="544">
        <v>156.28246705378496</v>
      </c>
      <c r="F15" s="544">
        <v>52.199569272567665</v>
      </c>
      <c r="G15" s="544">
        <v>41.329584167440245</v>
      </c>
      <c r="H15" s="544">
        <v>257.3089526037931</v>
      </c>
      <c r="I15" s="545">
        <v>941.01435257893127</v>
      </c>
    </row>
    <row r="16" spans="1:9">
      <c r="A16" s="423"/>
      <c r="B16" s="425" t="s">
        <v>321</v>
      </c>
      <c r="C16" s="548">
        <v>83.349106832842679</v>
      </c>
      <c r="D16" s="548">
        <v>85.225360711471907</v>
      </c>
      <c r="E16" s="548">
        <v>105.53447164296837</v>
      </c>
      <c r="F16" s="548">
        <v>39.49899016042577</v>
      </c>
      <c r="G16" s="548">
        <v>28.606332874142041</v>
      </c>
      <c r="H16" s="548">
        <v>167.79644583135138</v>
      </c>
      <c r="I16" s="549">
        <v>510.01070805320211</v>
      </c>
    </row>
    <row r="17" spans="1:9">
      <c r="A17" s="423"/>
      <c r="B17" s="425" t="s">
        <v>322</v>
      </c>
      <c r="C17" s="548">
        <v>55.146053241199667</v>
      </c>
      <c r="D17" s="548">
        <v>0.68400091501913907</v>
      </c>
      <c r="E17" s="548">
        <v>0.70862342447423843</v>
      </c>
      <c r="F17" s="548">
        <v>0.70057911214189372</v>
      </c>
      <c r="G17" s="548">
        <v>0.72325129329820692</v>
      </c>
      <c r="H17" s="548">
        <v>13.512506772441721</v>
      </c>
      <c r="I17" s="549">
        <v>71.475014758574872</v>
      </c>
    </row>
    <row r="18" spans="1:9">
      <c r="A18" s="423"/>
      <c r="B18" s="425" t="s">
        <v>173</v>
      </c>
      <c r="C18" s="548">
        <v>3.8608892432255142</v>
      </c>
      <c r="D18" s="548">
        <v>8.7405225139189219E-3</v>
      </c>
      <c r="E18" s="548">
        <v>38.005401461257911</v>
      </c>
      <c r="F18" s="548">
        <v>0</v>
      </c>
      <c r="G18" s="548">
        <v>0</v>
      </c>
      <c r="H18" s="548">
        <v>0</v>
      </c>
      <c r="I18" s="549">
        <v>41.875031226997343</v>
      </c>
    </row>
    <row r="19" spans="1:9">
      <c r="A19" s="423"/>
      <c r="B19" s="425" t="s">
        <v>323</v>
      </c>
      <c r="C19" s="548">
        <v>167.52229127262899</v>
      </c>
      <c r="D19" s="548">
        <v>0</v>
      </c>
      <c r="E19" s="548">
        <v>0</v>
      </c>
      <c r="F19" s="548">
        <v>0</v>
      </c>
      <c r="G19" s="548">
        <v>0</v>
      </c>
      <c r="H19" s="548">
        <v>0</v>
      </c>
      <c r="I19" s="549">
        <v>167.52229127262899</v>
      </c>
    </row>
    <row r="20" spans="1:9">
      <c r="A20" s="423"/>
      <c r="B20" s="425" t="s">
        <v>336</v>
      </c>
      <c r="C20" s="548">
        <v>26.042844416975548</v>
      </c>
      <c r="D20" s="548">
        <v>12.054492325467951</v>
      </c>
      <c r="E20" s="548">
        <v>12.033970525084451</v>
      </c>
      <c r="F20" s="548">
        <v>11.999999999999998</v>
      </c>
      <c r="G20" s="548">
        <v>11.999999999999998</v>
      </c>
      <c r="H20" s="548">
        <v>75.999999999999986</v>
      </c>
      <c r="I20" s="549">
        <v>150.13130726752792</v>
      </c>
    </row>
    <row r="21" spans="1:9">
      <c r="A21" s="423"/>
      <c r="B21" s="426" t="s">
        <v>32</v>
      </c>
      <c r="C21" s="544">
        <v>774.06400845547614</v>
      </c>
      <c r="D21" s="544">
        <v>1018.3319294318909</v>
      </c>
      <c r="E21" s="544">
        <v>1289.3320615145235</v>
      </c>
      <c r="F21" s="544">
        <v>641.29150142601827</v>
      </c>
      <c r="G21" s="544">
        <v>324.34538712898802</v>
      </c>
      <c r="H21" s="544">
        <v>936.28</v>
      </c>
      <c r="I21" s="545">
        <v>4983.6428656219678</v>
      </c>
    </row>
    <row r="22" spans="1:9">
      <c r="A22" s="423"/>
      <c r="B22" s="425" t="s">
        <v>324</v>
      </c>
      <c r="C22" s="548">
        <v>215.83105493829376</v>
      </c>
      <c r="D22" s="548">
        <v>60.351074448932991</v>
      </c>
      <c r="E22" s="548">
        <v>132.93821970416698</v>
      </c>
      <c r="F22" s="548">
        <v>58.939534439442653</v>
      </c>
      <c r="G22" s="548">
        <v>59.346933473734417</v>
      </c>
      <c r="H22" s="548">
        <v>579.73075192949341</v>
      </c>
      <c r="I22" s="550">
        <v>1107.1375689340641</v>
      </c>
    </row>
    <row r="23" spans="1:9">
      <c r="A23" s="423"/>
      <c r="B23" s="425" t="s">
        <v>325</v>
      </c>
      <c r="C23" s="548">
        <v>47.774206987957818</v>
      </c>
      <c r="D23" s="548">
        <v>211.33053966501291</v>
      </c>
      <c r="E23" s="548">
        <v>235.69952469008979</v>
      </c>
      <c r="F23" s="548">
        <v>201.68066545615042</v>
      </c>
      <c r="G23" s="548">
        <v>10.278940112178972</v>
      </c>
      <c r="H23" s="548">
        <v>13.747484735183354</v>
      </c>
      <c r="I23" s="550">
        <v>720.51136164657316</v>
      </c>
    </row>
    <row r="24" spans="1:9">
      <c r="A24" s="423"/>
      <c r="B24" s="425" t="s">
        <v>326</v>
      </c>
      <c r="C24" s="548">
        <v>262.06916057812583</v>
      </c>
      <c r="D24" s="548">
        <v>177.25052572113793</v>
      </c>
      <c r="E24" s="548">
        <v>351.96824786958899</v>
      </c>
      <c r="F24" s="548">
        <v>68.631807991254021</v>
      </c>
      <c r="G24" s="548">
        <v>0.36392916184032109</v>
      </c>
      <c r="H24" s="548">
        <v>5.6134715186699727E-2</v>
      </c>
      <c r="I24" s="550">
        <v>860.33980603713383</v>
      </c>
    </row>
    <row r="25" spans="1:9">
      <c r="A25" s="423"/>
      <c r="B25" s="425" t="s">
        <v>327</v>
      </c>
      <c r="C25" s="548">
        <v>5.0781679770777778E-2</v>
      </c>
      <c r="D25" s="548">
        <v>35.925550146822211</v>
      </c>
      <c r="E25" s="548">
        <v>2.0090202227758943E-3</v>
      </c>
      <c r="F25" s="548">
        <v>0</v>
      </c>
      <c r="G25" s="548">
        <v>0</v>
      </c>
      <c r="H25" s="548">
        <v>0</v>
      </c>
      <c r="I25" s="550">
        <v>35.978340846815769</v>
      </c>
    </row>
    <row r="26" spans="1:9">
      <c r="A26" s="423"/>
      <c r="B26" s="425" t="s">
        <v>283</v>
      </c>
      <c r="C26" s="548">
        <v>5.5171942006663928E-2</v>
      </c>
      <c r="D26" s="548">
        <v>2.1761591976997473E-2</v>
      </c>
      <c r="E26" s="548">
        <v>1.4010983362400408E-2</v>
      </c>
      <c r="F26" s="548">
        <v>0</v>
      </c>
      <c r="G26" s="548">
        <v>0</v>
      </c>
      <c r="H26" s="548">
        <v>0</v>
      </c>
      <c r="I26" s="550">
        <v>9.0944517346061807E-2</v>
      </c>
    </row>
    <row r="27" spans="1:9">
      <c r="A27" s="423"/>
      <c r="B27" s="425" t="s">
        <v>328</v>
      </c>
      <c r="C27" s="548">
        <v>3.3970810290492919E-2</v>
      </c>
      <c r="D27" s="548">
        <v>7.3597203243125344E-3</v>
      </c>
      <c r="E27" s="548">
        <v>0</v>
      </c>
      <c r="F27" s="548">
        <v>0</v>
      </c>
      <c r="G27" s="548">
        <v>0</v>
      </c>
      <c r="H27" s="548">
        <v>0</v>
      </c>
      <c r="I27" s="550">
        <v>4.1330530614805454E-2</v>
      </c>
    </row>
    <row r="28" spans="1:9">
      <c r="A28" s="423"/>
      <c r="B28" s="425" t="s">
        <v>171</v>
      </c>
      <c r="C28" s="548">
        <v>67.611082393711058</v>
      </c>
      <c r="D28" s="548">
        <v>286.40259753165736</v>
      </c>
      <c r="E28" s="548">
        <v>213.90049603905831</v>
      </c>
      <c r="F28" s="548">
        <v>82.793865748151475</v>
      </c>
      <c r="G28" s="548">
        <v>2.3501368464074237</v>
      </c>
      <c r="H28" s="548">
        <v>2.1394763369266134</v>
      </c>
      <c r="I28" s="550">
        <v>655.19765489591214</v>
      </c>
    </row>
    <row r="29" spans="1:9">
      <c r="A29" s="423"/>
      <c r="B29" s="425" t="s">
        <v>329</v>
      </c>
      <c r="C29" s="548">
        <v>0</v>
      </c>
      <c r="D29" s="548">
        <v>0</v>
      </c>
      <c r="E29" s="548">
        <v>0</v>
      </c>
      <c r="F29" s="548">
        <v>0</v>
      </c>
      <c r="G29" s="548">
        <v>0</v>
      </c>
      <c r="H29" s="548">
        <v>0</v>
      </c>
      <c r="I29" s="549">
        <v>0</v>
      </c>
    </row>
    <row r="30" spans="1:9">
      <c r="A30" s="423"/>
      <c r="B30" s="425" t="s">
        <v>330</v>
      </c>
      <c r="C30" s="548">
        <v>0</v>
      </c>
      <c r="D30" s="548">
        <v>0</v>
      </c>
      <c r="E30" s="548">
        <v>0</v>
      </c>
      <c r="F30" s="548">
        <v>0</v>
      </c>
      <c r="G30" s="548">
        <v>0</v>
      </c>
      <c r="H30" s="548">
        <v>0</v>
      </c>
      <c r="I30" s="549">
        <v>0</v>
      </c>
    </row>
    <row r="31" spans="1:9">
      <c r="A31" s="423"/>
      <c r="B31" s="425" t="s">
        <v>260</v>
      </c>
      <c r="C31" s="548">
        <v>160.2741739313679</v>
      </c>
      <c r="D31" s="548">
        <v>226.24758341041618</v>
      </c>
      <c r="E31" s="548">
        <v>334.10798341563356</v>
      </c>
      <c r="F31" s="548">
        <v>208.60238966133042</v>
      </c>
      <c r="G31" s="548">
        <v>231.36177651091779</v>
      </c>
      <c r="H31" s="548">
        <v>281.58343189076982</v>
      </c>
      <c r="I31" s="550">
        <v>1442.1773388204358</v>
      </c>
    </row>
    <row r="32" spans="1:9">
      <c r="A32" s="423"/>
      <c r="B32" s="425" t="s">
        <v>331</v>
      </c>
      <c r="C32" s="548">
        <v>0</v>
      </c>
      <c r="D32" s="548">
        <v>0</v>
      </c>
      <c r="E32" s="548">
        <v>0</v>
      </c>
      <c r="F32" s="548">
        <v>0</v>
      </c>
      <c r="G32" s="548">
        <v>0</v>
      </c>
      <c r="H32" s="548">
        <v>0</v>
      </c>
      <c r="I32" s="549">
        <v>0</v>
      </c>
    </row>
    <row r="33" spans="1:9">
      <c r="A33" s="423"/>
      <c r="B33" s="425" t="s">
        <v>332</v>
      </c>
      <c r="C33" s="548">
        <v>0.16683445937107627</v>
      </c>
      <c r="D33" s="548">
        <v>0.11627100577455261</v>
      </c>
      <c r="E33" s="548">
        <v>6.368863870079447E-2</v>
      </c>
      <c r="F33" s="548">
        <v>7.3663263206543046E-3</v>
      </c>
      <c r="G33" s="548">
        <v>7.7992585327502431E-3</v>
      </c>
      <c r="H33" s="548">
        <v>0.39111768898601851</v>
      </c>
      <c r="I33" s="549">
        <v>0.75307737768584648</v>
      </c>
    </row>
    <row r="34" spans="1:9">
      <c r="A34" s="423"/>
      <c r="B34" s="425" t="s">
        <v>178</v>
      </c>
      <c r="C34" s="548">
        <v>20.197570734580673</v>
      </c>
      <c r="D34" s="548">
        <v>20.678666189835493</v>
      </c>
      <c r="E34" s="548">
        <v>20.637881153700029</v>
      </c>
      <c r="F34" s="548">
        <v>20.635871803368651</v>
      </c>
      <c r="G34" s="548">
        <v>20.635871765376336</v>
      </c>
      <c r="H34" s="548">
        <v>58.629580368525481</v>
      </c>
      <c r="I34" s="549">
        <v>161.41544201538665</v>
      </c>
    </row>
    <row r="35" spans="1:9">
      <c r="A35" s="423"/>
      <c r="B35" s="425" t="s">
        <v>337</v>
      </c>
      <c r="C35" s="548">
        <v>0</v>
      </c>
      <c r="D35" s="548">
        <v>0</v>
      </c>
      <c r="E35" s="548">
        <v>0</v>
      </c>
      <c r="F35" s="548">
        <v>0</v>
      </c>
      <c r="G35" s="548">
        <v>0</v>
      </c>
      <c r="H35" s="548">
        <v>0</v>
      </c>
      <c r="I35" s="549">
        <v>0</v>
      </c>
    </row>
    <row r="36" spans="1:9">
      <c r="A36" s="423"/>
      <c r="B36" s="426" t="s">
        <v>14</v>
      </c>
      <c r="C36" s="544">
        <v>319.04532307694086</v>
      </c>
      <c r="D36" s="544">
        <v>311.90747052472648</v>
      </c>
      <c r="E36" s="544">
        <v>226.15046795523745</v>
      </c>
      <c r="F36" s="544">
        <v>232.92204525038065</v>
      </c>
      <c r="G36" s="544">
        <v>254.98350001088582</v>
      </c>
      <c r="H36" s="544">
        <v>423.78079815220519</v>
      </c>
      <c r="I36" s="545">
        <v>1768.79</v>
      </c>
    </row>
    <row r="37" spans="1:9">
      <c r="A37" s="423"/>
      <c r="B37" s="425" t="s">
        <v>333</v>
      </c>
      <c r="C37" s="548">
        <v>0</v>
      </c>
      <c r="D37" s="548">
        <v>0</v>
      </c>
      <c r="E37" s="548">
        <v>0</v>
      </c>
      <c r="F37" s="548">
        <v>0</v>
      </c>
      <c r="G37" s="548">
        <v>0</v>
      </c>
      <c r="H37" s="548">
        <v>0</v>
      </c>
      <c r="I37" s="549">
        <v>0</v>
      </c>
    </row>
    <row r="38" spans="1:9">
      <c r="A38" s="423"/>
      <c r="B38" s="425" t="s">
        <v>334</v>
      </c>
      <c r="C38" s="548">
        <v>0</v>
      </c>
      <c r="D38" s="548">
        <v>0</v>
      </c>
      <c r="E38" s="548">
        <v>0</v>
      </c>
      <c r="F38" s="548">
        <v>0</v>
      </c>
      <c r="G38" s="548">
        <v>0</v>
      </c>
      <c r="H38" s="548">
        <v>0</v>
      </c>
      <c r="I38" s="549">
        <v>0</v>
      </c>
    </row>
    <row r="39" spans="1:9">
      <c r="A39" s="423"/>
      <c r="B39" s="425" t="s">
        <v>338</v>
      </c>
      <c r="C39" s="548">
        <v>0.49940531648946801</v>
      </c>
      <c r="D39" s="548">
        <v>0.4346395665561098</v>
      </c>
      <c r="E39" s="548">
        <v>0.35756150363504952</v>
      </c>
      <c r="F39" s="548">
        <v>0.35756150363504952</v>
      </c>
      <c r="G39" s="548">
        <v>0.35756150363504952</v>
      </c>
      <c r="H39" s="548">
        <v>3.8139893721071956</v>
      </c>
      <c r="I39" s="549">
        <v>5.8207187660579223</v>
      </c>
    </row>
    <row r="40" spans="1:9">
      <c r="A40" s="423"/>
      <c r="B40" s="425" t="s">
        <v>339</v>
      </c>
      <c r="C40" s="548">
        <v>0</v>
      </c>
      <c r="D40" s="548">
        <v>0</v>
      </c>
      <c r="E40" s="548">
        <v>0</v>
      </c>
      <c r="F40" s="548">
        <v>0</v>
      </c>
      <c r="G40" s="548">
        <v>0</v>
      </c>
      <c r="H40" s="548">
        <v>0</v>
      </c>
      <c r="I40" s="549">
        <v>0</v>
      </c>
    </row>
    <row r="41" spans="1:9">
      <c r="A41" s="423"/>
      <c r="B41" s="425" t="s">
        <v>396</v>
      </c>
      <c r="C41" s="548">
        <v>0.7560307137521175</v>
      </c>
      <c r="D41" s="548">
        <v>0.66640456259219605</v>
      </c>
      <c r="E41" s="548">
        <v>0.55252576623309813</v>
      </c>
      <c r="F41" s="548">
        <v>0.55252576623309813</v>
      </c>
      <c r="G41" s="548">
        <v>0.55252576623309813</v>
      </c>
      <c r="H41" s="548">
        <v>5.6173452900364982</v>
      </c>
      <c r="I41" s="549">
        <v>8.6973578650801056</v>
      </c>
    </row>
    <row r="42" spans="1:9">
      <c r="A42" s="423"/>
      <c r="B42" s="425" t="s">
        <v>431</v>
      </c>
      <c r="C42" s="548">
        <v>317.78988704669928</v>
      </c>
      <c r="D42" s="548">
        <v>310.80642639557817</v>
      </c>
      <c r="E42" s="548">
        <v>225.2403806853693</v>
      </c>
      <c r="F42" s="548">
        <v>232.01195798051251</v>
      </c>
      <c r="G42" s="548">
        <v>254.07341274101768</v>
      </c>
      <c r="H42" s="548">
        <v>414.34946349006151</v>
      </c>
      <c r="I42" s="549">
        <v>1754.2715283392383</v>
      </c>
    </row>
    <row r="43" spans="1:9">
      <c r="A43" s="423"/>
      <c r="B43" s="426" t="s">
        <v>347</v>
      </c>
      <c r="C43" s="544">
        <v>19.778491761799998</v>
      </c>
      <c r="D43" s="544">
        <v>20.430479029800264</v>
      </c>
      <c r="E43" s="544">
        <v>20.023868325083598</v>
      </c>
      <c r="F43" s="544">
        <v>19.039927565083598</v>
      </c>
      <c r="G43" s="544">
        <v>18.056745685083598</v>
      </c>
      <c r="H43" s="544">
        <v>23.098458212998935</v>
      </c>
      <c r="I43" s="545">
        <v>120.43</v>
      </c>
    </row>
    <row r="44" spans="1:9">
      <c r="A44" s="423"/>
      <c r="B44" s="425" t="s">
        <v>340</v>
      </c>
      <c r="C44" s="548">
        <v>14</v>
      </c>
      <c r="D44" s="548">
        <v>14</v>
      </c>
      <c r="E44" s="548">
        <v>14</v>
      </c>
      <c r="F44" s="548">
        <v>14</v>
      </c>
      <c r="G44" s="548">
        <v>14</v>
      </c>
      <c r="H44" s="548">
        <v>0</v>
      </c>
      <c r="I44" s="550">
        <v>70</v>
      </c>
    </row>
    <row r="45" spans="1:9">
      <c r="A45" s="423"/>
      <c r="B45" s="425" t="s">
        <v>341</v>
      </c>
      <c r="C45" s="548">
        <v>5.7798917999999999E-3</v>
      </c>
      <c r="D45" s="548">
        <v>0.87485586805000004</v>
      </c>
      <c r="E45" s="548">
        <v>0.46824515999999994</v>
      </c>
      <c r="F45" s="548">
        <v>0.48430440000000008</v>
      </c>
      <c r="G45" s="548">
        <v>0.50112252000000002</v>
      </c>
      <c r="H45" s="548">
        <v>3.3167270399999982</v>
      </c>
      <c r="I45" s="550">
        <v>5.6510348798499983</v>
      </c>
    </row>
    <row r="46" spans="1:9">
      <c r="A46" s="423"/>
      <c r="B46" s="427" t="s">
        <v>342</v>
      </c>
      <c r="C46" s="546">
        <v>5.7727118700000002</v>
      </c>
      <c r="D46" s="546">
        <v>5.5556231617502636</v>
      </c>
      <c r="E46" s="546">
        <v>5.5556231650835981</v>
      </c>
      <c r="F46" s="546">
        <v>4.5556231650835981</v>
      </c>
      <c r="G46" s="546">
        <v>3.5556231650835981</v>
      </c>
      <c r="H46" s="546">
        <v>19.781731172998938</v>
      </c>
      <c r="I46" s="547">
        <v>44.776935699999996</v>
      </c>
    </row>
    <row r="47" spans="1:9">
      <c r="A47" s="423"/>
      <c r="B47" s="426" t="s">
        <v>101</v>
      </c>
      <c r="C47" s="544">
        <v>2237.0252997768657</v>
      </c>
      <c r="D47" s="544">
        <v>1453.7608972813346</v>
      </c>
      <c r="E47" s="544">
        <v>1694.5579910685965</v>
      </c>
      <c r="F47" s="544">
        <v>948.23873413498723</v>
      </c>
      <c r="G47" s="544">
        <v>1243.8758329921066</v>
      </c>
      <c r="H47" s="544">
        <v>1660.9782089689975</v>
      </c>
      <c r="I47" s="545">
        <v>9238.4381620540116</v>
      </c>
    </row>
  </sheetData>
  <mergeCells count="1">
    <mergeCell ref="B3:I3"/>
  </mergeCells>
  <pageMargins left="0.7" right="0.7" top="0.75" bottom="0.75" header="0.3" footer="0.3"/>
  <pageSetup paperSize="9" orientation="portrait" r:id="rId1"/>
  <headerFooter>
    <oddHeader>&amp;C&amp;"Arial"&amp;8&amp;K000000INTERNAL&amp;1#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0F98C-E179-4B84-B272-B3AEBDE46BF1}">
  <dimension ref="A1:U30"/>
  <sheetViews>
    <sheetView showGridLines="0" workbookViewId="0"/>
  </sheetViews>
  <sheetFormatPr baseColWidth="10" defaultColWidth="11.42578125" defaultRowHeight="12.75"/>
  <cols>
    <col min="1" max="1" width="4.7109375" style="512" customWidth="1"/>
    <col min="2" max="2" width="17.5703125" style="512" customWidth="1"/>
    <col min="3" max="3" width="11.140625" style="512" customWidth="1"/>
    <col min="4" max="4" width="11" style="512" customWidth="1"/>
    <col min="5" max="5" width="11.42578125" style="512"/>
    <col min="6" max="6" width="13.140625" style="512" customWidth="1"/>
    <col min="7" max="7" width="10.140625" style="512" customWidth="1"/>
    <col min="8" max="8" width="12.85546875" style="512" customWidth="1"/>
    <col min="9" max="9" width="12.140625" style="512" customWidth="1"/>
    <col min="10" max="10" width="16.7109375" style="512" customWidth="1"/>
    <col min="11" max="11" width="12.85546875" style="512" customWidth="1"/>
    <col min="12" max="16384" width="11.42578125" style="512"/>
  </cols>
  <sheetData>
    <row r="1" spans="1:18">
      <c r="A1" s="520"/>
      <c r="B1" s="428"/>
      <c r="C1" s="511"/>
      <c r="D1" s="511"/>
      <c r="E1" s="511"/>
      <c r="F1" s="511"/>
      <c r="H1" s="511"/>
      <c r="I1" s="511"/>
      <c r="J1" s="511"/>
    </row>
    <row r="2" spans="1:18">
      <c r="B2" s="662" t="s">
        <v>100</v>
      </c>
      <c r="C2" s="663" t="s">
        <v>275</v>
      </c>
      <c r="D2" s="663"/>
      <c r="F2" s="663" t="s">
        <v>292</v>
      </c>
      <c r="G2" s="663"/>
      <c r="H2" s="663" t="s">
        <v>307</v>
      </c>
      <c r="I2" s="663"/>
    </row>
    <row r="3" spans="1:18">
      <c r="B3" s="662"/>
      <c r="C3" s="664"/>
      <c r="D3" s="664"/>
      <c r="F3" s="664"/>
      <c r="G3" s="664"/>
      <c r="H3" s="664"/>
      <c r="I3" s="664"/>
    </row>
    <row r="4" spans="1:18">
      <c r="B4" s="657"/>
      <c r="C4" s="513" t="s">
        <v>424</v>
      </c>
      <c r="D4" s="513" t="s">
        <v>425</v>
      </c>
      <c r="E4" s="284"/>
      <c r="F4" s="513" t="s">
        <v>426</v>
      </c>
      <c r="G4" s="513" t="s">
        <v>427</v>
      </c>
      <c r="H4" s="513" t="s">
        <v>426</v>
      </c>
      <c r="I4" s="513" t="s">
        <v>427</v>
      </c>
    </row>
    <row r="5" spans="1:18">
      <c r="B5" s="514"/>
      <c r="C5" s="515"/>
      <c r="D5" s="515"/>
      <c r="F5" s="516"/>
      <c r="G5" s="516"/>
      <c r="H5" s="515"/>
      <c r="I5" s="515"/>
    </row>
    <row r="6" spans="1:18">
      <c r="B6" s="95" t="s">
        <v>16</v>
      </c>
      <c r="C6" s="311">
        <v>4171.24</v>
      </c>
      <c r="D6" s="96">
        <v>4033</v>
      </c>
      <c r="F6" s="312">
        <v>0.1772</v>
      </c>
      <c r="G6" s="283">
        <v>0.1925</v>
      </c>
      <c r="H6" s="311">
        <v>2560126</v>
      </c>
      <c r="I6" s="96">
        <v>2514638</v>
      </c>
    </row>
    <row r="7" spans="1:18">
      <c r="B7" s="95" t="s">
        <v>143</v>
      </c>
      <c r="C7" s="311">
        <v>2090</v>
      </c>
      <c r="D7" s="96">
        <v>2039</v>
      </c>
      <c r="F7" s="312">
        <v>8.6999999999999994E-2</v>
      </c>
      <c r="G7" s="283">
        <v>8.5800000000000001E-2</v>
      </c>
      <c r="H7" s="311">
        <v>1502482</v>
      </c>
      <c r="I7" s="96">
        <v>1464793</v>
      </c>
    </row>
    <row r="8" spans="1:18">
      <c r="B8" s="95" t="s">
        <v>145</v>
      </c>
      <c r="C8" s="311">
        <v>3075</v>
      </c>
      <c r="D8" s="96">
        <v>3184.9924081863537</v>
      </c>
      <c r="E8" s="96"/>
      <c r="F8" s="312">
        <v>0.20610000000000001</v>
      </c>
      <c r="G8" s="283">
        <v>0.22320000000000001</v>
      </c>
      <c r="H8" s="311">
        <v>3060678</v>
      </c>
      <c r="I8" s="96">
        <v>2995745</v>
      </c>
    </row>
    <row r="9" spans="1:18">
      <c r="B9" s="95" t="s">
        <v>144</v>
      </c>
      <c r="C9" s="311">
        <v>3081.3760000000002</v>
      </c>
      <c r="D9" s="96">
        <v>3032.42</v>
      </c>
      <c r="E9" s="96"/>
      <c r="F9" s="312">
        <v>0.16289999999999999</v>
      </c>
      <c r="G9" s="283">
        <v>0.159</v>
      </c>
      <c r="H9" s="311">
        <v>4065920</v>
      </c>
      <c r="I9" s="96">
        <v>3977113</v>
      </c>
      <c r="J9" s="543"/>
    </row>
    <row r="10" spans="1:18">
      <c r="B10" s="95" t="s">
        <v>171</v>
      </c>
      <c r="C10" s="311">
        <v>3589</v>
      </c>
      <c r="D10" s="96">
        <v>3607.25</v>
      </c>
      <c r="E10" s="96"/>
      <c r="F10" s="312">
        <v>0.11220000000000001</v>
      </c>
      <c r="G10" s="283">
        <v>0.11</v>
      </c>
      <c r="H10" s="311">
        <v>3311245</v>
      </c>
      <c r="I10" s="96">
        <v>3229639</v>
      </c>
    </row>
    <row r="11" spans="1:18">
      <c r="B11" s="95" t="s">
        <v>260</v>
      </c>
      <c r="C11" s="311">
        <v>10543</v>
      </c>
      <c r="D11" s="96">
        <v>10641.23</v>
      </c>
      <c r="E11" s="96"/>
      <c r="F11" s="312">
        <v>0.10619999999999999</v>
      </c>
      <c r="G11" s="283">
        <v>0.10859999999999999</v>
      </c>
      <c r="H11" s="311">
        <v>8090442</v>
      </c>
      <c r="I11" s="96">
        <v>7926895</v>
      </c>
    </row>
    <row r="12" spans="1:18">
      <c r="B12" s="95" t="s">
        <v>261</v>
      </c>
      <c r="C12" s="419">
        <v>3666.6909999999998</v>
      </c>
      <c r="D12" s="288">
        <v>3519.02</v>
      </c>
      <c r="E12" s="96"/>
      <c r="F12" s="417">
        <v>7.4529999999999999E-2</v>
      </c>
      <c r="G12" s="273">
        <v>7.7300000000000008E-2</v>
      </c>
      <c r="H12" s="419">
        <v>3726919</v>
      </c>
      <c r="I12" s="288">
        <v>3640584</v>
      </c>
    </row>
    <row r="13" spans="1:18">
      <c r="B13" s="316" t="s">
        <v>101</v>
      </c>
      <c r="C13" s="313">
        <v>30216.307000000001</v>
      </c>
      <c r="D13" s="314">
        <v>30056.912408186352</v>
      </c>
      <c r="E13" s="96"/>
      <c r="F13" s="373">
        <v>0.12749136612326581</v>
      </c>
      <c r="G13" s="527">
        <v>0.13204295218145815</v>
      </c>
      <c r="H13" s="313">
        <v>26317812</v>
      </c>
      <c r="I13" s="314">
        <v>25749407</v>
      </c>
      <c r="J13" s="283"/>
      <c r="K13" s="96"/>
      <c r="L13" s="96"/>
    </row>
    <row r="14" spans="1:18">
      <c r="D14" s="128"/>
    </row>
    <row r="15" spans="1:18" ht="15">
      <c r="B15" s="665" t="s">
        <v>428</v>
      </c>
      <c r="C15" s="665"/>
      <c r="D15" s="665"/>
      <c r="E15" s="665"/>
      <c r="F15" s="665"/>
      <c r="G15" s="665"/>
      <c r="H15" s="665"/>
      <c r="I15" s="665"/>
      <c r="J15" s="665"/>
      <c r="K15" s="665"/>
      <c r="L15" s="665"/>
      <c r="M15" s="665"/>
      <c r="N15" s="665"/>
      <c r="O15" s="665"/>
      <c r="P15" s="665"/>
      <c r="Q15" s="665"/>
      <c r="R15" s="665"/>
    </row>
    <row r="16" spans="1:18">
      <c r="B16" s="662" t="s">
        <v>308</v>
      </c>
      <c r="C16" s="664" t="s">
        <v>10</v>
      </c>
      <c r="D16" s="664"/>
      <c r="E16" s="664" t="s">
        <v>47</v>
      </c>
      <c r="F16" s="664"/>
      <c r="G16" s="664" t="s">
        <v>46</v>
      </c>
      <c r="H16" s="664"/>
      <c r="I16" s="664"/>
      <c r="J16" s="664"/>
      <c r="K16" s="664"/>
      <c r="L16" s="664"/>
      <c r="M16" s="664"/>
      <c r="N16" s="664"/>
      <c r="O16" s="664" t="s">
        <v>14</v>
      </c>
      <c r="P16" s="664"/>
      <c r="Q16" s="664" t="s">
        <v>101</v>
      </c>
      <c r="R16" s="664"/>
    </row>
    <row r="17" spans="2:21">
      <c r="B17" s="662"/>
      <c r="C17" s="666" t="s">
        <v>16</v>
      </c>
      <c r="D17" s="666"/>
      <c r="E17" s="666" t="s">
        <v>143</v>
      </c>
      <c r="F17" s="666"/>
      <c r="G17" s="666" t="s">
        <v>145</v>
      </c>
      <c r="H17" s="666"/>
      <c r="I17" s="666" t="s">
        <v>144</v>
      </c>
      <c r="J17" s="666"/>
      <c r="K17" s="666" t="s">
        <v>259</v>
      </c>
      <c r="L17" s="666"/>
      <c r="M17" s="666" t="s">
        <v>260</v>
      </c>
      <c r="N17" s="666"/>
      <c r="O17" s="666" t="s">
        <v>261</v>
      </c>
      <c r="P17" s="666"/>
      <c r="Q17" s="666"/>
      <c r="R17" s="666"/>
    </row>
    <row r="18" spans="2:21">
      <c r="B18" s="657"/>
      <c r="C18" s="294" t="s">
        <v>424</v>
      </c>
      <c r="D18" s="517" t="s">
        <v>425</v>
      </c>
      <c r="E18" s="294" t="s">
        <v>424</v>
      </c>
      <c r="F18" s="517" t="s">
        <v>425</v>
      </c>
      <c r="G18" s="294" t="s">
        <v>424</v>
      </c>
      <c r="H18" s="517" t="s">
        <v>425</v>
      </c>
      <c r="I18" s="294" t="s">
        <v>424</v>
      </c>
      <c r="J18" s="517" t="s">
        <v>425</v>
      </c>
      <c r="K18" s="294" t="s">
        <v>424</v>
      </c>
      <c r="L18" s="517" t="s">
        <v>425</v>
      </c>
      <c r="M18" s="294" t="s">
        <v>424</v>
      </c>
      <c r="N18" s="517" t="s">
        <v>425</v>
      </c>
      <c r="O18" s="294" t="s">
        <v>424</v>
      </c>
      <c r="P18" s="517" t="s">
        <v>425</v>
      </c>
      <c r="Q18" s="294" t="s">
        <v>424</v>
      </c>
      <c r="R18" s="517" t="s">
        <v>425</v>
      </c>
    </row>
    <row r="19" spans="2:21">
      <c r="B19" s="285" t="s">
        <v>76</v>
      </c>
      <c r="C19" s="277">
        <v>1801.238299774292</v>
      </c>
      <c r="D19" s="286">
        <v>1792.1665277648829</v>
      </c>
      <c r="E19" s="296">
        <v>865.59292921208976</v>
      </c>
      <c r="F19" s="286">
        <v>840.72009054000023</v>
      </c>
      <c r="G19" s="296">
        <v>1396.4636821399999</v>
      </c>
      <c r="H19" s="286">
        <v>1466.4814690000001</v>
      </c>
      <c r="I19" s="296">
        <v>1258.3511361999999</v>
      </c>
      <c r="J19" s="286">
        <v>1279.1638016099998</v>
      </c>
      <c r="K19" s="296">
        <v>1402.91122612</v>
      </c>
      <c r="L19" s="286">
        <v>1376.4784522300001</v>
      </c>
      <c r="M19" s="296">
        <v>4075.4925032770002</v>
      </c>
      <c r="N19" s="286">
        <v>4326.7343266047228</v>
      </c>
      <c r="O19" s="315">
        <v>1316.9953232000003</v>
      </c>
      <c r="P19" s="286">
        <v>1331.1518087000002</v>
      </c>
      <c r="Q19" s="315">
        <v>12117.045099923382</v>
      </c>
      <c r="R19" s="286">
        <v>12412.896476449607</v>
      </c>
    </row>
    <row r="20" spans="2:21">
      <c r="B20" s="285" t="s">
        <v>77</v>
      </c>
      <c r="C20" s="277">
        <v>1010.6484366021687</v>
      </c>
      <c r="D20" s="286">
        <v>949.0830489256191</v>
      </c>
      <c r="E20" s="296">
        <v>182.48496538293284</v>
      </c>
      <c r="F20" s="286">
        <v>179.73837707000007</v>
      </c>
      <c r="G20" s="296">
        <v>393.07249507</v>
      </c>
      <c r="H20" s="286">
        <v>405.49161500000002</v>
      </c>
      <c r="I20" s="296">
        <v>389.67824660000002</v>
      </c>
      <c r="J20" s="286">
        <v>380.20083081000007</v>
      </c>
      <c r="K20" s="296">
        <v>516.17117943999995</v>
      </c>
      <c r="L20" s="286">
        <v>473.68111590000012</v>
      </c>
      <c r="M20" s="296">
        <v>2080.9049901660001</v>
      </c>
      <c r="N20" s="286">
        <v>2110.4548111243503</v>
      </c>
      <c r="O20" s="315">
        <v>579.50523179999993</v>
      </c>
      <c r="P20" s="286">
        <v>521.45119460000001</v>
      </c>
      <c r="Q20" s="315">
        <v>5152.4655450611008</v>
      </c>
      <c r="R20" s="286">
        <v>5020.1009934299691</v>
      </c>
    </row>
    <row r="21" spans="2:21">
      <c r="B21" s="285" t="s">
        <v>78</v>
      </c>
      <c r="C21" s="277">
        <v>312.04695228931058</v>
      </c>
      <c r="D21" s="286">
        <v>298.67294738757539</v>
      </c>
      <c r="E21" s="296">
        <v>512.09987791887318</v>
      </c>
      <c r="F21" s="286">
        <v>412.32811916866206</v>
      </c>
      <c r="G21" s="296">
        <v>36.402107719999997</v>
      </c>
      <c r="H21" s="286">
        <v>36.441436000000003</v>
      </c>
      <c r="I21" s="296">
        <v>125.06986641</v>
      </c>
      <c r="J21" s="286">
        <v>128.92659401</v>
      </c>
      <c r="K21" s="296">
        <v>115.88668025</v>
      </c>
      <c r="L21" s="286">
        <v>118.29994170000001</v>
      </c>
      <c r="M21" s="296">
        <v>487.07581337300002</v>
      </c>
      <c r="N21" s="286">
        <v>550.10759252603066</v>
      </c>
      <c r="O21" s="315">
        <v>256.18794159999999</v>
      </c>
      <c r="P21" s="286">
        <v>240.01170089999999</v>
      </c>
      <c r="Q21" s="315">
        <v>1844.7692395611839</v>
      </c>
      <c r="R21" s="286">
        <v>1784.788331692268</v>
      </c>
    </row>
    <row r="22" spans="2:21">
      <c r="B22" s="287" t="s">
        <v>118</v>
      </c>
      <c r="C22" s="295">
        <v>1047.2794276779482</v>
      </c>
      <c r="D22" s="288">
        <v>993.08890618011151</v>
      </c>
      <c r="E22" s="297">
        <v>529.82222748610411</v>
      </c>
      <c r="F22" s="288">
        <v>606.21166787979701</v>
      </c>
      <c r="G22" s="297">
        <v>1249.06171507</v>
      </c>
      <c r="H22" s="288">
        <v>1276.5778881863537</v>
      </c>
      <c r="I22" s="297">
        <v>1308.2767507900003</v>
      </c>
      <c r="J22" s="288">
        <v>1244.1287735700002</v>
      </c>
      <c r="K22" s="297">
        <v>1554.0309141900002</v>
      </c>
      <c r="L22" s="288">
        <v>1638.7904901699994</v>
      </c>
      <c r="M22" s="297">
        <v>3899.5266931840006</v>
      </c>
      <c r="N22" s="288">
        <v>3653.9420728647074</v>
      </c>
      <c r="O22" s="313">
        <v>1514.0015033999998</v>
      </c>
      <c r="P22" s="288">
        <v>1426.4</v>
      </c>
      <c r="Q22" s="313">
        <v>11101.999231798052</v>
      </c>
      <c r="R22" s="288">
        <v>10839.139798850971</v>
      </c>
    </row>
    <row r="23" spans="2:21" s="518" customFormat="1">
      <c r="B23" s="316" t="s">
        <v>101</v>
      </c>
      <c r="C23" s="313">
        <v>4171.24</v>
      </c>
      <c r="D23" s="314">
        <v>4033</v>
      </c>
      <c r="E23" s="313">
        <v>2090</v>
      </c>
      <c r="F23" s="314">
        <v>2039</v>
      </c>
      <c r="G23" s="313">
        <v>3075</v>
      </c>
      <c r="H23" s="314">
        <v>3184.9924081863537</v>
      </c>
      <c r="I23" s="313">
        <v>3081.3760000000002</v>
      </c>
      <c r="J23" s="314">
        <v>3032.42</v>
      </c>
      <c r="K23" s="313">
        <v>3589</v>
      </c>
      <c r="L23" s="314">
        <v>3607.25</v>
      </c>
      <c r="M23" s="313">
        <v>10543</v>
      </c>
      <c r="N23" s="314">
        <v>10641.23</v>
      </c>
      <c r="O23" s="313">
        <v>3666.6909999999998</v>
      </c>
      <c r="P23" s="314">
        <v>3519.02</v>
      </c>
      <c r="Q23" s="313">
        <v>30216.306999999997</v>
      </c>
      <c r="R23" s="314">
        <v>30056.912408186352</v>
      </c>
      <c r="S23" s="512"/>
      <c r="T23" s="512"/>
      <c r="U23" s="512"/>
    </row>
    <row r="24" spans="2:21">
      <c r="B24" s="289"/>
      <c r="C24" s="290">
        <v>43252</v>
      </c>
      <c r="D24" s="290">
        <v>42887</v>
      </c>
      <c r="E24" s="290">
        <v>43252</v>
      </c>
      <c r="F24" s="290">
        <v>42887</v>
      </c>
      <c r="G24" s="290">
        <v>43252</v>
      </c>
      <c r="H24" s="290">
        <v>42887</v>
      </c>
      <c r="I24" s="290">
        <v>43252</v>
      </c>
      <c r="J24" s="290">
        <v>42887</v>
      </c>
      <c r="K24" s="290"/>
      <c r="L24" s="290"/>
      <c r="M24" s="290">
        <v>43252</v>
      </c>
      <c r="N24" s="290">
        <v>42887</v>
      </c>
      <c r="O24" s="290">
        <v>43252</v>
      </c>
      <c r="P24" s="290">
        <v>42887</v>
      </c>
      <c r="Q24" s="511"/>
      <c r="R24" s="511"/>
    </row>
    <row r="25" spans="2:21">
      <c r="B25" s="285" t="s">
        <v>76</v>
      </c>
      <c r="C25" s="291">
        <v>0.43182322277651064</v>
      </c>
      <c r="D25" s="291">
        <v>0.44437553378747408</v>
      </c>
      <c r="E25" s="291">
        <v>0.41415929627372716</v>
      </c>
      <c r="F25" s="291">
        <v>0.4123198089946053</v>
      </c>
      <c r="G25" s="291">
        <v>0.45413453077723576</v>
      </c>
      <c r="H25" s="291">
        <v>0.4604348397285713</v>
      </c>
      <c r="I25" s="291">
        <v>0.40837312168329987</v>
      </c>
      <c r="J25" s="291">
        <v>0.42182936453723424</v>
      </c>
      <c r="K25" s="291">
        <v>0.39089195489551409</v>
      </c>
      <c r="L25" s="291">
        <v>0.38158665249982676</v>
      </c>
      <c r="M25" s="291">
        <v>0.38655909165104813</v>
      </c>
      <c r="N25" s="291">
        <v>0.40660095934442947</v>
      </c>
      <c r="O25" s="291">
        <v>0.35917815905403544</v>
      </c>
      <c r="P25" s="291">
        <v>0.37827344223675913</v>
      </c>
      <c r="Q25" s="291">
        <v>0.40101012674789749</v>
      </c>
      <c r="R25" s="291">
        <v>0.41297976012562121</v>
      </c>
    </row>
    <row r="26" spans="2:21">
      <c r="B26" s="285" t="s">
        <v>78</v>
      </c>
      <c r="C26" s="291">
        <v>0.24228968762338507</v>
      </c>
      <c r="D26" s="291">
        <v>0.23532929554317358</v>
      </c>
      <c r="E26" s="291">
        <v>8.7313380565996579E-2</v>
      </c>
      <c r="F26" s="291">
        <v>8.815025849436002E-2</v>
      </c>
      <c r="G26" s="291">
        <v>0.1278284536813008</v>
      </c>
      <c r="H26" s="291">
        <v>0.12731321241387233</v>
      </c>
      <c r="I26" s="291">
        <v>0.12646241373983572</v>
      </c>
      <c r="J26" s="291">
        <v>0.12537868461822574</v>
      </c>
      <c r="K26" s="291">
        <v>0.14382033419894119</v>
      </c>
      <c r="L26" s="291">
        <v>0.13131363667613838</v>
      </c>
      <c r="M26" s="291">
        <v>0.19737313764260647</v>
      </c>
      <c r="N26" s="291">
        <v>0.19832808905778282</v>
      </c>
      <c r="O26" s="291">
        <v>0.15804583255038399</v>
      </c>
      <c r="P26" s="291">
        <v>0.14818079880193918</v>
      </c>
      <c r="Q26" s="291">
        <v>0.17051936707755522</v>
      </c>
      <c r="R26" s="291">
        <v>0.16701984971891809</v>
      </c>
    </row>
    <row r="27" spans="2:21">
      <c r="B27" s="285" t="s">
        <v>77</v>
      </c>
      <c r="C27" s="291">
        <v>7.4809158017594427E-2</v>
      </c>
      <c r="D27" s="291">
        <v>7.4057264415466256E-2</v>
      </c>
      <c r="E27" s="291">
        <v>0.24502386503295367</v>
      </c>
      <c r="F27" s="291">
        <v>0.2022207548644738</v>
      </c>
      <c r="G27" s="291">
        <v>1.1838083811382114E-2</v>
      </c>
      <c r="H27" s="291">
        <v>1.1441608434084474E-2</v>
      </c>
      <c r="I27" s="291">
        <v>4.058896623132003E-2</v>
      </c>
      <c r="J27" s="291">
        <v>4.2516074293798355E-2</v>
      </c>
      <c r="K27" s="291">
        <v>3.2289406589579267E-2</v>
      </c>
      <c r="L27" s="291">
        <v>3.2795049331207984E-2</v>
      </c>
      <c r="M27" s="291">
        <v>4.6198976892061087E-2</v>
      </c>
      <c r="N27" s="291">
        <v>5.1695865283057571E-2</v>
      </c>
      <c r="O27" s="291">
        <v>6.9868974942257203E-2</v>
      </c>
      <c r="P27" s="291">
        <v>6.8204130951230735E-2</v>
      </c>
      <c r="Q27" s="291">
        <v>6.1052108040905995E-2</v>
      </c>
      <c r="R27" s="291">
        <v>5.938029520311474E-2</v>
      </c>
    </row>
    <row r="28" spans="2:21">
      <c r="B28" s="287" t="s">
        <v>118</v>
      </c>
      <c r="C28" s="291">
        <v>0.25107148657903844</v>
      </c>
      <c r="D28" s="291">
        <v>0.24624074043642735</v>
      </c>
      <c r="E28" s="291">
        <v>0.25350345812732256</v>
      </c>
      <c r="F28" s="291">
        <v>0.29730832166738452</v>
      </c>
      <c r="G28" s="291">
        <v>0.40619893173008131</v>
      </c>
      <c r="H28" s="291">
        <v>0.40081033942347194</v>
      </c>
      <c r="I28" s="291">
        <v>0.42457549834554437</v>
      </c>
      <c r="J28" s="291">
        <v>0.41027587655074171</v>
      </c>
      <c r="K28" s="291">
        <v>0.43299830431596553</v>
      </c>
      <c r="L28" s="291">
        <v>0.45430466149282678</v>
      </c>
      <c r="M28" s="291">
        <v>0.36986879381428439</v>
      </c>
      <c r="N28" s="291">
        <v>0.3433759135799816</v>
      </c>
      <c r="O28" s="291">
        <v>0.41290676072786059</v>
      </c>
      <c r="P28" s="291">
        <v>0.40534012310245471</v>
      </c>
      <c r="Q28" s="291">
        <v>0.36741747533204683</v>
      </c>
      <c r="R28" s="291">
        <v>0.36062053386091658</v>
      </c>
    </row>
    <row r="29" spans="2:21" s="519" customFormat="1">
      <c r="B29" s="292" t="s">
        <v>101</v>
      </c>
      <c r="C29" s="293">
        <v>1</v>
      </c>
      <c r="D29" s="293">
        <v>1</v>
      </c>
      <c r="E29" s="293">
        <v>1</v>
      </c>
      <c r="F29" s="293">
        <v>1</v>
      </c>
      <c r="G29" s="293">
        <v>1</v>
      </c>
      <c r="H29" s="293">
        <v>1</v>
      </c>
      <c r="I29" s="293">
        <v>1</v>
      </c>
      <c r="J29" s="293">
        <v>1</v>
      </c>
      <c r="K29" s="293">
        <v>1</v>
      </c>
      <c r="L29" s="293">
        <v>1</v>
      </c>
      <c r="M29" s="293">
        <v>1</v>
      </c>
      <c r="N29" s="293">
        <v>1</v>
      </c>
      <c r="O29" s="293">
        <v>1</v>
      </c>
      <c r="P29" s="293">
        <v>1</v>
      </c>
      <c r="Q29" s="293">
        <v>1</v>
      </c>
      <c r="R29" s="293">
        <v>1</v>
      </c>
    </row>
    <row r="30" spans="2:21">
      <c r="B30" s="520"/>
    </row>
  </sheetData>
  <mergeCells count="19">
    <mergeCell ref="Q16:R16"/>
    <mergeCell ref="C17:D17"/>
    <mergeCell ref="E17:F17"/>
    <mergeCell ref="G17:H17"/>
    <mergeCell ref="I17:J17"/>
    <mergeCell ref="K17:L17"/>
    <mergeCell ref="M17:N17"/>
    <mergeCell ref="O17:P17"/>
    <mergeCell ref="Q17:R17"/>
    <mergeCell ref="B16:B18"/>
    <mergeCell ref="C16:D16"/>
    <mergeCell ref="E16:F16"/>
    <mergeCell ref="G16:N16"/>
    <mergeCell ref="O16:P16"/>
    <mergeCell ref="B2:B4"/>
    <mergeCell ref="F2:G3"/>
    <mergeCell ref="H2:I3"/>
    <mergeCell ref="C2:D3"/>
    <mergeCell ref="B15:R15"/>
  </mergeCells>
  <pageMargins left="0.7" right="0.7" top="0.75" bottom="0.75" header="0.3" footer="0.3"/>
  <pageSetup orientation="portrait" horizontalDpi="4294967293" r:id="rId1"/>
  <headerFooter>
    <oddHeader>&amp;C&amp;"Arial"&amp;8&amp;K000000INTERNAL&amp;1#</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7A321-228E-4A42-829D-25D32E59D91E}">
  <dimension ref="B1:AT24"/>
  <sheetViews>
    <sheetView showGridLines="0" zoomScale="86" zoomScaleNormal="86" workbookViewId="0"/>
  </sheetViews>
  <sheetFormatPr baseColWidth="10" defaultColWidth="23.28515625" defaultRowHeight="14.25"/>
  <cols>
    <col min="1" max="1" width="2" style="303" customWidth="1"/>
    <col min="2" max="2" width="48.42578125" style="303" customWidth="1"/>
    <col min="3" max="8" width="13.140625" style="303" customWidth="1"/>
    <col min="9" max="9" width="12" style="303" customWidth="1"/>
    <col min="10" max="10" width="10.7109375" style="303" customWidth="1"/>
    <col min="11" max="12" width="11.42578125" style="303" customWidth="1"/>
    <col min="13" max="18" width="13.140625" style="303" customWidth="1"/>
    <col min="19" max="19" width="13.28515625" style="303" customWidth="1"/>
    <col min="20" max="20" width="15.28515625" style="303" customWidth="1"/>
    <col min="21" max="22" width="13.140625" style="303" customWidth="1"/>
    <col min="23" max="23" width="15.140625" style="303" customWidth="1"/>
    <col min="24" max="24" width="14.7109375" style="303" customWidth="1"/>
    <col min="25" max="25" width="12.5703125" style="303" customWidth="1"/>
    <col min="26" max="26" width="13.85546875" style="303" customWidth="1"/>
    <col min="27" max="27" width="14.7109375" style="303" customWidth="1"/>
    <col min="28" max="28" width="14.140625" style="303" customWidth="1"/>
    <col min="29" max="29" width="15.28515625" style="303" customWidth="1"/>
    <col min="30" max="30" width="15.7109375" style="303" customWidth="1"/>
    <col min="31" max="31" width="14.5703125" style="303" customWidth="1"/>
    <col min="32" max="32" width="14.85546875" style="303" customWidth="1"/>
    <col min="33" max="33" width="11.7109375" style="303" customWidth="1"/>
    <col min="34" max="34" width="11.5703125" style="303" customWidth="1"/>
    <col min="35" max="35" width="12.140625" style="303" customWidth="1"/>
    <col min="36" max="36" width="10.85546875" style="303" customWidth="1"/>
    <col min="37" max="37" width="12.7109375" style="303" customWidth="1"/>
    <col min="38" max="38" width="12" style="303" customWidth="1"/>
    <col min="39" max="39" width="12.140625" style="303" customWidth="1"/>
    <col min="40" max="40" width="11.85546875" style="303" customWidth="1"/>
    <col min="41" max="42" width="12" style="303" customWidth="1"/>
    <col min="43" max="43" width="9.85546875" style="303" bestFit="1" customWidth="1"/>
    <col min="44" max="44" width="13" style="303" customWidth="1"/>
    <col min="45" max="16384" width="23.28515625" style="303"/>
  </cols>
  <sheetData>
    <row r="1" spans="2:46">
      <c r="B1" s="526"/>
    </row>
    <row r="2" spans="2:46" ht="15">
      <c r="B2" s="304"/>
      <c r="C2" s="304"/>
      <c r="D2" s="304"/>
      <c r="E2" s="304"/>
      <c r="F2" s="304"/>
      <c r="G2" s="304"/>
      <c r="H2" s="304"/>
      <c r="I2" s="304"/>
      <c r="J2" s="304"/>
      <c r="K2" s="304"/>
      <c r="L2" s="304"/>
      <c r="M2" s="304"/>
      <c r="N2" s="304"/>
      <c r="O2" s="304"/>
      <c r="P2" s="304"/>
      <c r="Q2" s="304"/>
      <c r="R2" s="304"/>
      <c r="S2" s="304"/>
      <c r="T2" s="304"/>
      <c r="U2" s="304"/>
      <c r="V2" s="304"/>
      <c r="W2" s="304"/>
      <c r="X2" s="304"/>
      <c r="Y2" s="304"/>
      <c r="Z2" s="304"/>
      <c r="AA2" s="304"/>
      <c r="AB2" s="304"/>
      <c r="AC2" s="304"/>
      <c r="AD2" s="304"/>
      <c r="AE2" s="304"/>
      <c r="AF2" s="304"/>
      <c r="AG2" s="304"/>
      <c r="AH2" s="304"/>
      <c r="AI2" s="304"/>
      <c r="AJ2" s="304"/>
      <c r="AK2" s="304"/>
      <c r="AL2" s="304"/>
      <c r="AM2" s="304"/>
      <c r="AN2" s="304"/>
      <c r="AO2" s="304"/>
      <c r="AP2" s="304"/>
      <c r="AQ2" s="304"/>
      <c r="AR2" s="304"/>
      <c r="AS2" s="300"/>
    </row>
    <row r="3" spans="2:46" s="298" customFormat="1" ht="28.5" customHeight="1">
      <c r="B3" s="668" t="s">
        <v>424</v>
      </c>
      <c r="C3" s="670" t="s">
        <v>175</v>
      </c>
      <c r="D3" s="670"/>
      <c r="E3" s="670" t="s">
        <v>176</v>
      </c>
      <c r="F3" s="670"/>
      <c r="G3" s="670" t="s">
        <v>177</v>
      </c>
      <c r="H3" s="670"/>
      <c r="I3" s="667" t="s">
        <v>429</v>
      </c>
      <c r="J3" s="667"/>
      <c r="K3" s="667" t="s">
        <v>430</v>
      </c>
      <c r="L3" s="667"/>
      <c r="M3" s="667" t="s">
        <v>172</v>
      </c>
      <c r="N3" s="667"/>
      <c r="O3" s="670" t="s">
        <v>173</v>
      </c>
      <c r="P3" s="670"/>
      <c r="Q3" s="667" t="s">
        <v>336</v>
      </c>
      <c r="R3" s="667"/>
      <c r="S3" s="667" t="s">
        <v>282</v>
      </c>
      <c r="T3" s="667"/>
      <c r="U3" s="670" t="s">
        <v>174</v>
      </c>
      <c r="V3" s="670"/>
      <c r="W3" s="670" t="s">
        <v>268</v>
      </c>
      <c r="X3" s="670"/>
      <c r="Y3" s="667" t="s">
        <v>343</v>
      </c>
      <c r="Z3" s="667"/>
      <c r="AA3" s="667" t="s">
        <v>344</v>
      </c>
      <c r="AB3" s="667"/>
      <c r="AC3" s="667" t="s">
        <v>345</v>
      </c>
      <c r="AD3" s="667"/>
      <c r="AE3" s="667" t="s">
        <v>346</v>
      </c>
      <c r="AF3" s="667"/>
      <c r="AG3" s="672" t="s">
        <v>10</v>
      </c>
      <c r="AH3" s="672"/>
      <c r="AI3" s="669" t="s">
        <v>14</v>
      </c>
      <c r="AJ3" s="669"/>
      <c r="AK3" s="669" t="s">
        <v>47</v>
      </c>
      <c r="AL3" s="669"/>
      <c r="AM3" s="669" t="s">
        <v>46</v>
      </c>
      <c r="AN3" s="669"/>
      <c r="AO3" s="672" t="s">
        <v>347</v>
      </c>
      <c r="AP3" s="672"/>
      <c r="AQ3" s="671" t="s">
        <v>17</v>
      </c>
      <c r="AR3" s="671"/>
      <c r="AS3" s="303"/>
    </row>
    <row r="4" spans="2:46" s="299" customFormat="1" ht="15">
      <c r="B4" s="669"/>
      <c r="C4" s="306" t="s">
        <v>424</v>
      </c>
      <c r="D4" s="501" t="s">
        <v>425</v>
      </c>
      <c r="E4" s="306" t="s">
        <v>424</v>
      </c>
      <c r="F4" s="501" t="s">
        <v>425</v>
      </c>
      <c r="G4" s="306" t="s">
        <v>424</v>
      </c>
      <c r="H4" s="501" t="s">
        <v>425</v>
      </c>
      <c r="I4" s="306" t="s">
        <v>424</v>
      </c>
      <c r="J4" s="501" t="s">
        <v>425</v>
      </c>
      <c r="K4" s="306" t="s">
        <v>424</v>
      </c>
      <c r="L4" s="501" t="s">
        <v>425</v>
      </c>
      <c r="M4" s="306" t="s">
        <v>424</v>
      </c>
      <c r="N4" s="501" t="s">
        <v>425</v>
      </c>
      <c r="O4" s="306" t="s">
        <v>424</v>
      </c>
      <c r="P4" s="501" t="s">
        <v>425</v>
      </c>
      <c r="Q4" s="306" t="s">
        <v>424</v>
      </c>
      <c r="R4" s="501" t="s">
        <v>425</v>
      </c>
      <c r="S4" s="306" t="s">
        <v>424</v>
      </c>
      <c r="T4" s="501" t="s">
        <v>425</v>
      </c>
      <c r="U4" s="306" t="s">
        <v>424</v>
      </c>
      <c r="V4" s="501" t="s">
        <v>425</v>
      </c>
      <c r="W4" s="306" t="s">
        <v>424</v>
      </c>
      <c r="X4" s="501" t="s">
        <v>425</v>
      </c>
      <c r="Y4" s="306" t="s">
        <v>424</v>
      </c>
      <c r="Z4" s="501" t="s">
        <v>425</v>
      </c>
      <c r="AA4" s="306" t="s">
        <v>424</v>
      </c>
      <c r="AB4" s="501" t="s">
        <v>425</v>
      </c>
      <c r="AC4" s="306" t="s">
        <v>424</v>
      </c>
      <c r="AD4" s="501" t="s">
        <v>425</v>
      </c>
      <c r="AE4" s="306" t="s">
        <v>424</v>
      </c>
      <c r="AF4" s="501" t="s">
        <v>425</v>
      </c>
      <c r="AG4" s="306" t="s">
        <v>424</v>
      </c>
      <c r="AH4" s="502" t="s">
        <v>425</v>
      </c>
      <c r="AI4" s="306" t="s">
        <v>424</v>
      </c>
      <c r="AJ4" s="502" t="s">
        <v>425</v>
      </c>
      <c r="AK4" s="306" t="s">
        <v>424</v>
      </c>
      <c r="AL4" s="502" t="s">
        <v>425</v>
      </c>
      <c r="AM4" s="306" t="s">
        <v>424</v>
      </c>
      <c r="AN4" s="502" t="s">
        <v>425</v>
      </c>
      <c r="AO4" s="306" t="s">
        <v>424</v>
      </c>
      <c r="AP4" s="502" t="s">
        <v>425</v>
      </c>
      <c r="AQ4" s="309" t="s">
        <v>424</v>
      </c>
      <c r="AR4" s="323" t="s">
        <v>425</v>
      </c>
      <c r="AS4" s="303"/>
    </row>
    <row r="5" spans="2:46" s="524" customFormat="1" ht="15">
      <c r="B5" s="521"/>
      <c r="C5" s="522"/>
      <c r="D5" s="522"/>
      <c r="E5" s="522"/>
      <c r="F5" s="522"/>
      <c r="G5" s="522"/>
      <c r="H5" s="522"/>
      <c r="I5" s="522"/>
      <c r="J5" s="522"/>
      <c r="K5" s="522"/>
      <c r="L5" s="522"/>
      <c r="M5" s="522"/>
      <c r="N5" s="522"/>
      <c r="O5" s="522"/>
      <c r="P5" s="522"/>
      <c r="Q5" s="522"/>
      <c r="R5" s="522"/>
      <c r="S5" s="522"/>
      <c r="T5" s="522"/>
      <c r="U5" s="522"/>
      <c r="V5" s="522"/>
      <c r="W5" s="522"/>
      <c r="X5" s="522"/>
      <c r="Y5" s="522"/>
      <c r="Z5" s="522"/>
      <c r="AA5" s="522"/>
      <c r="AB5" s="522"/>
      <c r="AC5" s="522"/>
      <c r="AD5" s="522"/>
      <c r="AE5" s="522"/>
      <c r="AF5" s="522"/>
      <c r="AG5" s="522"/>
      <c r="AH5" s="521"/>
      <c r="AI5" s="522"/>
      <c r="AJ5" s="521"/>
      <c r="AK5" s="302"/>
      <c r="AL5" s="521"/>
      <c r="AM5" s="522"/>
      <c r="AN5" s="521"/>
      <c r="AO5" s="522"/>
      <c r="AP5" s="521"/>
      <c r="AQ5" s="523"/>
      <c r="AR5" s="305"/>
      <c r="AS5" s="300"/>
    </row>
    <row r="6" spans="2:46" s="300" customFormat="1" ht="15">
      <c r="B6" s="305" t="s">
        <v>102</v>
      </c>
      <c r="C6" s="307">
        <v>1701.0442199919999</v>
      </c>
      <c r="D6" s="305">
        <v>1639.1095399999999</v>
      </c>
      <c r="E6" s="307">
        <v>440.97371497699999</v>
      </c>
      <c r="F6" s="305">
        <v>512.83091000000002</v>
      </c>
      <c r="G6" s="307">
        <v>1312.717263</v>
      </c>
      <c r="H6" s="305">
        <v>1155.0998339999999</v>
      </c>
      <c r="I6" s="307">
        <v>3613.89</v>
      </c>
      <c r="J6" s="305">
        <v>3282.32</v>
      </c>
      <c r="K6" s="307">
        <v>40.54</v>
      </c>
      <c r="L6" s="305">
        <v>0</v>
      </c>
      <c r="M6" s="307">
        <v>1860.85</v>
      </c>
      <c r="N6" s="305">
        <v>1961.4499999999998</v>
      </c>
      <c r="O6" s="307">
        <v>117.33</v>
      </c>
      <c r="P6" s="305">
        <v>153.44</v>
      </c>
      <c r="Q6" s="307">
        <v>241.89999999999998</v>
      </c>
      <c r="R6" s="305">
        <v>0</v>
      </c>
      <c r="S6" s="307">
        <v>364.22782708773099</v>
      </c>
      <c r="T6" s="305">
        <v>323.24859671922599</v>
      </c>
      <c r="U6" s="307">
        <v>0</v>
      </c>
      <c r="V6" s="305">
        <v>354.783749925</v>
      </c>
      <c r="W6" s="307">
        <v>357.22308866287898</v>
      </c>
      <c r="X6" s="305">
        <v>315.63787483200002</v>
      </c>
      <c r="Y6" s="307">
        <v>2586.1860000000006</v>
      </c>
      <c r="Z6" s="305">
        <v>0</v>
      </c>
      <c r="AA6" s="307">
        <v>298.15766388715497</v>
      </c>
      <c r="AB6" s="305">
        <v>0</v>
      </c>
      <c r="AC6" s="307">
        <v>25.97</v>
      </c>
      <c r="AD6" s="305">
        <v>0</v>
      </c>
      <c r="AE6" s="307">
        <v>108.46327880808269</v>
      </c>
      <c r="AF6" s="305">
        <v>0</v>
      </c>
      <c r="AG6" s="307">
        <v>3454.7351979689997</v>
      </c>
      <c r="AH6" s="305">
        <v>3307.0402839999997</v>
      </c>
      <c r="AI6" s="307">
        <v>3654.43</v>
      </c>
      <c r="AJ6" s="305">
        <v>3282.32</v>
      </c>
      <c r="AK6" s="307">
        <v>2220.08</v>
      </c>
      <c r="AL6" s="305">
        <v>2114.89</v>
      </c>
      <c r="AM6" s="307">
        <v>3307.6369157506106</v>
      </c>
      <c r="AN6" s="305">
        <v>993.67022147622606</v>
      </c>
      <c r="AO6" s="307">
        <v>432.59094269523769</v>
      </c>
      <c r="AP6" s="305">
        <v>0</v>
      </c>
      <c r="AQ6" s="310">
        <v>13069.473056414849</v>
      </c>
      <c r="AR6" s="310">
        <v>9697.920505476226</v>
      </c>
      <c r="AS6" s="303"/>
      <c r="AT6" s="299"/>
    </row>
    <row r="7" spans="2:46" ht="15">
      <c r="B7" s="301" t="s">
        <v>103</v>
      </c>
      <c r="C7" s="308">
        <v>0</v>
      </c>
      <c r="D7" s="302">
        <v>0</v>
      </c>
      <c r="E7" s="308">
        <v>426.70317499999999</v>
      </c>
      <c r="F7" s="302">
        <v>500.81389999999999</v>
      </c>
      <c r="G7" s="308">
        <v>0</v>
      </c>
      <c r="H7" s="302">
        <v>0</v>
      </c>
      <c r="I7" s="308">
        <v>3473.4347917499999</v>
      </c>
      <c r="J7" s="302">
        <v>3187.4462377299997</v>
      </c>
      <c r="K7" s="308">
        <v>0</v>
      </c>
      <c r="L7" s="302">
        <v>0</v>
      </c>
      <c r="M7" s="308">
        <v>1233.0140844014386</v>
      </c>
      <c r="N7" s="302">
        <v>1384.2950090000004</v>
      </c>
      <c r="O7" s="308">
        <v>0</v>
      </c>
      <c r="P7" s="302">
        <v>0</v>
      </c>
      <c r="Q7" s="308">
        <v>0</v>
      </c>
      <c r="R7" s="302">
        <v>0</v>
      </c>
      <c r="S7" s="308">
        <v>364.22782708773104</v>
      </c>
      <c r="T7" s="302">
        <v>323.2485967192257</v>
      </c>
      <c r="U7" s="308">
        <v>0</v>
      </c>
      <c r="V7" s="302">
        <v>0</v>
      </c>
      <c r="W7" s="308">
        <v>357.22308866287881</v>
      </c>
      <c r="X7" s="302">
        <v>315.63787483200002</v>
      </c>
      <c r="Y7" s="308">
        <v>367.15491285463014</v>
      </c>
      <c r="Z7" s="302">
        <v>0</v>
      </c>
      <c r="AA7" s="308">
        <v>268.82283400000051</v>
      </c>
      <c r="AB7" s="302">
        <v>0</v>
      </c>
      <c r="AC7" s="308">
        <v>25.973935320000002</v>
      </c>
      <c r="AD7" s="302">
        <v>0</v>
      </c>
      <c r="AE7" s="308">
        <v>108.46327880808299</v>
      </c>
      <c r="AF7" s="302">
        <v>0</v>
      </c>
      <c r="AG7" s="308">
        <v>426.70317499999999</v>
      </c>
      <c r="AH7" s="302">
        <v>500.81389999999999</v>
      </c>
      <c r="AI7" s="308">
        <v>3473.4347917499999</v>
      </c>
      <c r="AJ7" s="302">
        <v>3187.4462377299997</v>
      </c>
      <c r="AK7" s="308">
        <v>1233.0140844014386</v>
      </c>
      <c r="AL7" s="302">
        <v>1384.2950090000004</v>
      </c>
      <c r="AM7" s="308">
        <v>1088.60582860524</v>
      </c>
      <c r="AN7" s="302">
        <v>638.88647155122567</v>
      </c>
      <c r="AO7" s="308">
        <v>403.2600481280835</v>
      </c>
      <c r="AP7" s="302">
        <v>0</v>
      </c>
      <c r="AQ7" s="319">
        <v>6625.0179278847627</v>
      </c>
      <c r="AR7" s="319">
        <v>5711.4416182812256</v>
      </c>
      <c r="AS7" s="300"/>
      <c r="AT7" s="524"/>
    </row>
    <row r="8" spans="2:46">
      <c r="B8" s="301" t="s">
        <v>104</v>
      </c>
      <c r="C8" s="308">
        <v>1701.0442199919999</v>
      </c>
      <c r="D8" s="302">
        <v>1639.1095399999999</v>
      </c>
      <c r="E8" s="308">
        <v>14.270539977</v>
      </c>
      <c r="F8" s="302">
        <v>12.017010000000001</v>
      </c>
      <c r="G8" s="308">
        <v>1312.717263</v>
      </c>
      <c r="H8" s="302">
        <v>1155.0998339999999</v>
      </c>
      <c r="I8" s="308">
        <v>140.46094325000001</v>
      </c>
      <c r="J8" s="302">
        <v>94.883224599999991</v>
      </c>
      <c r="K8" s="308">
        <v>0</v>
      </c>
      <c r="L8" s="302">
        <v>0</v>
      </c>
      <c r="M8" s="308">
        <v>627.84312546636443</v>
      </c>
      <c r="N8" s="302">
        <v>577.15554999999995</v>
      </c>
      <c r="O8" s="308">
        <v>117.33182472803689</v>
      </c>
      <c r="P8" s="302">
        <v>153.43913999999998</v>
      </c>
      <c r="Q8" s="308">
        <v>0</v>
      </c>
      <c r="R8" s="302">
        <v>0</v>
      </c>
      <c r="S8" s="308">
        <v>0</v>
      </c>
      <c r="T8" s="302">
        <v>0</v>
      </c>
      <c r="U8" s="308">
        <v>0</v>
      </c>
      <c r="V8" s="302">
        <v>354.78374992500005</v>
      </c>
      <c r="W8" s="308">
        <v>0</v>
      </c>
      <c r="X8" s="302">
        <v>0</v>
      </c>
      <c r="Y8" s="308">
        <v>0</v>
      </c>
      <c r="Z8" s="302">
        <v>0</v>
      </c>
      <c r="AA8" s="308">
        <v>0</v>
      </c>
      <c r="AB8" s="302">
        <v>0</v>
      </c>
      <c r="AC8" s="308">
        <v>0</v>
      </c>
      <c r="AD8" s="302">
        <v>0</v>
      </c>
      <c r="AE8" s="308">
        <v>0</v>
      </c>
      <c r="AF8" s="302">
        <v>0</v>
      </c>
      <c r="AG8" s="308">
        <v>3028.0320229689996</v>
      </c>
      <c r="AH8" s="302">
        <v>2806.2263839999996</v>
      </c>
      <c r="AI8" s="308">
        <v>140.46094325000001</v>
      </c>
      <c r="AJ8" s="302">
        <v>94.883224599999991</v>
      </c>
      <c r="AK8" s="308">
        <v>745.17495019440128</v>
      </c>
      <c r="AL8" s="302">
        <v>730.5946899999999</v>
      </c>
      <c r="AM8" s="308">
        <v>0</v>
      </c>
      <c r="AN8" s="302">
        <v>354.78374992500005</v>
      </c>
      <c r="AO8" s="308">
        <v>0</v>
      </c>
      <c r="AP8" s="302">
        <v>0</v>
      </c>
      <c r="AQ8" s="319">
        <v>3913.6679164134011</v>
      </c>
      <c r="AR8" s="319">
        <v>3986.4880485249996</v>
      </c>
      <c r="AT8" s="299"/>
    </row>
    <row r="9" spans="2:46">
      <c r="B9" s="301" t="s">
        <v>348</v>
      </c>
      <c r="C9" s="308">
        <v>0</v>
      </c>
      <c r="D9" s="302">
        <v>0</v>
      </c>
      <c r="E9" s="308">
        <v>0</v>
      </c>
      <c r="F9" s="302">
        <v>0</v>
      </c>
      <c r="G9" s="308">
        <v>0</v>
      </c>
      <c r="H9" s="302">
        <v>0</v>
      </c>
      <c r="I9" s="308">
        <v>0</v>
      </c>
      <c r="J9" s="302">
        <v>0</v>
      </c>
      <c r="K9" s="308">
        <v>0</v>
      </c>
      <c r="L9" s="302">
        <v>0</v>
      </c>
      <c r="M9" s="308">
        <v>0</v>
      </c>
      <c r="N9" s="302">
        <v>0</v>
      </c>
      <c r="O9" s="308">
        <v>0</v>
      </c>
      <c r="P9" s="302">
        <v>0</v>
      </c>
      <c r="Q9" s="308">
        <v>134.38</v>
      </c>
      <c r="R9" s="302">
        <v>0</v>
      </c>
      <c r="S9" s="308">
        <v>0</v>
      </c>
      <c r="T9" s="302">
        <v>0</v>
      </c>
      <c r="U9" s="308">
        <v>0</v>
      </c>
      <c r="V9" s="302">
        <v>0</v>
      </c>
      <c r="W9" s="308">
        <v>0</v>
      </c>
      <c r="X9" s="302">
        <v>0</v>
      </c>
      <c r="Y9" s="308">
        <v>1781.4825350424567</v>
      </c>
      <c r="Z9" s="302">
        <v>0</v>
      </c>
      <c r="AA9" s="308">
        <v>0</v>
      </c>
      <c r="AB9" s="302">
        <v>0</v>
      </c>
      <c r="AC9" s="308">
        <v>0</v>
      </c>
      <c r="AD9" s="302">
        <v>0</v>
      </c>
      <c r="AE9" s="308">
        <v>0</v>
      </c>
      <c r="AF9" s="302">
        <v>0</v>
      </c>
      <c r="AG9" s="308">
        <v>0</v>
      </c>
      <c r="AH9" s="302">
        <v>0</v>
      </c>
      <c r="AI9" s="308">
        <v>0</v>
      </c>
      <c r="AJ9" s="302">
        <v>0</v>
      </c>
      <c r="AK9" s="308">
        <v>134.38</v>
      </c>
      <c r="AL9" s="302">
        <v>0</v>
      </c>
      <c r="AM9" s="308">
        <v>1781.4825350424567</v>
      </c>
      <c r="AN9" s="302">
        <v>0</v>
      </c>
      <c r="AO9" s="308">
        <v>0</v>
      </c>
      <c r="AP9" s="302">
        <v>0</v>
      </c>
      <c r="AQ9" s="319">
        <v>1915.8625350424568</v>
      </c>
      <c r="AR9" s="319">
        <v>0</v>
      </c>
      <c r="AT9" s="299"/>
    </row>
    <row r="10" spans="2:46">
      <c r="B10" s="301" t="s">
        <v>349</v>
      </c>
      <c r="C10" s="308">
        <v>0</v>
      </c>
      <c r="D10" s="302">
        <v>0</v>
      </c>
      <c r="E10" s="308">
        <v>0</v>
      </c>
      <c r="F10" s="302">
        <v>0</v>
      </c>
      <c r="G10" s="308">
        <v>0</v>
      </c>
      <c r="H10" s="302">
        <v>0</v>
      </c>
      <c r="I10" s="308">
        <v>0</v>
      </c>
      <c r="J10" s="302">
        <v>0</v>
      </c>
      <c r="K10" s="308">
        <v>40.531850970000001</v>
      </c>
      <c r="L10" s="302">
        <v>0</v>
      </c>
      <c r="M10" s="308">
        <v>0</v>
      </c>
      <c r="N10" s="302">
        <v>0</v>
      </c>
      <c r="O10" s="308">
        <v>0</v>
      </c>
      <c r="P10" s="302">
        <v>0</v>
      </c>
      <c r="Q10" s="308">
        <v>107.52</v>
      </c>
      <c r="R10" s="302">
        <v>0</v>
      </c>
      <c r="S10" s="308">
        <v>0</v>
      </c>
      <c r="T10" s="302">
        <v>0</v>
      </c>
      <c r="U10" s="308">
        <v>0</v>
      </c>
      <c r="V10" s="302">
        <v>0</v>
      </c>
      <c r="W10" s="308">
        <v>0</v>
      </c>
      <c r="X10" s="302">
        <v>0</v>
      </c>
      <c r="Y10" s="308">
        <v>437.54544453830601</v>
      </c>
      <c r="Z10" s="302">
        <v>0</v>
      </c>
      <c r="AA10" s="308">
        <v>29.337215627154002</v>
      </c>
      <c r="AB10" s="302">
        <v>0</v>
      </c>
      <c r="AC10" s="308">
        <v>0</v>
      </c>
      <c r="AD10" s="302">
        <v>0</v>
      </c>
      <c r="AE10" s="308">
        <v>0</v>
      </c>
      <c r="AF10" s="302">
        <v>0</v>
      </c>
      <c r="AG10" s="308">
        <v>0</v>
      </c>
      <c r="AH10" s="302">
        <v>0</v>
      </c>
      <c r="AI10" s="308">
        <v>40.531850970000001</v>
      </c>
      <c r="AJ10" s="302">
        <v>0</v>
      </c>
      <c r="AK10" s="308">
        <v>107.52</v>
      </c>
      <c r="AL10" s="302">
        <v>0</v>
      </c>
      <c r="AM10" s="308">
        <v>437.54544453830601</v>
      </c>
      <c r="AN10" s="302">
        <v>0</v>
      </c>
      <c r="AO10" s="308">
        <v>29.337215627154002</v>
      </c>
      <c r="AP10" s="302">
        <v>0</v>
      </c>
      <c r="AQ10" s="319">
        <v>614.93451113546007</v>
      </c>
      <c r="AR10" s="319">
        <v>0</v>
      </c>
      <c r="AT10" s="299"/>
    </row>
    <row r="11" spans="2:46" ht="15">
      <c r="B11" s="301" t="s">
        <v>105</v>
      </c>
      <c r="C11" s="308">
        <v>0</v>
      </c>
      <c r="D11" s="302">
        <v>0</v>
      </c>
      <c r="E11" s="308">
        <v>0</v>
      </c>
      <c r="F11" s="302">
        <v>0</v>
      </c>
      <c r="G11" s="308">
        <v>0</v>
      </c>
      <c r="H11" s="302">
        <v>0</v>
      </c>
      <c r="I11" s="308">
        <v>0</v>
      </c>
      <c r="J11" s="302">
        <v>0</v>
      </c>
      <c r="K11" s="308">
        <v>0</v>
      </c>
      <c r="L11" s="302">
        <v>0</v>
      </c>
      <c r="M11" s="308">
        <v>0</v>
      </c>
      <c r="N11" s="302">
        <v>0</v>
      </c>
      <c r="O11" s="308">
        <v>0</v>
      </c>
      <c r="P11" s="302">
        <v>0</v>
      </c>
      <c r="Q11" s="308">
        <v>0</v>
      </c>
      <c r="R11" s="302">
        <v>0</v>
      </c>
      <c r="S11" s="308">
        <v>0</v>
      </c>
      <c r="T11" s="302">
        <v>0</v>
      </c>
      <c r="U11" s="308">
        <v>0</v>
      </c>
      <c r="V11" s="302">
        <v>0</v>
      </c>
      <c r="W11" s="308">
        <v>0</v>
      </c>
      <c r="X11" s="302">
        <v>0</v>
      </c>
      <c r="Y11" s="308">
        <v>0</v>
      </c>
      <c r="Z11" s="302">
        <v>0</v>
      </c>
      <c r="AA11" s="308">
        <v>0</v>
      </c>
      <c r="AB11" s="302">
        <v>0</v>
      </c>
      <c r="AC11" s="308">
        <v>0</v>
      </c>
      <c r="AD11" s="302">
        <v>0</v>
      </c>
      <c r="AE11" s="308">
        <v>0</v>
      </c>
      <c r="AF11" s="302">
        <v>0</v>
      </c>
      <c r="AG11" s="308">
        <v>0</v>
      </c>
      <c r="AH11" s="302">
        <v>0</v>
      </c>
      <c r="AI11" s="308">
        <v>0</v>
      </c>
      <c r="AJ11" s="302">
        <v>0</v>
      </c>
      <c r="AK11" s="308">
        <v>0</v>
      </c>
      <c r="AL11" s="302">
        <v>0</v>
      </c>
      <c r="AM11" s="308">
        <v>0</v>
      </c>
      <c r="AN11" s="302">
        <v>0</v>
      </c>
      <c r="AO11" s="308">
        <v>0</v>
      </c>
      <c r="AP11" s="302">
        <v>0</v>
      </c>
      <c r="AQ11" s="319">
        <v>0</v>
      </c>
      <c r="AR11" s="319">
        <v>0</v>
      </c>
      <c r="AS11" s="300"/>
      <c r="AT11" s="524"/>
    </row>
    <row r="12" spans="2:46" s="300" customFormat="1" ht="15">
      <c r="B12" s="305" t="s">
        <v>106</v>
      </c>
      <c r="C12" s="307">
        <v>0</v>
      </c>
      <c r="D12" s="305">
        <v>0</v>
      </c>
      <c r="E12" s="307">
        <v>0</v>
      </c>
      <c r="F12" s="305">
        <v>0.36727580609203869</v>
      </c>
      <c r="G12" s="307">
        <v>0</v>
      </c>
      <c r="H12" s="305">
        <v>0</v>
      </c>
      <c r="I12" s="307">
        <v>699.3856691685246</v>
      </c>
      <c r="J12" s="305">
        <v>815.54999999999973</v>
      </c>
      <c r="K12" s="307">
        <v>197.26000000000002</v>
      </c>
      <c r="L12" s="305">
        <v>0</v>
      </c>
      <c r="M12" s="307">
        <v>843.63000000000011</v>
      </c>
      <c r="N12" s="305">
        <v>778.40000000000009</v>
      </c>
      <c r="O12" s="307">
        <v>34.459999999999994</v>
      </c>
      <c r="P12" s="305">
        <v>9.9999999999909051E-3</v>
      </c>
      <c r="Q12" s="307">
        <v>0</v>
      </c>
      <c r="R12" s="305">
        <v>0</v>
      </c>
      <c r="S12" s="307">
        <v>1090.9731274358401</v>
      </c>
      <c r="T12" s="305">
        <v>1683.895004040759</v>
      </c>
      <c r="U12" s="307">
        <v>1106.3087999999998</v>
      </c>
      <c r="V12" s="305">
        <v>1139.3868</v>
      </c>
      <c r="W12" s="307">
        <v>73.115542337498994</v>
      </c>
      <c r="X12" s="305">
        <v>70.702679433615003</v>
      </c>
      <c r="Y12" s="307">
        <v>1668.7759999999998</v>
      </c>
      <c r="Z12" s="305">
        <v>0</v>
      </c>
      <c r="AA12" s="307">
        <v>127.26393989155696</v>
      </c>
      <c r="AB12" s="305">
        <v>0</v>
      </c>
      <c r="AC12" s="307">
        <v>0</v>
      </c>
      <c r="AD12" s="305">
        <v>0</v>
      </c>
      <c r="AE12" s="307">
        <v>115.80474893620178</v>
      </c>
      <c r="AF12" s="305">
        <v>0</v>
      </c>
      <c r="AG12" s="307">
        <v>0</v>
      </c>
      <c r="AH12" s="305">
        <v>0.36727580609203869</v>
      </c>
      <c r="AI12" s="307">
        <v>896.64566916852459</v>
      </c>
      <c r="AJ12" s="305">
        <v>815.54999999999973</v>
      </c>
      <c r="AK12" s="307">
        <v>878.09000000000015</v>
      </c>
      <c r="AL12" s="305">
        <v>778.41000000000008</v>
      </c>
      <c r="AM12" s="307">
        <v>3939.1734697733386</v>
      </c>
      <c r="AN12" s="305">
        <v>2893.9844834743744</v>
      </c>
      <c r="AO12" s="307">
        <v>243.06868882775873</v>
      </c>
      <c r="AP12" s="305">
        <v>0</v>
      </c>
      <c r="AQ12" s="310">
        <v>5956.9778277696223</v>
      </c>
      <c r="AR12" s="310">
        <v>4488.3117592804665</v>
      </c>
      <c r="AS12" s="303"/>
      <c r="AT12" s="299"/>
    </row>
    <row r="13" spans="2:46" ht="15">
      <c r="B13" s="301" t="s">
        <v>107</v>
      </c>
      <c r="C13" s="308">
        <v>0</v>
      </c>
      <c r="D13" s="302">
        <v>0</v>
      </c>
      <c r="E13" s="308">
        <v>0</v>
      </c>
      <c r="F13" s="302">
        <v>0</v>
      </c>
      <c r="G13" s="308">
        <v>0</v>
      </c>
      <c r="H13" s="302">
        <v>0</v>
      </c>
      <c r="I13" s="308">
        <v>4.5211787999999995</v>
      </c>
      <c r="J13" s="302">
        <v>2.63417513</v>
      </c>
      <c r="K13" s="308">
        <v>0</v>
      </c>
      <c r="L13" s="302">
        <v>0</v>
      </c>
      <c r="M13" s="308">
        <v>0</v>
      </c>
      <c r="N13" s="302">
        <v>0</v>
      </c>
      <c r="O13" s="308">
        <v>0</v>
      </c>
      <c r="P13" s="302">
        <v>0</v>
      </c>
      <c r="Q13" s="308">
        <v>0</v>
      </c>
      <c r="R13" s="302">
        <v>0</v>
      </c>
      <c r="S13" s="308">
        <v>211.43700000000001</v>
      </c>
      <c r="T13" s="302">
        <v>808.08</v>
      </c>
      <c r="U13" s="308">
        <v>0</v>
      </c>
      <c r="V13" s="302">
        <v>0</v>
      </c>
      <c r="W13" s="308">
        <v>0</v>
      </c>
      <c r="X13" s="302">
        <v>0</v>
      </c>
      <c r="Y13" s="308">
        <v>246.61199999999999</v>
      </c>
      <c r="Z13" s="302">
        <v>0</v>
      </c>
      <c r="AA13" s="308">
        <v>0</v>
      </c>
      <c r="AB13" s="302">
        <v>0</v>
      </c>
      <c r="AC13" s="308">
        <v>0</v>
      </c>
      <c r="AD13" s="302">
        <v>0</v>
      </c>
      <c r="AE13" s="308">
        <v>62.314154619435996</v>
      </c>
      <c r="AF13" s="302">
        <v>0</v>
      </c>
      <c r="AG13" s="308">
        <v>0</v>
      </c>
      <c r="AH13" s="302">
        <v>0</v>
      </c>
      <c r="AI13" s="308">
        <v>4.5211787999999995</v>
      </c>
      <c r="AJ13" s="302">
        <v>2.63417513</v>
      </c>
      <c r="AK13" s="308">
        <v>0</v>
      </c>
      <c r="AL13" s="302">
        <v>0</v>
      </c>
      <c r="AM13" s="308">
        <v>458.04899999999998</v>
      </c>
      <c r="AN13" s="302">
        <v>808.08</v>
      </c>
      <c r="AO13" s="308">
        <v>62.314154619435996</v>
      </c>
      <c r="AP13" s="302">
        <v>0</v>
      </c>
      <c r="AQ13" s="319">
        <v>524.88433341943596</v>
      </c>
      <c r="AR13" s="319">
        <v>810.71417513000006</v>
      </c>
      <c r="AS13" s="300"/>
      <c r="AT13" s="524"/>
    </row>
    <row r="14" spans="2:46">
      <c r="B14" s="301" t="s">
        <v>108</v>
      </c>
      <c r="C14" s="308">
        <v>0</v>
      </c>
      <c r="D14" s="302">
        <v>0</v>
      </c>
      <c r="E14" s="308">
        <v>0</v>
      </c>
      <c r="F14" s="302">
        <v>0</v>
      </c>
      <c r="G14" s="308">
        <v>0</v>
      </c>
      <c r="H14" s="302">
        <v>0</v>
      </c>
      <c r="I14" s="308">
        <v>168.3977773</v>
      </c>
      <c r="J14" s="302">
        <v>147.71279655999999</v>
      </c>
      <c r="K14" s="308">
        <v>96.849101000000005</v>
      </c>
      <c r="L14" s="302">
        <v>0</v>
      </c>
      <c r="M14" s="308">
        <v>0</v>
      </c>
      <c r="N14" s="302">
        <v>0</v>
      </c>
      <c r="O14" s="308">
        <v>0</v>
      </c>
      <c r="P14" s="302">
        <v>0</v>
      </c>
      <c r="Q14" s="308">
        <v>0</v>
      </c>
      <c r="R14" s="302">
        <v>0</v>
      </c>
      <c r="S14" s="308">
        <v>740.20770851715554</v>
      </c>
      <c r="T14" s="302">
        <v>526.96796399999766</v>
      </c>
      <c r="U14" s="308">
        <v>663.33600000000001</v>
      </c>
      <c r="V14" s="302">
        <v>663.33600000000001</v>
      </c>
      <c r="W14" s="308">
        <v>0</v>
      </c>
      <c r="X14" s="302">
        <v>0</v>
      </c>
      <c r="Y14" s="308">
        <v>18.47194621774679</v>
      </c>
      <c r="Z14" s="302">
        <v>0</v>
      </c>
      <c r="AA14" s="308">
        <v>0</v>
      </c>
      <c r="AB14" s="302">
        <v>0</v>
      </c>
      <c r="AC14" s="308">
        <v>0</v>
      </c>
      <c r="AD14" s="302">
        <v>0</v>
      </c>
      <c r="AE14" s="308">
        <v>0</v>
      </c>
      <c r="AF14" s="302">
        <v>0</v>
      </c>
      <c r="AG14" s="308">
        <v>0</v>
      </c>
      <c r="AH14" s="302">
        <v>0</v>
      </c>
      <c r="AI14" s="308">
        <v>265.24687829999999</v>
      </c>
      <c r="AJ14" s="302">
        <v>147.71279655999999</v>
      </c>
      <c r="AK14" s="308">
        <v>0</v>
      </c>
      <c r="AL14" s="302">
        <v>0</v>
      </c>
      <c r="AM14" s="308">
        <v>1422.0156547349025</v>
      </c>
      <c r="AN14" s="302">
        <v>1190.3039639999977</v>
      </c>
      <c r="AO14" s="308">
        <v>0</v>
      </c>
      <c r="AP14" s="302">
        <v>0</v>
      </c>
      <c r="AQ14" s="319">
        <v>1687.2625330349024</v>
      </c>
      <c r="AR14" s="319">
        <v>1338.0167605599977</v>
      </c>
      <c r="AT14" s="299"/>
    </row>
    <row r="15" spans="2:46" ht="15">
      <c r="B15" s="301" t="s">
        <v>109</v>
      </c>
      <c r="C15" s="308">
        <v>0</v>
      </c>
      <c r="D15" s="302">
        <v>0</v>
      </c>
      <c r="E15" s="308">
        <v>0</v>
      </c>
      <c r="F15" s="302">
        <v>0.4</v>
      </c>
      <c r="G15" s="308">
        <v>0</v>
      </c>
      <c r="H15" s="302">
        <v>0</v>
      </c>
      <c r="I15" s="308">
        <v>526.49896025852365</v>
      </c>
      <c r="J15" s="302">
        <v>665.24019580999993</v>
      </c>
      <c r="K15" s="308">
        <v>100.34844695</v>
      </c>
      <c r="L15" s="302">
        <v>0</v>
      </c>
      <c r="M15" s="308">
        <v>843.6127281033223</v>
      </c>
      <c r="N15" s="302">
        <v>778.38642221785346</v>
      </c>
      <c r="O15" s="308">
        <v>34.455352790064111</v>
      </c>
      <c r="P15" s="302">
        <v>0</v>
      </c>
      <c r="Q15" s="308">
        <v>0</v>
      </c>
      <c r="R15" s="302">
        <v>0</v>
      </c>
      <c r="S15" s="308">
        <v>139.32841891868449</v>
      </c>
      <c r="T15" s="302">
        <v>348.84704004076133</v>
      </c>
      <c r="U15" s="308">
        <v>442.97280000000001</v>
      </c>
      <c r="V15" s="302">
        <v>476.05079999999998</v>
      </c>
      <c r="W15" s="308">
        <v>73.115542337498738</v>
      </c>
      <c r="X15" s="302">
        <v>70.702679433614833</v>
      </c>
      <c r="Y15" s="308">
        <v>1403.6950537822531</v>
      </c>
      <c r="Z15" s="302">
        <v>0</v>
      </c>
      <c r="AA15" s="308">
        <v>127.2229559792398</v>
      </c>
      <c r="AB15" s="302">
        <v>0</v>
      </c>
      <c r="AC15" s="308">
        <v>0</v>
      </c>
      <c r="AD15" s="302">
        <v>0</v>
      </c>
      <c r="AE15" s="308">
        <v>53.490594316765602</v>
      </c>
      <c r="AF15" s="302">
        <v>0</v>
      </c>
      <c r="AG15" s="308">
        <v>0</v>
      </c>
      <c r="AH15" s="302">
        <v>0.4</v>
      </c>
      <c r="AI15" s="308">
        <v>626.84740720852369</v>
      </c>
      <c r="AJ15" s="302">
        <v>665.24019580999993</v>
      </c>
      <c r="AK15" s="308">
        <v>878.06808089338642</v>
      </c>
      <c r="AL15" s="302">
        <v>778.38642221785346</v>
      </c>
      <c r="AM15" s="308">
        <v>2059.1118150384364</v>
      </c>
      <c r="AN15" s="302">
        <v>895.60051947437614</v>
      </c>
      <c r="AO15" s="308">
        <v>180.71355029600539</v>
      </c>
      <c r="AP15" s="302">
        <v>0</v>
      </c>
      <c r="AQ15" s="319">
        <v>3744.7408534363522</v>
      </c>
      <c r="AR15" s="319">
        <v>2339.6271375022297</v>
      </c>
      <c r="AS15" s="300"/>
      <c r="AT15" s="524"/>
    </row>
    <row r="16" spans="2:46">
      <c r="B16" s="301" t="s">
        <v>110</v>
      </c>
      <c r="C16" s="308">
        <v>0</v>
      </c>
      <c r="D16" s="302">
        <v>0</v>
      </c>
      <c r="E16" s="308">
        <v>0</v>
      </c>
      <c r="F16" s="302">
        <v>0</v>
      </c>
      <c r="G16" s="308">
        <v>0</v>
      </c>
      <c r="H16" s="302">
        <v>0</v>
      </c>
      <c r="I16" s="308">
        <v>33.594560309999999</v>
      </c>
      <c r="J16" s="302">
        <v>26.239590619999994</v>
      </c>
      <c r="K16" s="308">
        <v>0</v>
      </c>
      <c r="L16" s="302">
        <v>0</v>
      </c>
      <c r="M16" s="308">
        <v>0</v>
      </c>
      <c r="N16" s="302">
        <v>0</v>
      </c>
      <c r="O16" s="308">
        <v>0</v>
      </c>
      <c r="P16" s="302">
        <v>0</v>
      </c>
      <c r="Q16" s="308">
        <v>0</v>
      </c>
      <c r="R16" s="302">
        <v>0</v>
      </c>
      <c r="S16" s="308">
        <v>0</v>
      </c>
      <c r="T16" s="302">
        <v>0</v>
      </c>
      <c r="U16" s="308">
        <v>0</v>
      </c>
      <c r="V16" s="302">
        <v>0</v>
      </c>
      <c r="W16" s="308">
        <v>0</v>
      </c>
      <c r="X16" s="302">
        <v>0</v>
      </c>
      <c r="Y16" s="308">
        <v>0</v>
      </c>
      <c r="Z16" s="302">
        <v>0</v>
      </c>
      <c r="AA16" s="308">
        <v>0</v>
      </c>
      <c r="AB16" s="302">
        <v>0</v>
      </c>
      <c r="AC16" s="308">
        <v>0</v>
      </c>
      <c r="AD16" s="302">
        <v>0</v>
      </c>
      <c r="AE16" s="308">
        <v>0</v>
      </c>
      <c r="AF16" s="302">
        <v>0</v>
      </c>
      <c r="AG16" s="308">
        <v>0</v>
      </c>
      <c r="AH16" s="302">
        <v>0</v>
      </c>
      <c r="AI16" s="308">
        <v>33.594560309999999</v>
      </c>
      <c r="AJ16" s="302">
        <v>26.239590619999994</v>
      </c>
      <c r="AK16" s="308">
        <v>0</v>
      </c>
      <c r="AL16" s="302">
        <v>0</v>
      </c>
      <c r="AM16" s="308">
        <v>0</v>
      </c>
      <c r="AN16" s="302">
        <v>0</v>
      </c>
      <c r="AO16" s="308">
        <v>0</v>
      </c>
      <c r="AP16" s="302">
        <v>0</v>
      </c>
      <c r="AQ16" s="319">
        <v>33.594560309999999</v>
      </c>
      <c r="AR16" s="319">
        <v>26.239590619999994</v>
      </c>
      <c r="AT16" s="299"/>
    </row>
    <row r="17" spans="2:46" s="300" customFormat="1" ht="15">
      <c r="B17" s="305" t="s">
        <v>111</v>
      </c>
      <c r="C17" s="307">
        <v>1701.0442199920001</v>
      </c>
      <c r="D17" s="305">
        <v>1639.1095399999999</v>
      </c>
      <c r="E17" s="307">
        <v>441.41983597699999</v>
      </c>
      <c r="F17" s="305">
        <v>513.19818580609206</v>
      </c>
      <c r="G17" s="307">
        <v>1312.717263</v>
      </c>
      <c r="H17" s="305">
        <v>1155.0998340000001</v>
      </c>
      <c r="I17" s="307">
        <v>4313.2756691685245</v>
      </c>
      <c r="J17" s="305">
        <v>4097.87</v>
      </c>
      <c r="K17" s="307">
        <v>237.8</v>
      </c>
      <c r="L17" s="305">
        <v>0</v>
      </c>
      <c r="M17" s="307">
        <v>2704.48</v>
      </c>
      <c r="N17" s="305">
        <v>2739.85</v>
      </c>
      <c r="O17" s="307">
        <v>151.79</v>
      </c>
      <c r="P17" s="305">
        <v>153.44999999999999</v>
      </c>
      <c r="Q17" s="307">
        <v>241.89999999999998</v>
      </c>
      <c r="R17" s="305">
        <v>0</v>
      </c>
      <c r="S17" s="307">
        <v>1455.2009545235751</v>
      </c>
      <c r="T17" s="305">
        <v>2007.1436007599868</v>
      </c>
      <c r="U17" s="307">
        <v>1106.3087999999998</v>
      </c>
      <c r="V17" s="305">
        <v>1494.1705499249999</v>
      </c>
      <c r="W17" s="307">
        <v>430.33863100037797</v>
      </c>
      <c r="X17" s="305">
        <v>386.34055426561503</v>
      </c>
      <c r="Y17" s="307">
        <v>4254.9620000000004</v>
      </c>
      <c r="Z17" s="305">
        <v>0</v>
      </c>
      <c r="AA17" s="307">
        <v>425.42160377871193</v>
      </c>
      <c r="AB17" s="305">
        <v>0</v>
      </c>
      <c r="AC17" s="307">
        <v>25.97</v>
      </c>
      <c r="AD17" s="305">
        <v>0</v>
      </c>
      <c r="AE17" s="307">
        <v>224.26802774428447</v>
      </c>
      <c r="AF17" s="305">
        <v>0</v>
      </c>
      <c r="AG17" s="307">
        <v>3455.1813189690001</v>
      </c>
      <c r="AH17" s="305">
        <v>3307.4075598060922</v>
      </c>
      <c r="AI17" s="307">
        <v>4551.0756691685247</v>
      </c>
      <c r="AJ17" s="305">
        <v>4097.87</v>
      </c>
      <c r="AK17" s="307">
        <v>3098.17</v>
      </c>
      <c r="AL17" s="305">
        <v>2893.2999999999997</v>
      </c>
      <c r="AM17" s="307">
        <v>7246.8103855239533</v>
      </c>
      <c r="AN17" s="305">
        <v>3887.6547049506021</v>
      </c>
      <c r="AO17" s="307">
        <v>675.65963152299639</v>
      </c>
      <c r="AP17" s="305">
        <v>0</v>
      </c>
      <c r="AQ17" s="310">
        <v>19026.897005184477</v>
      </c>
      <c r="AR17" s="310">
        <v>14186.232264756694</v>
      </c>
      <c r="AT17" s="524"/>
    </row>
    <row r="18" spans="2:46">
      <c r="B18" s="301" t="s">
        <v>112</v>
      </c>
      <c r="C18" s="308">
        <v>1701.0442199919999</v>
      </c>
      <c r="D18" s="302">
        <v>1639.1095399999999</v>
      </c>
      <c r="E18" s="308">
        <v>440.97371497699999</v>
      </c>
      <c r="F18" s="302">
        <v>513.23090999999999</v>
      </c>
      <c r="G18" s="308">
        <v>1312.717263</v>
      </c>
      <c r="H18" s="302">
        <v>1155.0998339999999</v>
      </c>
      <c r="I18" s="308">
        <v>2255.9022412600002</v>
      </c>
      <c r="J18" s="302">
        <v>2320.0757284300003</v>
      </c>
      <c r="K18" s="308">
        <v>237.78632422000001</v>
      </c>
      <c r="L18" s="302">
        <v>0</v>
      </c>
      <c r="M18" s="308">
        <v>1090.0657388404138</v>
      </c>
      <c r="N18" s="302">
        <v>842.74495403101992</v>
      </c>
      <c r="O18" s="308">
        <v>147.89958445202103</v>
      </c>
      <c r="P18" s="302">
        <v>103.21840767320188</v>
      </c>
      <c r="Q18" s="308">
        <v>0</v>
      </c>
      <c r="R18" s="302">
        <v>0</v>
      </c>
      <c r="S18" s="308">
        <v>0</v>
      </c>
      <c r="T18" s="302">
        <v>32.392029041999997</v>
      </c>
      <c r="U18" s="308">
        <v>0</v>
      </c>
      <c r="V18" s="302">
        <v>0</v>
      </c>
      <c r="W18" s="308">
        <v>248.82138194937755</v>
      </c>
      <c r="X18" s="302">
        <v>220.9465123716148</v>
      </c>
      <c r="Y18" s="308">
        <v>755.89402586233052</v>
      </c>
      <c r="Z18" s="302">
        <v>0</v>
      </c>
      <c r="AA18" s="308">
        <v>365.94380345849999</v>
      </c>
      <c r="AB18" s="302">
        <v>0</v>
      </c>
      <c r="AC18" s="308">
        <v>25.973935320000002</v>
      </c>
      <c r="AD18" s="302">
        <v>0</v>
      </c>
      <c r="AE18" s="308">
        <v>0</v>
      </c>
      <c r="AF18" s="302">
        <v>0</v>
      </c>
      <c r="AG18" s="308">
        <v>3454.7351979689997</v>
      </c>
      <c r="AH18" s="302">
        <v>3307.4402839999993</v>
      </c>
      <c r="AI18" s="308">
        <v>2493.6885654800003</v>
      </c>
      <c r="AJ18" s="302">
        <v>2320.0757284300003</v>
      </c>
      <c r="AK18" s="308">
        <v>1237.9653232924347</v>
      </c>
      <c r="AL18" s="302">
        <v>945.96336170422182</v>
      </c>
      <c r="AM18" s="308">
        <v>1004.715407811708</v>
      </c>
      <c r="AN18" s="302">
        <v>253.33854141361479</v>
      </c>
      <c r="AO18" s="308">
        <v>391.9177387785</v>
      </c>
      <c r="AP18" s="302">
        <v>0</v>
      </c>
      <c r="AQ18" s="319">
        <v>8583.0222333316433</v>
      </c>
      <c r="AR18" s="319">
        <v>6826.8179155478365</v>
      </c>
      <c r="AT18" s="299"/>
    </row>
    <row r="19" spans="2:46" ht="15">
      <c r="B19" s="301" t="s">
        <v>113</v>
      </c>
      <c r="C19" s="308">
        <v>0</v>
      </c>
      <c r="D19" s="302">
        <v>0</v>
      </c>
      <c r="E19" s="308">
        <v>0</v>
      </c>
      <c r="F19" s="302">
        <v>0</v>
      </c>
      <c r="G19" s="308">
        <v>0</v>
      </c>
      <c r="H19" s="302">
        <v>0</v>
      </c>
      <c r="I19" s="308">
        <v>1044.262156</v>
      </c>
      <c r="J19" s="302">
        <v>939.55315266877994</v>
      </c>
      <c r="K19" s="308">
        <v>0</v>
      </c>
      <c r="L19" s="302">
        <v>0</v>
      </c>
      <c r="M19" s="308">
        <v>1133.097494097382</v>
      </c>
      <c r="N19" s="302">
        <v>1162.1750348277205</v>
      </c>
      <c r="O19" s="308">
        <v>3.8875930660799982</v>
      </c>
      <c r="P19" s="302">
        <v>17.793453073624327</v>
      </c>
      <c r="Q19" s="308">
        <v>0</v>
      </c>
      <c r="R19" s="302">
        <v>0</v>
      </c>
      <c r="S19" s="308">
        <v>21.600200000000086</v>
      </c>
      <c r="T19" s="302">
        <v>1046.3070890000006</v>
      </c>
      <c r="U19" s="308">
        <v>442.98944700000004</v>
      </c>
      <c r="V19" s="302">
        <v>474.2446470000001</v>
      </c>
      <c r="W19" s="308">
        <v>7.9999999996971383E-5</v>
      </c>
      <c r="X19" s="302">
        <v>0</v>
      </c>
      <c r="Y19" s="308">
        <v>437.19897413766876</v>
      </c>
      <c r="Z19" s="302">
        <v>0</v>
      </c>
      <c r="AA19" s="308">
        <v>0</v>
      </c>
      <c r="AB19" s="302">
        <v>0</v>
      </c>
      <c r="AC19" s="308">
        <v>0</v>
      </c>
      <c r="AD19" s="302">
        <v>0</v>
      </c>
      <c r="AE19" s="308">
        <v>70.157515274657996</v>
      </c>
      <c r="AF19" s="302">
        <v>0</v>
      </c>
      <c r="AG19" s="308">
        <v>0</v>
      </c>
      <c r="AH19" s="302">
        <v>0</v>
      </c>
      <c r="AI19" s="308">
        <v>1044.262156</v>
      </c>
      <c r="AJ19" s="302">
        <v>939.55315266877994</v>
      </c>
      <c r="AK19" s="308">
        <v>1136.9850871634619</v>
      </c>
      <c r="AL19" s="302">
        <v>1179.9684879013448</v>
      </c>
      <c r="AM19" s="308">
        <v>901.78870113766891</v>
      </c>
      <c r="AN19" s="302">
        <v>1520.5517360000008</v>
      </c>
      <c r="AO19" s="308">
        <v>70.157515274657996</v>
      </c>
      <c r="AP19" s="302">
        <v>0</v>
      </c>
      <c r="AQ19" s="319">
        <v>3153.1934595757889</v>
      </c>
      <c r="AR19" s="319">
        <v>3640.0733765701257</v>
      </c>
      <c r="AS19" s="300"/>
      <c r="AT19" s="524"/>
    </row>
    <row r="20" spans="2:46">
      <c r="B20" s="301" t="s">
        <v>114</v>
      </c>
      <c r="C20" s="308">
        <v>0</v>
      </c>
      <c r="D20" s="302">
        <v>0</v>
      </c>
      <c r="E20" s="308">
        <v>0</v>
      </c>
      <c r="F20" s="302">
        <v>0</v>
      </c>
      <c r="G20" s="308">
        <v>0</v>
      </c>
      <c r="H20" s="302">
        <v>0</v>
      </c>
      <c r="I20" s="308">
        <v>1013.1112719085239</v>
      </c>
      <c r="J20" s="302">
        <v>838.24800347122016</v>
      </c>
      <c r="K20" s="308">
        <v>6.241E-3</v>
      </c>
      <c r="L20" s="302">
        <v>0</v>
      </c>
      <c r="M20" s="308">
        <v>481.30670503332976</v>
      </c>
      <c r="N20" s="302">
        <v>734.91699235911324</v>
      </c>
      <c r="O20" s="308">
        <v>0</v>
      </c>
      <c r="P20" s="302">
        <v>32.427279253173765</v>
      </c>
      <c r="Q20" s="308">
        <v>241.89999999999998</v>
      </c>
      <c r="R20" s="302">
        <v>0</v>
      </c>
      <c r="S20" s="308">
        <v>399.12775452357505</v>
      </c>
      <c r="T20" s="302">
        <v>795.89233871798615</v>
      </c>
      <c r="U20" s="308">
        <v>3.16821917808848E-2</v>
      </c>
      <c r="V20" s="302">
        <v>356.63823211678101</v>
      </c>
      <c r="W20" s="308">
        <v>37.849169050999997</v>
      </c>
      <c r="X20" s="302">
        <v>78.994041894000006</v>
      </c>
      <c r="Y20" s="308">
        <v>289.51800000000003</v>
      </c>
      <c r="Z20" s="302">
        <v>0</v>
      </c>
      <c r="AA20" s="308">
        <v>59.439202147894299</v>
      </c>
      <c r="AB20" s="302">
        <v>0</v>
      </c>
      <c r="AC20" s="308">
        <v>0</v>
      </c>
      <c r="AD20" s="302">
        <v>0</v>
      </c>
      <c r="AE20" s="308">
        <v>91.796357850190503</v>
      </c>
      <c r="AF20" s="302">
        <v>0</v>
      </c>
      <c r="AG20" s="308">
        <v>0</v>
      </c>
      <c r="AH20" s="302">
        <v>0</v>
      </c>
      <c r="AI20" s="308">
        <v>1013.117512908524</v>
      </c>
      <c r="AJ20" s="302">
        <v>838.24800347122016</v>
      </c>
      <c r="AK20" s="308">
        <v>723.20670503332974</v>
      </c>
      <c r="AL20" s="302">
        <v>767.344271612287</v>
      </c>
      <c r="AM20" s="308">
        <v>726.52660576635594</v>
      </c>
      <c r="AN20" s="302">
        <v>1231.5246127287671</v>
      </c>
      <c r="AO20" s="308">
        <v>151.2355599980848</v>
      </c>
      <c r="AP20" s="302">
        <v>0</v>
      </c>
      <c r="AQ20" s="319">
        <v>2614.0863837062943</v>
      </c>
      <c r="AR20" s="319">
        <v>2837.1168878122744</v>
      </c>
      <c r="AT20" s="299"/>
    </row>
    <row r="21" spans="2:46" ht="15">
      <c r="B21" s="301" t="s">
        <v>115</v>
      </c>
      <c r="C21" s="308">
        <v>0</v>
      </c>
      <c r="D21" s="302">
        <v>0</v>
      </c>
      <c r="E21" s="308">
        <v>0</v>
      </c>
      <c r="F21" s="302">
        <v>0</v>
      </c>
      <c r="G21" s="308">
        <v>0</v>
      </c>
      <c r="H21" s="302">
        <v>0</v>
      </c>
      <c r="I21" s="308">
        <v>0</v>
      </c>
      <c r="J21" s="302">
        <v>0</v>
      </c>
      <c r="K21" s="308">
        <v>0</v>
      </c>
      <c r="L21" s="302">
        <v>0</v>
      </c>
      <c r="M21" s="308">
        <v>0</v>
      </c>
      <c r="N21" s="302">
        <v>0</v>
      </c>
      <c r="O21" s="308">
        <v>0</v>
      </c>
      <c r="P21" s="302">
        <v>0</v>
      </c>
      <c r="Q21" s="308">
        <v>0</v>
      </c>
      <c r="R21" s="302">
        <v>0</v>
      </c>
      <c r="S21" s="308">
        <v>1034.473</v>
      </c>
      <c r="T21" s="302">
        <v>132.552144</v>
      </c>
      <c r="U21" s="308">
        <v>663.28767080821922</v>
      </c>
      <c r="V21" s="302">
        <v>663.28767080821922</v>
      </c>
      <c r="W21" s="308">
        <v>143.66800000000001</v>
      </c>
      <c r="X21" s="302">
        <v>86.4</v>
      </c>
      <c r="Y21" s="308">
        <v>2772.3510000000001</v>
      </c>
      <c r="Z21" s="302">
        <v>0</v>
      </c>
      <c r="AA21" s="308">
        <v>0</v>
      </c>
      <c r="AB21" s="302">
        <v>0</v>
      </c>
      <c r="AC21" s="308">
        <v>0</v>
      </c>
      <c r="AD21" s="302">
        <v>0</v>
      </c>
      <c r="AE21" s="308">
        <v>62.314154619435996</v>
      </c>
      <c r="AF21" s="302">
        <v>0</v>
      </c>
      <c r="AG21" s="308">
        <v>0</v>
      </c>
      <c r="AH21" s="302">
        <v>0</v>
      </c>
      <c r="AI21" s="308">
        <v>0</v>
      </c>
      <c r="AJ21" s="302">
        <v>0</v>
      </c>
      <c r="AK21" s="308">
        <v>0</v>
      </c>
      <c r="AL21" s="302">
        <v>0</v>
      </c>
      <c r="AM21" s="308">
        <v>4613.7796708082187</v>
      </c>
      <c r="AN21" s="302">
        <v>882.23981480821919</v>
      </c>
      <c r="AO21" s="308">
        <v>62.314154619435996</v>
      </c>
      <c r="AP21" s="302">
        <v>0</v>
      </c>
      <c r="AQ21" s="319">
        <v>4676.0938254276543</v>
      </c>
      <c r="AR21" s="319">
        <v>882.23981480821919</v>
      </c>
      <c r="AS21" s="300"/>
      <c r="AT21" s="524"/>
    </row>
    <row r="22" spans="2:46" s="300" customFormat="1" ht="15">
      <c r="B22" s="305" t="s">
        <v>116</v>
      </c>
      <c r="C22" s="307">
        <v>37035.229742759991</v>
      </c>
      <c r="D22" s="305">
        <v>33030</v>
      </c>
      <c r="E22" s="307">
        <v>37035.229742759991</v>
      </c>
      <c r="F22" s="305">
        <v>33030</v>
      </c>
      <c r="G22" s="307">
        <v>37035.229742759991</v>
      </c>
      <c r="H22" s="305">
        <v>33030</v>
      </c>
      <c r="I22" s="307">
        <v>18692</v>
      </c>
      <c r="J22" s="305">
        <v>17838.99123195</v>
      </c>
      <c r="K22" s="307">
        <v>18692</v>
      </c>
      <c r="L22" s="305">
        <v>0</v>
      </c>
      <c r="M22" s="307">
        <v>13675.605440000003</v>
      </c>
      <c r="N22" s="305">
        <v>13331.089650000002</v>
      </c>
      <c r="O22" s="307">
        <v>13675.605440000003</v>
      </c>
      <c r="P22" s="305">
        <v>13331.089650000002</v>
      </c>
      <c r="Q22" s="307">
        <v>13675.605440000003</v>
      </c>
      <c r="R22" s="305">
        <v>0</v>
      </c>
      <c r="S22" s="307">
        <v>126361.5</v>
      </c>
      <c r="T22" s="305">
        <v>125433</v>
      </c>
      <c r="U22" s="307">
        <v>126361.5</v>
      </c>
      <c r="V22" s="305">
        <v>125433</v>
      </c>
      <c r="W22" s="307">
        <v>126361.5</v>
      </c>
      <c r="X22" s="305">
        <v>125433</v>
      </c>
      <c r="Y22" s="307">
        <v>126361.5</v>
      </c>
      <c r="Z22" s="305">
        <v>0</v>
      </c>
      <c r="AA22" s="307">
        <v>2790.6973714669002</v>
      </c>
      <c r="AB22" s="305">
        <v>0</v>
      </c>
      <c r="AC22" s="307">
        <v>2952.506854662</v>
      </c>
      <c r="AD22" s="305">
        <v>0</v>
      </c>
      <c r="AE22" s="307">
        <v>3491.1000000000004</v>
      </c>
      <c r="AF22" s="305">
        <v>0</v>
      </c>
      <c r="AG22" s="307">
        <v>37035.229742759991</v>
      </c>
      <c r="AH22" s="305">
        <v>33030</v>
      </c>
      <c r="AI22" s="307">
        <v>18692</v>
      </c>
      <c r="AJ22" s="305">
        <v>17838.99123195</v>
      </c>
      <c r="AK22" s="307">
        <v>13675.605440000003</v>
      </c>
      <c r="AL22" s="305">
        <v>13331.089650000002</v>
      </c>
      <c r="AM22" s="307">
        <v>126361.5</v>
      </c>
      <c r="AN22" s="305">
        <v>125433</v>
      </c>
      <c r="AO22" s="307">
        <v>9234.3042261289011</v>
      </c>
      <c r="AP22" s="305">
        <v>0</v>
      </c>
      <c r="AQ22" s="320" t="s">
        <v>309</v>
      </c>
      <c r="AR22" s="320" t="s">
        <v>309</v>
      </c>
      <c r="AS22" s="303"/>
      <c r="AT22" s="299"/>
    </row>
    <row r="23" spans="2:46" s="300" customFormat="1" ht="15">
      <c r="B23" s="305" t="s">
        <v>117</v>
      </c>
      <c r="C23" s="317">
        <v>4.5930435204726568E-2</v>
      </c>
      <c r="D23" s="318">
        <v>4.9624872540115043E-2</v>
      </c>
      <c r="E23" s="317">
        <v>1.1918917178130725E-2</v>
      </c>
      <c r="F23" s="318">
        <v>1.5537335325646141E-2</v>
      </c>
      <c r="G23" s="317">
        <v>3.5445095713403069E-2</v>
      </c>
      <c r="H23" s="318">
        <v>3.4971233242506818E-2</v>
      </c>
      <c r="I23" s="317">
        <v>0.23075517168673895</v>
      </c>
      <c r="J23" s="318">
        <v>0.22971422244216536</v>
      </c>
      <c r="K23" s="317">
        <v>1.2722020115557458E-2</v>
      </c>
      <c r="L23" s="305">
        <v>0</v>
      </c>
      <c r="M23" s="317">
        <v>0.19775943462726864</v>
      </c>
      <c r="N23" s="318">
        <v>0.20552333469605011</v>
      </c>
      <c r="O23" s="317">
        <v>1.1099325778734953E-2</v>
      </c>
      <c r="P23" s="318">
        <v>1.1510686975239114E-2</v>
      </c>
      <c r="Q23" s="317">
        <v>1.7688430765373114E-2</v>
      </c>
      <c r="R23" s="305">
        <v>0</v>
      </c>
      <c r="S23" s="317">
        <v>1.1516173474702145E-2</v>
      </c>
      <c r="T23" s="318">
        <v>1.6001718851976633E-2</v>
      </c>
      <c r="U23" s="317">
        <v>8.7551097446611492E-3</v>
      </c>
      <c r="V23" s="318">
        <v>1.1912100881944943E-2</v>
      </c>
      <c r="W23" s="317">
        <v>3.4056150884595226E-3</v>
      </c>
      <c r="X23" s="318">
        <v>3.080055123178231E-3</v>
      </c>
      <c r="Y23" s="317">
        <v>3.3672930441629771E-2</v>
      </c>
      <c r="Z23" s="305">
        <v>0</v>
      </c>
      <c r="AA23" s="317">
        <v>0.15244275790287271</v>
      </c>
      <c r="AB23" s="305">
        <v>0</v>
      </c>
      <c r="AC23" s="317">
        <v>8.7959152267482257E-3</v>
      </c>
      <c r="AD23" s="305">
        <v>0</v>
      </c>
      <c r="AE23" s="317">
        <v>6.423993232628239E-2</v>
      </c>
      <c r="AF23" s="305">
        <v>0</v>
      </c>
      <c r="AG23" s="321">
        <v>9.3294448096260363E-2</v>
      </c>
      <c r="AH23" s="322">
        <v>0.100133441108268</v>
      </c>
      <c r="AI23" s="321">
        <v>0.24347719180229641</v>
      </c>
      <c r="AJ23" s="322">
        <v>0.22971422244216536</v>
      </c>
      <c r="AK23" s="321">
        <v>0.2265471911713767</v>
      </c>
      <c r="AL23" s="322">
        <v>0.21703402167128921</v>
      </c>
      <c r="AM23" s="321">
        <v>5.7349828749452589E-2</v>
      </c>
      <c r="AN23" s="322">
        <v>3.0993874857099805E-2</v>
      </c>
      <c r="AO23" s="321">
        <v>7.2999999999999995E-2</v>
      </c>
      <c r="AP23" s="305">
        <v>0</v>
      </c>
      <c r="AQ23" s="320" t="s">
        <v>309</v>
      </c>
      <c r="AR23" s="320" t="s">
        <v>309</v>
      </c>
      <c r="AT23" s="524"/>
    </row>
    <row r="24" spans="2:46">
      <c r="B24" s="525"/>
      <c r="C24" s="525"/>
      <c r="D24" s="525"/>
      <c r="E24" s="525"/>
      <c r="F24" s="525"/>
      <c r="G24" s="525"/>
      <c r="H24" s="525"/>
      <c r="I24" s="525"/>
      <c r="J24" s="525"/>
      <c r="K24" s="525"/>
      <c r="L24" s="525"/>
      <c r="M24" s="525"/>
      <c r="N24" s="525"/>
      <c r="O24" s="525"/>
      <c r="P24" s="525"/>
      <c r="Q24" s="525"/>
      <c r="R24" s="525"/>
      <c r="S24" s="525"/>
      <c r="T24" s="525"/>
      <c r="U24" s="525"/>
      <c r="V24" s="525"/>
      <c r="W24" s="525"/>
      <c r="X24" s="525"/>
      <c r="Y24" s="525"/>
      <c r="Z24" s="525"/>
      <c r="AA24" s="525"/>
      <c r="AB24" s="525"/>
      <c r="AC24" s="525"/>
      <c r="AD24" s="525"/>
      <c r="AE24" s="525"/>
      <c r="AF24" s="525"/>
      <c r="AG24" s="525"/>
      <c r="AH24" s="525"/>
      <c r="AI24" s="525"/>
      <c r="AJ24" s="525"/>
      <c r="AK24" s="525"/>
      <c r="AL24" s="525"/>
      <c r="AM24" s="525"/>
      <c r="AN24" s="525"/>
      <c r="AO24" s="525"/>
      <c r="AP24" s="525"/>
      <c r="AQ24" s="525"/>
      <c r="AT24" s="299"/>
    </row>
  </sheetData>
  <mergeCells count="22">
    <mergeCell ref="K3:L3"/>
    <mergeCell ref="M3:N3"/>
    <mergeCell ref="O3:P3"/>
    <mergeCell ref="Q3:R3"/>
    <mergeCell ref="AI3:AJ3"/>
    <mergeCell ref="S3:T3"/>
    <mergeCell ref="U3:V3"/>
    <mergeCell ref="AQ3:AR3"/>
    <mergeCell ref="W3:X3"/>
    <mergeCell ref="Y3:Z3"/>
    <mergeCell ref="AA3:AB3"/>
    <mergeCell ref="AC3:AD3"/>
    <mergeCell ref="AE3:AF3"/>
    <mergeCell ref="AG3:AH3"/>
    <mergeCell ref="AK3:AL3"/>
    <mergeCell ref="AM3:AN3"/>
    <mergeCell ref="AO3:AP3"/>
    <mergeCell ref="I3:J3"/>
    <mergeCell ref="B3:B4"/>
    <mergeCell ref="C3:D3"/>
    <mergeCell ref="E3:F3"/>
    <mergeCell ref="G3:H3"/>
  </mergeCells>
  <pageMargins left="0.7" right="0.7" top="0.75" bottom="0.75" header="0.3" footer="0.3"/>
  <pageSetup paperSize="9" orientation="portrait" r:id="rId1"/>
  <headerFooter>
    <oddHeader>&amp;C&amp;"Arial"&amp;8&amp;K000000INTERNAL&amp;1#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V116"/>
  <sheetViews>
    <sheetView showGridLines="0" zoomScale="87" zoomScaleNormal="87" workbookViewId="0"/>
  </sheetViews>
  <sheetFormatPr baseColWidth="10" defaultColWidth="17" defaultRowHeight="15"/>
  <cols>
    <col min="1" max="1" width="2" style="582" customWidth="1"/>
    <col min="2" max="2" width="61.42578125" style="582" customWidth="1"/>
    <col min="3" max="11" width="17" style="582"/>
    <col min="12" max="18" width="17" style="579"/>
    <col min="19" max="16384" width="17" style="582"/>
  </cols>
  <sheetData>
    <row r="1" spans="2:18">
      <c r="B1" s="578"/>
      <c r="C1" s="581"/>
      <c r="D1" s="581"/>
      <c r="E1" s="581"/>
      <c r="F1" s="581"/>
      <c r="G1" s="581"/>
      <c r="H1" s="581"/>
      <c r="I1" s="581"/>
      <c r="J1" s="581"/>
      <c r="K1" s="581"/>
      <c r="L1" s="581"/>
      <c r="M1" s="581"/>
      <c r="N1" s="581"/>
      <c r="O1" s="581"/>
      <c r="P1" s="581"/>
      <c r="Q1" s="581"/>
      <c r="R1" s="581"/>
    </row>
    <row r="2" spans="2:18" ht="30">
      <c r="B2" s="583"/>
      <c r="C2" s="584" t="s">
        <v>50</v>
      </c>
      <c r="D2" s="585" t="s">
        <v>165</v>
      </c>
      <c r="E2" s="585" t="s">
        <v>51</v>
      </c>
      <c r="F2" s="585" t="s">
        <v>52</v>
      </c>
      <c r="G2" s="585" t="s">
        <v>53</v>
      </c>
      <c r="H2" s="585" t="s">
        <v>166</v>
      </c>
      <c r="I2" s="586" t="s">
        <v>134</v>
      </c>
      <c r="J2" s="602" t="s">
        <v>88</v>
      </c>
      <c r="K2" s="602" t="s">
        <v>167</v>
      </c>
      <c r="L2" s="602" t="s">
        <v>95</v>
      </c>
      <c r="M2" s="602" t="s">
        <v>29</v>
      </c>
      <c r="N2" s="602" t="s">
        <v>168</v>
      </c>
      <c r="O2" s="602" t="s">
        <v>169</v>
      </c>
      <c r="P2" s="602" t="s">
        <v>170</v>
      </c>
      <c r="Q2" s="602" t="s">
        <v>86</v>
      </c>
      <c r="R2" s="585" t="s">
        <v>87</v>
      </c>
    </row>
    <row r="3" spans="2:18">
      <c r="B3" s="587"/>
      <c r="C3" s="588" t="s">
        <v>432</v>
      </c>
      <c r="D3" s="588" t="s">
        <v>432</v>
      </c>
      <c r="E3" s="588" t="s">
        <v>432</v>
      </c>
      <c r="F3" s="588" t="s">
        <v>432</v>
      </c>
      <c r="G3" s="588" t="s">
        <v>432</v>
      </c>
      <c r="H3" s="588" t="s">
        <v>432</v>
      </c>
      <c r="I3" s="588" t="s">
        <v>432</v>
      </c>
      <c r="J3" s="589" t="s">
        <v>424</v>
      </c>
      <c r="K3" s="589" t="s">
        <v>424</v>
      </c>
      <c r="L3" s="589" t="s">
        <v>424</v>
      </c>
      <c r="M3" s="589" t="s">
        <v>424</v>
      </c>
      <c r="N3" s="589" t="s">
        <v>424</v>
      </c>
      <c r="O3" s="589" t="s">
        <v>424</v>
      </c>
      <c r="P3" s="589" t="s">
        <v>424</v>
      </c>
      <c r="Q3" s="589" t="s">
        <v>424</v>
      </c>
      <c r="R3" s="589" t="s">
        <v>424</v>
      </c>
    </row>
    <row r="4" spans="2:18">
      <c r="B4" s="587"/>
      <c r="C4" s="590" t="s">
        <v>335</v>
      </c>
      <c r="D4" s="590" t="s">
        <v>335</v>
      </c>
      <c r="E4" s="590" t="s">
        <v>335</v>
      </c>
      <c r="F4" s="590" t="s">
        <v>335</v>
      </c>
      <c r="G4" s="590" t="s">
        <v>335</v>
      </c>
      <c r="H4" s="590" t="s">
        <v>335</v>
      </c>
      <c r="I4" s="590" t="s">
        <v>335</v>
      </c>
      <c r="J4" s="590" t="s">
        <v>335</v>
      </c>
      <c r="K4" s="590" t="s">
        <v>335</v>
      </c>
      <c r="L4" s="590" t="s">
        <v>335</v>
      </c>
      <c r="M4" s="590" t="s">
        <v>335</v>
      </c>
      <c r="N4" s="590" t="s">
        <v>335</v>
      </c>
      <c r="O4" s="590" t="s">
        <v>335</v>
      </c>
      <c r="P4" s="590" t="s">
        <v>335</v>
      </c>
      <c r="Q4" s="590" t="s">
        <v>335</v>
      </c>
      <c r="R4" s="590" t="s">
        <v>335</v>
      </c>
    </row>
    <row r="5" spans="2:18">
      <c r="B5" s="591"/>
      <c r="C5" s="592"/>
      <c r="D5" s="592"/>
      <c r="E5" s="592"/>
      <c r="F5" s="592"/>
      <c r="G5" s="592"/>
      <c r="H5" s="592"/>
      <c r="I5" s="592"/>
      <c r="J5" s="592"/>
      <c r="K5" s="592"/>
      <c r="L5" s="592"/>
      <c r="M5" s="592"/>
      <c r="N5" s="592"/>
      <c r="O5" s="592"/>
      <c r="P5" s="592"/>
      <c r="Q5" s="592"/>
      <c r="R5" s="592"/>
    </row>
    <row r="6" spans="2:18" s="595" customFormat="1">
      <c r="B6" s="593" t="s">
        <v>146</v>
      </c>
      <c r="C6" s="594">
        <v>6.3090000000000002</v>
      </c>
      <c r="D6" s="594">
        <v>490.608</v>
      </c>
      <c r="E6" s="594">
        <v>496.91699999999997</v>
      </c>
      <c r="F6" s="594">
        <v>0.35199999999999998</v>
      </c>
      <c r="G6" s="594">
        <v>0</v>
      </c>
      <c r="H6" s="594">
        <v>496.565</v>
      </c>
      <c r="I6" s="594">
        <v>496.91699999999997</v>
      </c>
      <c r="J6" s="594">
        <v>0</v>
      </c>
      <c r="K6" s="594">
        <v>-4.0000000000000001E-3</v>
      </c>
      <c r="L6" s="594">
        <v>-4.0000000000000001E-3</v>
      </c>
      <c r="M6" s="594">
        <v>-0.41399999999999998</v>
      </c>
      <c r="N6" s="594">
        <v>-0.41399999999999998</v>
      </c>
      <c r="O6" s="594">
        <v>-0.77800000000000002</v>
      </c>
      <c r="P6" s="594">
        <v>-1.1919999999999999</v>
      </c>
      <c r="Q6" s="594">
        <v>0.19</v>
      </c>
      <c r="R6" s="594">
        <v>-1.002</v>
      </c>
    </row>
    <row r="7" spans="2:18" s="595" customFormat="1">
      <c r="B7" s="596" t="s">
        <v>147</v>
      </c>
      <c r="C7" s="594">
        <v>83.257999999999996</v>
      </c>
      <c r="D7" s="594">
        <v>224.96700000000001</v>
      </c>
      <c r="E7" s="594">
        <v>308.22500000000002</v>
      </c>
      <c r="F7" s="594">
        <v>84.614000000000004</v>
      </c>
      <c r="G7" s="594">
        <v>40.383000000000003</v>
      </c>
      <c r="H7" s="594">
        <v>183.22800000000001</v>
      </c>
      <c r="I7" s="594">
        <v>308.22500000000002</v>
      </c>
      <c r="J7" s="594">
        <v>22.350999999999999</v>
      </c>
      <c r="K7" s="594">
        <v>-0.83399999999999996</v>
      </c>
      <c r="L7" s="594">
        <v>21.516999999999999</v>
      </c>
      <c r="M7" s="594">
        <v>9.9740000000000002</v>
      </c>
      <c r="N7" s="594">
        <v>1.5609999999999999</v>
      </c>
      <c r="O7" s="594">
        <v>1.4690000000000001</v>
      </c>
      <c r="P7" s="594">
        <v>3.03</v>
      </c>
      <c r="Q7" s="594">
        <v>10.164999999999999</v>
      </c>
      <c r="R7" s="594">
        <v>13.195</v>
      </c>
    </row>
    <row r="8" spans="2:18" s="595" customFormat="1">
      <c r="B8" s="596" t="s">
        <v>148</v>
      </c>
      <c r="C8" s="594">
        <v>105.904</v>
      </c>
      <c r="D8" s="594">
        <v>214.179</v>
      </c>
      <c r="E8" s="594">
        <v>320.08300000000003</v>
      </c>
      <c r="F8" s="594">
        <v>15.394</v>
      </c>
      <c r="G8" s="594">
        <v>59.543999999999997</v>
      </c>
      <c r="H8" s="594">
        <v>245.14500000000001</v>
      </c>
      <c r="I8" s="594">
        <v>320.08300000000003</v>
      </c>
      <c r="J8" s="594">
        <v>8.9760000000000009</v>
      </c>
      <c r="K8" s="594">
        <v>-0.83199999999999996</v>
      </c>
      <c r="L8" s="594">
        <v>8.1440000000000001</v>
      </c>
      <c r="M8" s="594">
        <v>5.9790000000000001</v>
      </c>
      <c r="N8" s="594">
        <v>1.5009999999999999</v>
      </c>
      <c r="O8" s="594">
        <v>-12.846</v>
      </c>
      <c r="P8" s="594">
        <v>-11.345000000000001</v>
      </c>
      <c r="Q8" s="594">
        <v>-4.6950000000000003</v>
      </c>
      <c r="R8" s="594">
        <v>-16.04</v>
      </c>
    </row>
    <row r="9" spans="2:18" s="595" customFormat="1">
      <c r="B9" s="596" t="s">
        <v>149</v>
      </c>
      <c r="C9" s="594">
        <v>276.61200000000002</v>
      </c>
      <c r="D9" s="594">
        <v>2005.248</v>
      </c>
      <c r="E9" s="594">
        <v>2281.86</v>
      </c>
      <c r="F9" s="594">
        <v>987.68899999999996</v>
      </c>
      <c r="G9" s="594">
        <v>550.29499999999996</v>
      </c>
      <c r="H9" s="594">
        <v>743.87599999999998</v>
      </c>
      <c r="I9" s="594">
        <v>2281.86</v>
      </c>
      <c r="J9" s="594">
        <v>188.959</v>
      </c>
      <c r="K9" s="594">
        <v>-129.84299999999999</v>
      </c>
      <c r="L9" s="594">
        <v>59.116</v>
      </c>
      <c r="M9" s="594">
        <v>-4.0149999999999997</v>
      </c>
      <c r="N9" s="594">
        <v>-32.377000000000002</v>
      </c>
      <c r="O9" s="594">
        <v>38.802999999999997</v>
      </c>
      <c r="P9" s="594">
        <v>6.4249999999999998</v>
      </c>
      <c r="Q9" s="594">
        <v>-1.716</v>
      </c>
      <c r="R9" s="594">
        <v>4.7089999999999996</v>
      </c>
    </row>
    <row r="10" spans="2:18" s="595" customFormat="1">
      <c r="B10" s="596" t="s">
        <v>350</v>
      </c>
      <c r="C10" s="594">
        <v>15.17</v>
      </c>
      <c r="D10" s="594">
        <v>1.6040000000000001</v>
      </c>
      <c r="E10" s="594">
        <v>16.774000000000001</v>
      </c>
      <c r="F10" s="594">
        <v>14.005000000000001</v>
      </c>
      <c r="G10" s="594">
        <v>0</v>
      </c>
      <c r="H10" s="594">
        <v>2.7690000000000001</v>
      </c>
      <c r="I10" s="594">
        <v>16.774000000000001</v>
      </c>
      <c r="J10" s="594">
        <v>0.25700000000000001</v>
      </c>
      <c r="K10" s="594">
        <v>-1.4999999999999999E-2</v>
      </c>
      <c r="L10" s="594">
        <v>0.24199999999999999</v>
      </c>
      <c r="M10" s="594">
        <v>-0.14499999999999999</v>
      </c>
      <c r="N10" s="594">
        <v>-0.187</v>
      </c>
      <c r="O10" s="594">
        <v>-4.5999999999999999E-2</v>
      </c>
      <c r="P10" s="594">
        <v>-0.23300000000000001</v>
      </c>
      <c r="Q10" s="594">
        <v>0</v>
      </c>
      <c r="R10" s="594">
        <v>-0.23300000000000001</v>
      </c>
    </row>
    <row r="11" spans="2:18" s="595" customFormat="1">
      <c r="B11" s="596" t="s">
        <v>269</v>
      </c>
      <c r="C11" s="594">
        <v>141.917</v>
      </c>
      <c r="D11" s="594">
        <v>161.459</v>
      </c>
      <c r="E11" s="594">
        <v>303.37599999999998</v>
      </c>
      <c r="F11" s="594">
        <v>9.4550000000000001</v>
      </c>
      <c r="G11" s="594">
        <v>25.608000000000001</v>
      </c>
      <c r="H11" s="594">
        <v>268.31299999999999</v>
      </c>
      <c r="I11" s="594">
        <v>303.37599999999998</v>
      </c>
      <c r="J11" s="594">
        <v>15.759</v>
      </c>
      <c r="K11" s="594">
        <v>-1.071</v>
      </c>
      <c r="L11" s="594">
        <v>14.688000000000001</v>
      </c>
      <c r="M11" s="594">
        <v>10.842000000000001</v>
      </c>
      <c r="N11" s="594">
        <v>2.5489999999999999</v>
      </c>
      <c r="O11" s="594">
        <v>-8.8729999999999993</v>
      </c>
      <c r="P11" s="594">
        <v>-6.3239999999999998</v>
      </c>
      <c r="Q11" s="594">
        <v>0.98399999999999999</v>
      </c>
      <c r="R11" s="594">
        <v>-5.34</v>
      </c>
    </row>
    <row r="12" spans="2:18" s="595" customFormat="1">
      <c r="B12" s="596" t="s">
        <v>150</v>
      </c>
      <c r="C12" s="594">
        <v>257.49200000000002</v>
      </c>
      <c r="D12" s="594">
        <v>770.29100000000005</v>
      </c>
      <c r="E12" s="594">
        <v>1027.7829999999999</v>
      </c>
      <c r="F12" s="594">
        <v>99.58</v>
      </c>
      <c r="G12" s="594">
        <v>99.927999999999997</v>
      </c>
      <c r="H12" s="594">
        <v>828.27499999999998</v>
      </c>
      <c r="I12" s="594">
        <v>1027.7829999999999</v>
      </c>
      <c r="J12" s="594">
        <v>31.225999999999999</v>
      </c>
      <c r="K12" s="594">
        <v>-2.077</v>
      </c>
      <c r="L12" s="594">
        <v>29.149000000000001</v>
      </c>
      <c r="M12" s="594">
        <v>15.131</v>
      </c>
      <c r="N12" s="594">
        <v>2.2400000000000002</v>
      </c>
      <c r="O12" s="594">
        <v>-18.396000000000001</v>
      </c>
      <c r="P12" s="594">
        <v>-14.244</v>
      </c>
      <c r="Q12" s="594">
        <v>7.6929999999999996</v>
      </c>
      <c r="R12" s="594">
        <v>-6.5510000000000002</v>
      </c>
    </row>
    <row r="13" spans="2:18" s="595" customFormat="1">
      <c r="B13" s="596" t="s">
        <v>492</v>
      </c>
      <c r="C13" s="594">
        <v>384.13499999999999</v>
      </c>
      <c r="D13" s="594">
        <v>4341.3590000000004</v>
      </c>
      <c r="E13" s="594">
        <v>4725.4939999999997</v>
      </c>
      <c r="F13" s="594">
        <v>962.96699999999998</v>
      </c>
      <c r="G13" s="594">
        <v>710.86</v>
      </c>
      <c r="H13" s="594">
        <v>3051.6669999999999</v>
      </c>
      <c r="I13" s="594">
        <v>4725.4939999999997</v>
      </c>
      <c r="J13" s="594">
        <v>127.711</v>
      </c>
      <c r="K13" s="594">
        <v>-28.231999999999999</v>
      </c>
      <c r="L13" s="594">
        <v>99.478999999999999</v>
      </c>
      <c r="M13" s="594">
        <v>81.497</v>
      </c>
      <c r="N13" s="594">
        <v>55.503</v>
      </c>
      <c r="O13" s="594">
        <v>44.616999999999997</v>
      </c>
      <c r="P13" s="594">
        <v>100.12</v>
      </c>
      <c r="Q13" s="594">
        <v>-13.374000000000001</v>
      </c>
      <c r="R13" s="594">
        <v>86.745999999999995</v>
      </c>
    </row>
    <row r="14" spans="2:18" s="595" customFormat="1">
      <c r="B14" s="596" t="s">
        <v>151</v>
      </c>
      <c r="C14" s="594">
        <v>129.97999999999999</v>
      </c>
      <c r="D14" s="594">
        <v>132.523</v>
      </c>
      <c r="E14" s="594">
        <v>262.50299999999999</v>
      </c>
      <c r="F14" s="594">
        <v>43.865000000000002</v>
      </c>
      <c r="G14" s="594">
        <v>1.6439999999999999</v>
      </c>
      <c r="H14" s="594">
        <v>216.994</v>
      </c>
      <c r="I14" s="594">
        <v>262.50299999999999</v>
      </c>
      <c r="J14" s="594">
        <v>60.031999999999996</v>
      </c>
      <c r="K14" s="594">
        <v>-32.843000000000004</v>
      </c>
      <c r="L14" s="594">
        <v>27.189</v>
      </c>
      <c r="M14" s="594">
        <v>25.460999999999999</v>
      </c>
      <c r="N14" s="594">
        <v>22.547999999999998</v>
      </c>
      <c r="O14" s="594">
        <v>1.768</v>
      </c>
      <c r="P14" s="594">
        <v>24.315999999999999</v>
      </c>
      <c r="Q14" s="594">
        <v>-8.3550000000000004</v>
      </c>
      <c r="R14" s="594">
        <v>15.961</v>
      </c>
    </row>
    <row r="15" spans="2:18" s="595" customFormat="1">
      <c r="B15" s="596" t="s">
        <v>152</v>
      </c>
      <c r="C15" s="594">
        <v>64.537000000000006</v>
      </c>
      <c r="D15" s="594">
        <v>128.66300000000001</v>
      </c>
      <c r="E15" s="594">
        <v>193.2</v>
      </c>
      <c r="F15" s="594">
        <v>35.194000000000003</v>
      </c>
      <c r="G15" s="594">
        <v>54.683999999999997</v>
      </c>
      <c r="H15" s="594">
        <v>103.322</v>
      </c>
      <c r="I15" s="594">
        <v>193.2</v>
      </c>
      <c r="J15" s="594">
        <v>34.35</v>
      </c>
      <c r="K15" s="594">
        <v>-16.207999999999998</v>
      </c>
      <c r="L15" s="594">
        <v>18.141999999999999</v>
      </c>
      <c r="M15" s="594">
        <v>15.484</v>
      </c>
      <c r="N15" s="594">
        <v>13.022</v>
      </c>
      <c r="O15" s="594">
        <v>5.2999999999999999E-2</v>
      </c>
      <c r="P15" s="594">
        <v>13.074999999999999</v>
      </c>
      <c r="Q15" s="594">
        <v>-4.4870000000000001</v>
      </c>
      <c r="R15" s="594">
        <v>8.5879999999999992</v>
      </c>
    </row>
    <row r="16" spans="2:18" s="595" customFormat="1">
      <c r="B16" s="596" t="s">
        <v>178</v>
      </c>
      <c r="C16" s="594">
        <v>40.43</v>
      </c>
      <c r="D16" s="594">
        <v>327.52600000000001</v>
      </c>
      <c r="E16" s="594">
        <v>367.95600000000002</v>
      </c>
      <c r="F16" s="594">
        <v>32.290999999999997</v>
      </c>
      <c r="G16" s="594">
        <v>162.839</v>
      </c>
      <c r="H16" s="594">
        <v>172.82599999999999</v>
      </c>
      <c r="I16" s="594">
        <v>367.95600000000002</v>
      </c>
      <c r="J16" s="594">
        <v>20.087</v>
      </c>
      <c r="K16" s="594">
        <v>-2.5179999999999998</v>
      </c>
      <c r="L16" s="594">
        <v>17.568999999999999</v>
      </c>
      <c r="M16" s="594">
        <v>16.654</v>
      </c>
      <c r="N16" s="594">
        <v>16.619</v>
      </c>
      <c r="O16" s="594">
        <v>-4.4859999999999998</v>
      </c>
      <c r="P16" s="594">
        <v>12.134</v>
      </c>
      <c r="Q16" s="594">
        <v>-4.17</v>
      </c>
      <c r="R16" s="594">
        <v>7.9640000000000004</v>
      </c>
    </row>
    <row r="17" spans="2:18" s="595" customFormat="1">
      <c r="B17" s="596" t="s">
        <v>153</v>
      </c>
      <c r="C17" s="594">
        <v>40.585999999999999</v>
      </c>
      <c r="D17" s="594">
        <v>148.673</v>
      </c>
      <c r="E17" s="594">
        <v>189.25899999999999</v>
      </c>
      <c r="F17" s="594">
        <v>18.995000000000001</v>
      </c>
      <c r="G17" s="594">
        <v>0.28599999999999998</v>
      </c>
      <c r="H17" s="594">
        <v>169.97800000000001</v>
      </c>
      <c r="I17" s="594">
        <v>189.25899999999999</v>
      </c>
      <c r="J17" s="594">
        <v>14.366</v>
      </c>
      <c r="K17" s="594">
        <v>0</v>
      </c>
      <c r="L17" s="594">
        <v>14.366</v>
      </c>
      <c r="M17" s="594">
        <v>12.781000000000001</v>
      </c>
      <c r="N17" s="594">
        <v>11.324</v>
      </c>
      <c r="O17" s="594">
        <v>0.51900000000000002</v>
      </c>
      <c r="P17" s="594">
        <v>11.843999999999999</v>
      </c>
      <c r="Q17" s="594">
        <v>-4.0519999999999996</v>
      </c>
      <c r="R17" s="594">
        <v>7.7919999999999998</v>
      </c>
    </row>
    <row r="18" spans="2:18" s="595" customFormat="1">
      <c r="B18" s="596" t="s">
        <v>154</v>
      </c>
      <c r="C18" s="594">
        <v>2.5110000000000001</v>
      </c>
      <c r="D18" s="594">
        <v>4.5819999999999999</v>
      </c>
      <c r="E18" s="594">
        <v>7.093</v>
      </c>
      <c r="F18" s="594">
        <v>0.161</v>
      </c>
      <c r="G18" s="594">
        <v>4.9089999999999998</v>
      </c>
      <c r="H18" s="594">
        <v>2.0230000000000001</v>
      </c>
      <c r="I18" s="594">
        <v>7.093</v>
      </c>
      <c r="J18" s="594">
        <v>7.6999999999999999E-2</v>
      </c>
      <c r="K18" s="594">
        <v>0</v>
      </c>
      <c r="L18" s="594">
        <v>7.6999999999999999E-2</v>
      </c>
      <c r="M18" s="594">
        <v>-3.6999999999999998E-2</v>
      </c>
      <c r="N18" s="594">
        <v>-0.04</v>
      </c>
      <c r="O18" s="594">
        <v>0.88300000000000001</v>
      </c>
      <c r="P18" s="594">
        <v>0.84299999999999997</v>
      </c>
      <c r="Q18" s="594">
        <v>-0.59</v>
      </c>
      <c r="R18" s="594">
        <v>0.253</v>
      </c>
    </row>
    <row r="19" spans="2:18" s="595" customFormat="1">
      <c r="B19" s="596" t="s">
        <v>155</v>
      </c>
      <c r="C19" s="594">
        <v>1.956</v>
      </c>
      <c r="D19" s="594">
        <v>6.0039999999999996</v>
      </c>
      <c r="E19" s="594">
        <v>7.96</v>
      </c>
      <c r="F19" s="594">
        <v>0.24099999999999999</v>
      </c>
      <c r="G19" s="594">
        <v>0.13800000000000001</v>
      </c>
      <c r="H19" s="594">
        <v>7.5810000000000004</v>
      </c>
      <c r="I19" s="594">
        <v>7.96</v>
      </c>
      <c r="J19" s="594">
        <v>7.8E-2</v>
      </c>
      <c r="K19" s="594">
        <v>0</v>
      </c>
      <c r="L19" s="594">
        <v>7.8E-2</v>
      </c>
      <c r="M19" s="594">
        <v>-3.3000000000000002E-2</v>
      </c>
      <c r="N19" s="594">
        <v>-0.309</v>
      </c>
      <c r="O19" s="594">
        <v>-0.104</v>
      </c>
      <c r="P19" s="594">
        <v>-0.41299999999999998</v>
      </c>
      <c r="Q19" s="594">
        <v>1.9E-2</v>
      </c>
      <c r="R19" s="594">
        <v>-0.39400000000000002</v>
      </c>
    </row>
    <row r="20" spans="2:18" s="595" customFormat="1">
      <c r="B20" s="596" t="s">
        <v>142</v>
      </c>
      <c r="C20" s="594">
        <v>893.57899999999995</v>
      </c>
      <c r="D20" s="594">
        <v>1653.8409999999999</v>
      </c>
      <c r="E20" s="594">
        <v>2547.42</v>
      </c>
      <c r="F20" s="594">
        <v>903.20299999999997</v>
      </c>
      <c r="G20" s="594">
        <v>859.28899999999999</v>
      </c>
      <c r="H20" s="594">
        <v>784.928</v>
      </c>
      <c r="I20" s="594">
        <v>2547.42</v>
      </c>
      <c r="J20" s="594">
        <v>390.87299999999999</v>
      </c>
      <c r="K20" s="594">
        <v>-275.762</v>
      </c>
      <c r="L20" s="594">
        <v>115.111</v>
      </c>
      <c r="M20" s="594">
        <v>77.733999999999995</v>
      </c>
      <c r="N20" s="594">
        <v>51.543999999999997</v>
      </c>
      <c r="O20" s="594">
        <v>-22.666</v>
      </c>
      <c r="P20" s="594">
        <v>29.184999999999999</v>
      </c>
      <c r="Q20" s="594">
        <v>-7.827</v>
      </c>
      <c r="R20" s="594">
        <v>21.358000000000001</v>
      </c>
    </row>
    <row r="21" spans="2:18" s="595" customFormat="1">
      <c r="B21" s="596" t="s">
        <v>156</v>
      </c>
      <c r="C21" s="594">
        <v>1001.4930000000001</v>
      </c>
      <c r="D21" s="594">
        <v>2664.6619999999998</v>
      </c>
      <c r="E21" s="594">
        <v>3666.1550000000002</v>
      </c>
      <c r="F21" s="594">
        <v>1106.114</v>
      </c>
      <c r="G21" s="594">
        <v>1511.671</v>
      </c>
      <c r="H21" s="594">
        <v>1048.3699999999999</v>
      </c>
      <c r="I21" s="594">
        <v>3666.1550000000002</v>
      </c>
      <c r="J21" s="594">
        <v>411.48700000000002</v>
      </c>
      <c r="K21" s="594">
        <v>-264.05900000000003</v>
      </c>
      <c r="L21" s="594">
        <v>147.428</v>
      </c>
      <c r="M21" s="594">
        <v>107.587</v>
      </c>
      <c r="N21" s="594">
        <v>42.033000000000001</v>
      </c>
      <c r="O21" s="594">
        <v>-29.934999999999999</v>
      </c>
      <c r="P21" s="594">
        <v>12.093999999999999</v>
      </c>
      <c r="Q21" s="594">
        <v>-4.6710000000000003</v>
      </c>
      <c r="R21" s="594">
        <v>7.423</v>
      </c>
    </row>
    <row r="22" spans="2:18" s="595" customFormat="1">
      <c r="B22" s="596" t="s">
        <v>185</v>
      </c>
      <c r="C22" s="594">
        <v>1052.4059999999999</v>
      </c>
      <c r="D22" s="594">
        <v>3163.4389999999999</v>
      </c>
      <c r="E22" s="594">
        <v>4215.8450000000003</v>
      </c>
      <c r="F22" s="594">
        <v>1560.846</v>
      </c>
      <c r="G22" s="594">
        <v>1424.241</v>
      </c>
      <c r="H22" s="594">
        <v>1230.758</v>
      </c>
      <c r="I22" s="594">
        <v>4215.8450000000003</v>
      </c>
      <c r="J22" s="594">
        <v>442.73500000000001</v>
      </c>
      <c r="K22" s="594">
        <v>-336.524</v>
      </c>
      <c r="L22" s="594">
        <v>106.211</v>
      </c>
      <c r="M22" s="594">
        <v>46.993000000000002</v>
      </c>
      <c r="N22" s="594">
        <v>20.227</v>
      </c>
      <c r="O22" s="594">
        <v>-34.404000000000003</v>
      </c>
      <c r="P22" s="594">
        <v>-14.007</v>
      </c>
      <c r="Q22" s="594">
        <v>4.1319999999999997</v>
      </c>
      <c r="R22" s="594">
        <v>-9.875</v>
      </c>
    </row>
    <row r="23" spans="2:18" s="595" customFormat="1">
      <c r="B23" s="596" t="s">
        <v>179</v>
      </c>
      <c r="C23" s="594">
        <v>48.527999999999999</v>
      </c>
      <c r="D23" s="594">
        <v>46.701000000000001</v>
      </c>
      <c r="E23" s="594">
        <v>95.228999999999999</v>
      </c>
      <c r="F23" s="594">
        <v>42.149000000000001</v>
      </c>
      <c r="G23" s="594">
        <v>0.60199999999999998</v>
      </c>
      <c r="H23" s="594">
        <v>52.478000000000002</v>
      </c>
      <c r="I23" s="594">
        <v>95.228999999999999</v>
      </c>
      <c r="J23" s="594">
        <v>3.6560000000000001</v>
      </c>
      <c r="K23" s="594">
        <v>-1.01</v>
      </c>
      <c r="L23" s="594">
        <v>2.6459999999999999</v>
      </c>
      <c r="M23" s="594">
        <v>-1.4550000000000001</v>
      </c>
      <c r="N23" s="594">
        <v>-1.552</v>
      </c>
      <c r="O23" s="594">
        <v>1.714</v>
      </c>
      <c r="P23" s="594">
        <v>0.16200000000000001</v>
      </c>
      <c r="Q23" s="594">
        <v>-5.8000000000000003E-2</v>
      </c>
      <c r="R23" s="594">
        <v>0.104</v>
      </c>
    </row>
    <row r="24" spans="2:18" s="595" customFormat="1">
      <c r="B24" s="596" t="s">
        <v>270</v>
      </c>
      <c r="C24" s="594">
        <v>2275.1370000000002</v>
      </c>
      <c r="D24" s="594">
        <v>5728.3360000000002</v>
      </c>
      <c r="E24" s="594">
        <v>8003.473</v>
      </c>
      <c r="F24" s="594">
        <v>2050.52</v>
      </c>
      <c r="G24" s="594">
        <v>4609.2160000000003</v>
      </c>
      <c r="H24" s="594">
        <v>1343.7370000000001</v>
      </c>
      <c r="I24" s="594">
        <v>8003.473</v>
      </c>
      <c r="J24" s="594">
        <v>879.89300000000003</v>
      </c>
      <c r="K24" s="594">
        <v>-592.27200000000005</v>
      </c>
      <c r="L24" s="594">
        <v>287.62099999999998</v>
      </c>
      <c r="M24" s="594">
        <v>215.28700000000001</v>
      </c>
      <c r="N24" s="594">
        <v>151.61500000000001</v>
      </c>
      <c r="O24" s="594">
        <v>-63.005000000000003</v>
      </c>
      <c r="P24" s="594">
        <v>88.61</v>
      </c>
      <c r="Q24" s="594">
        <v>-30.038</v>
      </c>
      <c r="R24" s="594">
        <v>58.572000000000003</v>
      </c>
    </row>
    <row r="25" spans="2:18" s="595" customFormat="1">
      <c r="B25" s="596" t="s">
        <v>157</v>
      </c>
      <c r="C25" s="594">
        <v>6171.55</v>
      </c>
      <c r="D25" s="594">
        <v>19260.483</v>
      </c>
      <c r="E25" s="594">
        <v>25432.032999999999</v>
      </c>
      <c r="F25" s="594">
        <v>5382.5820000000003</v>
      </c>
      <c r="G25" s="594">
        <v>10066.51</v>
      </c>
      <c r="H25" s="594">
        <v>9982.9410000000007</v>
      </c>
      <c r="I25" s="594">
        <v>25432.032999999999</v>
      </c>
      <c r="J25" s="594">
        <v>2374.6559999999999</v>
      </c>
      <c r="K25" s="594">
        <v>-1520.5930000000001</v>
      </c>
      <c r="L25" s="594">
        <v>854.06299999999999</v>
      </c>
      <c r="M25" s="594">
        <v>601.80499999999995</v>
      </c>
      <c r="N25" s="594">
        <v>384.88200000000001</v>
      </c>
      <c r="O25" s="594">
        <v>-1.1679999999999999</v>
      </c>
      <c r="P25" s="594">
        <v>384.18599999999998</v>
      </c>
      <c r="Q25" s="594">
        <v>-109.45099999999999</v>
      </c>
      <c r="R25" s="594">
        <v>274.73500000000001</v>
      </c>
    </row>
    <row r="26" spans="2:18" s="595" customFormat="1">
      <c r="B26" s="596" t="s">
        <v>493</v>
      </c>
      <c r="C26" s="594">
        <v>1177.6300000000001</v>
      </c>
      <c r="D26" s="594">
        <v>5329.2179999999998</v>
      </c>
      <c r="E26" s="594">
        <v>6506.848</v>
      </c>
      <c r="F26" s="594">
        <v>2155.2510000000002</v>
      </c>
      <c r="G26" s="594">
        <v>1447.4829999999999</v>
      </c>
      <c r="H26" s="594">
        <v>2904.114</v>
      </c>
      <c r="I26" s="594">
        <v>6506.848</v>
      </c>
      <c r="J26" s="594">
        <v>479.09699999999998</v>
      </c>
      <c r="K26" s="594">
        <v>-181.99</v>
      </c>
      <c r="L26" s="594">
        <v>297.10700000000003</v>
      </c>
      <c r="M26" s="594">
        <v>269.71600000000001</v>
      </c>
      <c r="N26" s="594">
        <v>241.387</v>
      </c>
      <c r="O26" s="594">
        <v>-18.832999999999998</v>
      </c>
      <c r="P26" s="594">
        <v>222.57499999999999</v>
      </c>
      <c r="Q26" s="594">
        <v>-76.021000000000001</v>
      </c>
      <c r="R26" s="594">
        <v>146.554</v>
      </c>
    </row>
    <row r="27" spans="2:18" s="595" customFormat="1">
      <c r="B27" s="596" t="s">
        <v>159</v>
      </c>
      <c r="C27" s="594">
        <v>0</v>
      </c>
      <c r="D27" s="594">
        <v>0</v>
      </c>
      <c r="E27" s="594">
        <v>0</v>
      </c>
      <c r="F27" s="594">
        <v>0</v>
      </c>
      <c r="G27" s="594">
        <v>0</v>
      </c>
      <c r="H27" s="594">
        <v>0</v>
      </c>
      <c r="I27" s="594">
        <v>0</v>
      </c>
      <c r="J27" s="594">
        <v>290.13299999999998</v>
      </c>
      <c r="K27" s="594">
        <v>-175.67</v>
      </c>
      <c r="L27" s="594">
        <v>114.46299999999999</v>
      </c>
      <c r="M27" s="594">
        <v>94.805999999999997</v>
      </c>
      <c r="N27" s="594">
        <v>69.994</v>
      </c>
      <c r="O27" s="594">
        <v>-11.048</v>
      </c>
      <c r="P27" s="594">
        <v>58.945</v>
      </c>
      <c r="Q27" s="594">
        <v>-20.43</v>
      </c>
      <c r="R27" s="594">
        <v>38.515000000000001</v>
      </c>
    </row>
    <row r="28" spans="2:18" s="595" customFormat="1">
      <c r="B28" s="596" t="s">
        <v>494</v>
      </c>
      <c r="C28" s="594">
        <v>1.4690000000000001</v>
      </c>
      <c r="D28" s="594">
        <v>4.9390000000000001</v>
      </c>
      <c r="E28" s="594">
        <v>6.4080000000000004</v>
      </c>
      <c r="F28" s="594">
        <v>5.0000000000000001E-3</v>
      </c>
      <c r="G28" s="594">
        <v>0</v>
      </c>
      <c r="H28" s="594">
        <v>6.4029999999999996</v>
      </c>
      <c r="I28" s="594">
        <v>6.4080000000000004</v>
      </c>
      <c r="J28" s="594">
        <v>0</v>
      </c>
      <c r="K28" s="594">
        <v>0</v>
      </c>
      <c r="L28" s="594">
        <v>0</v>
      </c>
      <c r="M28" s="594">
        <v>-1E-3</v>
      </c>
      <c r="N28" s="594">
        <v>-1E-3</v>
      </c>
      <c r="O28" s="594">
        <v>1.2E-2</v>
      </c>
      <c r="P28" s="594">
        <v>1.0999999999999999E-2</v>
      </c>
      <c r="Q28" s="594">
        <v>1E-3</v>
      </c>
      <c r="R28" s="594">
        <v>1.2E-2</v>
      </c>
    </row>
    <row r="29" spans="2:18" s="595" customFormat="1">
      <c r="B29" s="596" t="s">
        <v>351</v>
      </c>
      <c r="C29" s="594">
        <v>0</v>
      </c>
      <c r="D29" s="594">
        <v>0</v>
      </c>
      <c r="E29" s="594">
        <v>0</v>
      </c>
      <c r="F29" s="594">
        <v>0</v>
      </c>
      <c r="G29" s="594">
        <v>0</v>
      </c>
      <c r="H29" s="594">
        <v>0</v>
      </c>
      <c r="I29" s="594">
        <v>0</v>
      </c>
      <c r="J29" s="594">
        <v>9.9390000000000001</v>
      </c>
      <c r="K29" s="594">
        <v>-11.569000000000001</v>
      </c>
      <c r="L29" s="594">
        <v>-1.63</v>
      </c>
      <c r="M29" s="594">
        <v>-5.3120000000000003</v>
      </c>
      <c r="N29" s="594">
        <v>-5.8970000000000002</v>
      </c>
      <c r="O29" s="594">
        <v>-3.9609999999999999</v>
      </c>
      <c r="P29" s="594">
        <v>-9.8580000000000005</v>
      </c>
      <c r="Q29" s="594">
        <v>3.5230000000000001</v>
      </c>
      <c r="R29" s="594">
        <v>-6.335</v>
      </c>
    </row>
    <row r="30" spans="2:18" s="595" customFormat="1">
      <c r="B30" s="596" t="s">
        <v>352</v>
      </c>
      <c r="C30" s="594">
        <v>43.412999999999997</v>
      </c>
      <c r="D30" s="594">
        <v>108.52800000000001</v>
      </c>
      <c r="E30" s="594">
        <v>151.941</v>
      </c>
      <c r="F30" s="594">
        <v>5.1180000000000003</v>
      </c>
      <c r="G30" s="594">
        <v>0</v>
      </c>
      <c r="H30" s="594">
        <v>146.82300000000001</v>
      </c>
      <c r="I30" s="594">
        <v>151.941</v>
      </c>
      <c r="J30" s="594">
        <v>0.54500000000000004</v>
      </c>
      <c r="K30" s="594">
        <v>0</v>
      </c>
      <c r="L30" s="594">
        <v>0.54500000000000004</v>
      </c>
      <c r="M30" s="594">
        <v>8.3000000000000004E-2</v>
      </c>
      <c r="N30" s="594">
        <v>3.2000000000000001E-2</v>
      </c>
      <c r="O30" s="594">
        <v>0.26800000000000002</v>
      </c>
      <c r="P30" s="594">
        <v>0.3</v>
      </c>
      <c r="Q30" s="594">
        <v>-0.11700000000000001</v>
      </c>
      <c r="R30" s="594">
        <v>0.183</v>
      </c>
    </row>
    <row r="31" spans="2:18" s="595" customFormat="1">
      <c r="B31" s="596" t="s">
        <v>353</v>
      </c>
      <c r="C31" s="594">
        <v>7.7949999999999999</v>
      </c>
      <c r="D31" s="594">
        <v>165.286</v>
      </c>
      <c r="E31" s="594">
        <v>173.08099999999999</v>
      </c>
      <c r="F31" s="594">
        <v>82.474000000000004</v>
      </c>
      <c r="G31" s="594">
        <v>56</v>
      </c>
      <c r="H31" s="594">
        <v>34.606999999999999</v>
      </c>
      <c r="I31" s="594">
        <v>173.08099999999999</v>
      </c>
      <c r="J31" s="594">
        <v>2.081</v>
      </c>
      <c r="K31" s="594">
        <v>0</v>
      </c>
      <c r="L31" s="594">
        <v>2.081</v>
      </c>
      <c r="M31" s="594">
        <v>1.288</v>
      </c>
      <c r="N31" s="594">
        <v>-0.08</v>
      </c>
      <c r="O31" s="594">
        <v>-0.36499999999999999</v>
      </c>
      <c r="P31" s="594">
        <v>-0.44500000000000001</v>
      </c>
      <c r="Q31" s="594">
        <v>-0.17</v>
      </c>
      <c r="R31" s="594">
        <v>-0.61499999999999999</v>
      </c>
    </row>
    <row r="32" spans="2:18" s="595" customFormat="1">
      <c r="B32" s="596" t="s">
        <v>495</v>
      </c>
      <c r="C32" s="594">
        <v>0.65</v>
      </c>
      <c r="D32" s="594">
        <v>12.904</v>
      </c>
      <c r="E32" s="594">
        <v>13.554</v>
      </c>
      <c r="F32" s="594">
        <v>1.306</v>
      </c>
      <c r="G32" s="594">
        <v>3.65</v>
      </c>
      <c r="H32" s="594">
        <v>8.5980000000000008</v>
      </c>
      <c r="I32" s="594">
        <v>13.554</v>
      </c>
      <c r="J32" s="594">
        <v>0</v>
      </c>
      <c r="K32" s="594">
        <v>0</v>
      </c>
      <c r="L32" s="594">
        <v>0</v>
      </c>
      <c r="M32" s="594">
        <v>-0.10199999999999999</v>
      </c>
      <c r="N32" s="594">
        <v>-0.24</v>
      </c>
      <c r="O32" s="594">
        <v>-2E-3</v>
      </c>
      <c r="P32" s="594">
        <v>-0.24099999999999999</v>
      </c>
      <c r="Q32" s="594">
        <v>3.5999999999999997E-2</v>
      </c>
      <c r="R32" s="594">
        <v>-0.20499999999999999</v>
      </c>
    </row>
    <row r="33" spans="2:18" s="595" customFormat="1">
      <c r="B33" s="593" t="s">
        <v>496</v>
      </c>
      <c r="C33" s="594">
        <v>1.2729999999999999</v>
      </c>
      <c r="D33" s="594">
        <v>17.013999999999999</v>
      </c>
      <c r="E33" s="594">
        <v>18.286999999999999</v>
      </c>
      <c r="F33" s="594">
        <v>1.5049999999999999</v>
      </c>
      <c r="G33" s="594">
        <v>4.84</v>
      </c>
      <c r="H33" s="594">
        <v>11.942</v>
      </c>
      <c r="I33" s="594">
        <v>18.286999999999999</v>
      </c>
      <c r="J33" s="594">
        <v>0</v>
      </c>
      <c r="K33" s="594">
        <v>0</v>
      </c>
      <c r="L33" s="594">
        <v>0</v>
      </c>
      <c r="M33" s="594">
        <v>-0.126</v>
      </c>
      <c r="N33" s="594">
        <v>-0.30399999999999999</v>
      </c>
      <c r="O33" s="594">
        <v>0.01</v>
      </c>
      <c r="P33" s="594">
        <v>-0.29299999999999998</v>
      </c>
      <c r="Q33" s="594">
        <v>4.5999999999999999E-2</v>
      </c>
      <c r="R33" s="594">
        <v>-0.247</v>
      </c>
    </row>
    <row r="34" spans="2:18" s="595" customFormat="1">
      <c r="B34" s="593" t="s">
        <v>497</v>
      </c>
      <c r="C34" s="594">
        <v>9.3789999999999996</v>
      </c>
      <c r="D34" s="594">
        <v>2.2200000000000002</v>
      </c>
      <c r="E34" s="594">
        <v>11.599</v>
      </c>
      <c r="F34" s="594">
        <v>12.763999999999999</v>
      </c>
      <c r="G34" s="594">
        <v>0.252</v>
      </c>
      <c r="H34" s="594">
        <v>-1.417</v>
      </c>
      <c r="I34" s="594">
        <v>11.599</v>
      </c>
      <c r="J34" s="594">
        <v>11.31</v>
      </c>
      <c r="K34" s="594">
        <v>-9.8819999999999997</v>
      </c>
      <c r="L34" s="594">
        <v>1.4279999999999999</v>
      </c>
      <c r="M34" s="594">
        <v>-0.33400000000000002</v>
      </c>
      <c r="N34" s="594">
        <v>-0.45400000000000001</v>
      </c>
      <c r="O34" s="594">
        <v>-1.2E-2</v>
      </c>
      <c r="P34" s="594">
        <v>-0.46600000000000003</v>
      </c>
      <c r="Q34" s="594">
        <v>0</v>
      </c>
      <c r="R34" s="594">
        <v>-0.46600000000000003</v>
      </c>
    </row>
    <row r="35" spans="2:18" s="595" customFormat="1">
      <c r="B35" s="593" t="s">
        <v>498</v>
      </c>
      <c r="C35" s="594">
        <v>48.695</v>
      </c>
      <c r="D35" s="594">
        <v>35.771000000000001</v>
      </c>
      <c r="E35" s="594">
        <v>84.465999999999994</v>
      </c>
      <c r="F35" s="594">
        <v>0.996</v>
      </c>
      <c r="G35" s="594">
        <v>3.0510000000000002</v>
      </c>
      <c r="H35" s="594">
        <v>80.418999999999997</v>
      </c>
      <c r="I35" s="594">
        <v>84.465999999999994</v>
      </c>
      <c r="J35" s="594">
        <v>3.27</v>
      </c>
      <c r="K35" s="594">
        <v>-0.52100000000000002</v>
      </c>
      <c r="L35" s="594">
        <v>2.7490000000000001</v>
      </c>
      <c r="M35" s="594">
        <v>2.036</v>
      </c>
      <c r="N35" s="594">
        <v>1.724</v>
      </c>
      <c r="O35" s="594">
        <v>-6.2E-2</v>
      </c>
      <c r="P35" s="594">
        <v>1.6619999999999999</v>
      </c>
      <c r="Q35" s="594">
        <v>-0.24299999999999999</v>
      </c>
      <c r="R35" s="594">
        <v>1.419</v>
      </c>
    </row>
    <row r="36" spans="2:18" s="595" customFormat="1">
      <c r="B36" s="593" t="s">
        <v>499</v>
      </c>
      <c r="C36" s="594">
        <v>100.819</v>
      </c>
      <c r="D36" s="594">
        <v>20.760999999999999</v>
      </c>
      <c r="E36" s="594">
        <v>121.58</v>
      </c>
      <c r="F36" s="594">
        <v>90.21</v>
      </c>
      <c r="G36" s="594">
        <v>9.2859999999999996</v>
      </c>
      <c r="H36" s="594">
        <v>22.084</v>
      </c>
      <c r="I36" s="594">
        <v>121.58</v>
      </c>
      <c r="J36" s="594">
        <v>0.06</v>
      </c>
      <c r="K36" s="594">
        <v>0</v>
      </c>
      <c r="L36" s="594">
        <v>0.06</v>
      </c>
      <c r="M36" s="594">
        <v>-0.154</v>
      </c>
      <c r="N36" s="594">
        <v>-0.29499999999999998</v>
      </c>
      <c r="O36" s="594">
        <v>0.17399999999999999</v>
      </c>
      <c r="P36" s="594">
        <v>-0.12</v>
      </c>
      <c r="Q36" s="594">
        <v>-7.1999999999999995E-2</v>
      </c>
      <c r="R36" s="594">
        <v>-0.192</v>
      </c>
    </row>
    <row r="37" spans="2:18" s="595" customFormat="1">
      <c r="B37" s="593" t="s">
        <v>500</v>
      </c>
      <c r="C37" s="594">
        <v>49.319000000000003</v>
      </c>
      <c r="D37" s="594">
        <v>325.50900000000001</v>
      </c>
      <c r="E37" s="594">
        <v>374.82799999999997</v>
      </c>
      <c r="F37" s="594">
        <v>2.641</v>
      </c>
      <c r="G37" s="594">
        <v>0</v>
      </c>
      <c r="H37" s="594">
        <v>372.18700000000001</v>
      </c>
      <c r="I37" s="594">
        <v>374.82799999999997</v>
      </c>
      <c r="J37" s="594">
        <v>9.4670000000000005</v>
      </c>
      <c r="K37" s="594">
        <v>-2.169</v>
      </c>
      <c r="L37" s="594">
        <v>7.298</v>
      </c>
      <c r="M37" s="594">
        <v>5.54</v>
      </c>
      <c r="N37" s="594">
        <v>3.411</v>
      </c>
      <c r="O37" s="594">
        <v>-2.7E-2</v>
      </c>
      <c r="P37" s="594">
        <v>3.383</v>
      </c>
      <c r="Q37" s="594">
        <v>-2.1999999999999999E-2</v>
      </c>
      <c r="R37" s="594">
        <v>3.3610000000000002</v>
      </c>
    </row>
    <row r="38" spans="2:18" s="595" customFormat="1">
      <c r="B38" s="593" t="s">
        <v>501</v>
      </c>
      <c r="C38" s="594">
        <v>1.391</v>
      </c>
      <c r="D38" s="594">
        <v>16.353999999999999</v>
      </c>
      <c r="E38" s="594">
        <v>17.745000000000001</v>
      </c>
      <c r="F38" s="594">
        <v>0.27</v>
      </c>
      <c r="G38" s="594">
        <v>0</v>
      </c>
      <c r="H38" s="594">
        <v>17.475000000000001</v>
      </c>
      <c r="I38" s="594">
        <v>17.745000000000001</v>
      </c>
      <c r="J38" s="594">
        <v>1.008</v>
      </c>
      <c r="K38" s="594">
        <v>-8.3000000000000004E-2</v>
      </c>
      <c r="L38" s="594">
        <v>0.92500000000000004</v>
      </c>
      <c r="M38" s="594">
        <v>0.623</v>
      </c>
      <c r="N38" s="594">
        <v>0.46</v>
      </c>
      <c r="O38" s="594">
        <v>-1.2999999999999999E-2</v>
      </c>
      <c r="P38" s="594">
        <v>0.45100000000000001</v>
      </c>
      <c r="Q38" s="594">
        <v>-7.8E-2</v>
      </c>
      <c r="R38" s="594">
        <v>0.373</v>
      </c>
    </row>
    <row r="39" spans="2:18" s="595" customFormat="1">
      <c r="B39" s="593" t="s">
        <v>502</v>
      </c>
      <c r="C39" s="594">
        <v>16.015999999999998</v>
      </c>
      <c r="D39" s="594">
        <v>21.844999999999999</v>
      </c>
      <c r="E39" s="594">
        <v>37.860999999999997</v>
      </c>
      <c r="F39" s="594">
        <v>0.48299999999999998</v>
      </c>
      <c r="G39" s="594">
        <v>0</v>
      </c>
      <c r="H39" s="594">
        <v>37.378</v>
      </c>
      <c r="I39" s="594">
        <v>37.860999999999997</v>
      </c>
      <c r="J39" s="594">
        <v>0.84599999999999997</v>
      </c>
      <c r="K39" s="594">
        <v>-1.4999999999999999E-2</v>
      </c>
      <c r="L39" s="594">
        <v>0.83099999999999996</v>
      </c>
      <c r="M39" s="594">
        <v>0.73699999999999999</v>
      </c>
      <c r="N39" s="594">
        <v>0.55600000000000005</v>
      </c>
      <c r="O39" s="594">
        <v>0</v>
      </c>
      <c r="P39" s="594">
        <v>0.55600000000000005</v>
      </c>
      <c r="Q39" s="594">
        <v>-6.4000000000000001E-2</v>
      </c>
      <c r="R39" s="594">
        <v>0.49199999999999999</v>
      </c>
    </row>
    <row r="40" spans="2:18" s="595" customFormat="1">
      <c r="B40" s="593" t="s">
        <v>354</v>
      </c>
      <c r="C40" s="594">
        <v>242.96100000000001</v>
      </c>
      <c r="D40" s="594">
        <v>216.21700000000001</v>
      </c>
      <c r="E40" s="594">
        <v>459.178</v>
      </c>
      <c r="F40" s="594">
        <v>200.27199999999999</v>
      </c>
      <c r="G40" s="594">
        <v>33.768999999999998</v>
      </c>
      <c r="H40" s="594">
        <v>225.137</v>
      </c>
      <c r="I40" s="594">
        <v>459.178</v>
      </c>
      <c r="J40" s="594">
        <v>1.157</v>
      </c>
      <c r="K40" s="594">
        <v>0</v>
      </c>
      <c r="L40" s="594">
        <v>1.157</v>
      </c>
      <c r="M40" s="594">
        <v>0.16500000000000001</v>
      </c>
      <c r="N40" s="594">
        <v>7.9000000000000001E-2</v>
      </c>
      <c r="O40" s="594">
        <v>0.23599999999999999</v>
      </c>
      <c r="P40" s="594">
        <v>0.315</v>
      </c>
      <c r="Q40" s="594">
        <v>-0.502</v>
      </c>
      <c r="R40" s="594">
        <v>-0.187</v>
      </c>
    </row>
    <row r="41" spans="2:18" s="595" customFormat="1">
      <c r="B41" s="593" t="s">
        <v>356</v>
      </c>
      <c r="C41" s="594">
        <v>4.32</v>
      </c>
      <c r="D41" s="594">
        <v>68.022000000000006</v>
      </c>
      <c r="E41" s="594">
        <v>72.341999999999999</v>
      </c>
      <c r="F41" s="594">
        <v>53.277000000000001</v>
      </c>
      <c r="G41" s="594">
        <v>3.1230000000000002</v>
      </c>
      <c r="H41" s="594">
        <v>15.942</v>
      </c>
      <c r="I41" s="594">
        <v>72.341999999999999</v>
      </c>
      <c r="J41" s="594">
        <v>3.1560000000000001</v>
      </c>
      <c r="K41" s="594">
        <v>-0.52600000000000002</v>
      </c>
      <c r="L41" s="594">
        <v>2.63</v>
      </c>
      <c r="M41" s="594">
        <v>2.3439999999999999</v>
      </c>
      <c r="N41" s="594">
        <v>1.405</v>
      </c>
      <c r="O41" s="594">
        <v>-0.41699999999999998</v>
      </c>
      <c r="P41" s="594">
        <v>0.98899999999999999</v>
      </c>
      <c r="Q41" s="594">
        <v>-0.42</v>
      </c>
      <c r="R41" s="594">
        <v>0.56899999999999995</v>
      </c>
    </row>
    <row r="42" spans="2:18" s="595" customFormat="1">
      <c r="B42" s="593" t="s">
        <v>355</v>
      </c>
      <c r="C42" s="594">
        <v>201.48</v>
      </c>
      <c r="D42" s="594">
        <v>358.44400000000002</v>
      </c>
      <c r="E42" s="594">
        <v>559.92399999999998</v>
      </c>
      <c r="F42" s="594">
        <v>25.814</v>
      </c>
      <c r="G42" s="594">
        <v>40.31</v>
      </c>
      <c r="H42" s="594">
        <v>493.8</v>
      </c>
      <c r="I42" s="594">
        <v>559.92399999999998</v>
      </c>
      <c r="J42" s="594">
        <v>45.828000000000003</v>
      </c>
      <c r="K42" s="594">
        <v>-28.672000000000001</v>
      </c>
      <c r="L42" s="594">
        <v>17.155999999999999</v>
      </c>
      <c r="M42" s="594">
        <v>13.699</v>
      </c>
      <c r="N42" s="594">
        <v>10.4</v>
      </c>
      <c r="O42" s="594">
        <v>0.33300000000000002</v>
      </c>
      <c r="P42" s="594">
        <v>10.733000000000001</v>
      </c>
      <c r="Q42" s="594">
        <v>-3.3140000000000001</v>
      </c>
      <c r="R42" s="594">
        <v>7.4189999999999996</v>
      </c>
    </row>
    <row r="43" spans="2:18" s="595" customFormat="1">
      <c r="B43" s="593" t="s">
        <v>503</v>
      </c>
      <c r="C43" s="594">
        <v>1.762</v>
      </c>
      <c r="D43" s="594">
        <v>11.035</v>
      </c>
      <c r="E43" s="594">
        <v>12.797000000000001</v>
      </c>
      <c r="F43" s="594">
        <v>1.7889999999999999</v>
      </c>
      <c r="G43" s="594">
        <v>8.0239999999999991</v>
      </c>
      <c r="H43" s="594">
        <v>2.984</v>
      </c>
      <c r="I43" s="594">
        <v>12.797000000000001</v>
      </c>
      <c r="J43" s="594">
        <v>0.52800000000000002</v>
      </c>
      <c r="K43" s="594">
        <v>-2.5999999999999999E-2</v>
      </c>
      <c r="L43" s="594">
        <v>0.502</v>
      </c>
      <c r="M43" s="594">
        <v>0.40699999999999997</v>
      </c>
      <c r="N43" s="594">
        <v>0.307</v>
      </c>
      <c r="O43" s="594">
        <v>-8.9999999999999993E-3</v>
      </c>
      <c r="P43" s="594">
        <v>0.29799999999999999</v>
      </c>
      <c r="Q43" s="594">
        <v>-0.08</v>
      </c>
      <c r="R43" s="594">
        <v>0.218</v>
      </c>
    </row>
    <row r="44" spans="2:18" s="595" customFormat="1">
      <c r="B44" s="593" t="s">
        <v>504</v>
      </c>
      <c r="C44" s="594">
        <v>1.671</v>
      </c>
      <c r="D44" s="594">
        <v>20.891999999999999</v>
      </c>
      <c r="E44" s="594">
        <v>22.562999999999999</v>
      </c>
      <c r="F44" s="594">
        <v>2.0670000000000002</v>
      </c>
      <c r="G44" s="594">
        <v>15.135</v>
      </c>
      <c r="H44" s="594">
        <v>5.3609999999999998</v>
      </c>
      <c r="I44" s="594">
        <v>22.562999999999999</v>
      </c>
      <c r="J44" s="594">
        <v>0.43099999999999999</v>
      </c>
      <c r="K44" s="594">
        <v>-4.2999999999999997E-2</v>
      </c>
      <c r="L44" s="594">
        <v>0.38800000000000001</v>
      </c>
      <c r="M44" s="594">
        <v>0.25600000000000001</v>
      </c>
      <c r="N44" s="594">
        <v>7.0000000000000007E-2</v>
      </c>
      <c r="O44" s="594">
        <v>-1.0999999999999999E-2</v>
      </c>
      <c r="P44" s="594">
        <v>5.8000000000000003E-2</v>
      </c>
      <c r="Q44" s="594">
        <v>-0.02</v>
      </c>
      <c r="R44" s="594">
        <v>3.7999999999999999E-2</v>
      </c>
    </row>
    <row r="45" spans="2:18" s="595" customFormat="1">
      <c r="B45" s="593" t="s">
        <v>505</v>
      </c>
      <c r="C45" s="594">
        <v>1484.125</v>
      </c>
      <c r="D45" s="594">
        <v>5845.5709999999999</v>
      </c>
      <c r="E45" s="594">
        <v>7329.6959999999999</v>
      </c>
      <c r="F45" s="594">
        <v>2272.9090000000001</v>
      </c>
      <c r="G45" s="594">
        <v>1622.0630000000001</v>
      </c>
      <c r="H45" s="594">
        <v>3434.7240000000002</v>
      </c>
      <c r="I45" s="594">
        <v>7329.6959999999999</v>
      </c>
      <c r="J45" s="594">
        <v>811.13499999999999</v>
      </c>
      <c r="K45" s="594">
        <v>-362.51100000000002</v>
      </c>
      <c r="L45" s="594">
        <v>448.62400000000002</v>
      </c>
      <c r="M45" s="594">
        <v>388.57100000000003</v>
      </c>
      <c r="N45" s="594">
        <v>324.923</v>
      </c>
      <c r="O45" s="594">
        <v>-33.692</v>
      </c>
      <c r="P45" s="594">
        <v>291.25599999999997</v>
      </c>
      <c r="Q45" s="594">
        <v>-99.28</v>
      </c>
      <c r="R45" s="594">
        <v>191.976</v>
      </c>
    </row>
    <row r="46" spans="2:18" s="595" customFormat="1">
      <c r="B46" s="593" t="s">
        <v>506</v>
      </c>
      <c r="C46" s="594">
        <v>116.96599999999999</v>
      </c>
      <c r="D46" s="594">
        <v>1155.587</v>
      </c>
      <c r="E46" s="594">
        <v>1272.5530000000001</v>
      </c>
      <c r="F46" s="594">
        <v>212.489</v>
      </c>
      <c r="G46" s="594">
        <v>0</v>
      </c>
      <c r="H46" s="594">
        <v>1060.0640000000001</v>
      </c>
      <c r="I46" s="594">
        <v>1272.5530000000001</v>
      </c>
      <c r="J46" s="594">
        <v>0</v>
      </c>
      <c r="K46" s="594">
        <v>0</v>
      </c>
      <c r="L46" s="594">
        <v>0</v>
      </c>
      <c r="M46" s="594">
        <v>-3.0000000000000001E-3</v>
      </c>
      <c r="N46" s="594">
        <v>-3.0000000000000001E-3</v>
      </c>
      <c r="O46" s="594">
        <v>-0.22900000000000001</v>
      </c>
      <c r="P46" s="594">
        <v>73.866</v>
      </c>
      <c r="Q46" s="594">
        <v>0</v>
      </c>
      <c r="R46" s="594">
        <v>73.866</v>
      </c>
    </row>
    <row r="47" spans="2:18" s="595" customFormat="1">
      <c r="B47" s="593" t="s">
        <v>160</v>
      </c>
      <c r="C47" s="594">
        <v>199.375</v>
      </c>
      <c r="D47" s="594">
        <v>894.19899999999996</v>
      </c>
      <c r="E47" s="594">
        <v>1093.5740000000001</v>
      </c>
      <c r="F47" s="594">
        <v>178.93299999999999</v>
      </c>
      <c r="G47" s="594">
        <v>226.32599999999999</v>
      </c>
      <c r="H47" s="594">
        <v>688.31500000000005</v>
      </c>
      <c r="I47" s="594">
        <v>1093.5740000000001</v>
      </c>
      <c r="J47" s="594">
        <v>128.30600000000001</v>
      </c>
      <c r="K47" s="594">
        <v>-48.015000000000001</v>
      </c>
      <c r="L47" s="594">
        <v>80.290999999999997</v>
      </c>
      <c r="M47" s="594">
        <v>65.02</v>
      </c>
      <c r="N47" s="594">
        <v>56.371000000000002</v>
      </c>
      <c r="O47" s="594">
        <v>2.6080000000000001</v>
      </c>
      <c r="P47" s="594">
        <v>68.185000000000002</v>
      </c>
      <c r="Q47" s="594">
        <v>-18.637</v>
      </c>
      <c r="R47" s="594">
        <v>49.548000000000002</v>
      </c>
    </row>
    <row r="48" spans="2:18" s="595" customFormat="1">
      <c r="B48" s="593" t="s">
        <v>161</v>
      </c>
      <c r="C48" s="594">
        <v>27.393000000000001</v>
      </c>
      <c r="D48" s="594">
        <v>140.97499999999999</v>
      </c>
      <c r="E48" s="594">
        <v>168.36799999999999</v>
      </c>
      <c r="F48" s="594">
        <v>23.698</v>
      </c>
      <c r="G48" s="594">
        <v>39.192</v>
      </c>
      <c r="H48" s="594">
        <v>105.47799999999999</v>
      </c>
      <c r="I48" s="594">
        <v>168.36799999999999</v>
      </c>
      <c r="J48" s="594">
        <v>14.702</v>
      </c>
      <c r="K48" s="594">
        <v>-1.2110000000000001</v>
      </c>
      <c r="L48" s="594">
        <v>13.491</v>
      </c>
      <c r="M48" s="594">
        <v>12.366</v>
      </c>
      <c r="N48" s="594">
        <v>11.492000000000001</v>
      </c>
      <c r="O48" s="594">
        <v>6.0999999999999999E-2</v>
      </c>
      <c r="P48" s="594">
        <v>11.553000000000001</v>
      </c>
      <c r="Q48" s="594">
        <v>-3.4089999999999998</v>
      </c>
      <c r="R48" s="594">
        <v>8.1440000000000001</v>
      </c>
    </row>
    <row r="49" spans="2:18" s="595" customFormat="1">
      <c r="B49" s="593" t="s">
        <v>162</v>
      </c>
      <c r="C49" s="594">
        <v>49.33</v>
      </c>
      <c r="D49" s="594">
        <v>160.11600000000001</v>
      </c>
      <c r="E49" s="594">
        <v>209.446</v>
      </c>
      <c r="F49" s="594">
        <v>71.221000000000004</v>
      </c>
      <c r="G49" s="594">
        <v>63.07</v>
      </c>
      <c r="H49" s="594">
        <v>75.155000000000001</v>
      </c>
      <c r="I49" s="594">
        <v>209.446</v>
      </c>
      <c r="J49" s="594">
        <v>19.417999999999999</v>
      </c>
      <c r="K49" s="594">
        <v>-6.2460000000000004</v>
      </c>
      <c r="L49" s="594">
        <v>13.172000000000001</v>
      </c>
      <c r="M49" s="594">
        <v>11.035</v>
      </c>
      <c r="N49" s="594">
        <v>8.6340000000000003</v>
      </c>
      <c r="O49" s="594">
        <v>3.5510000000000002</v>
      </c>
      <c r="P49" s="594">
        <v>12.185</v>
      </c>
      <c r="Q49" s="594">
        <v>-3.6360000000000001</v>
      </c>
      <c r="R49" s="594">
        <v>8.5489999999999995</v>
      </c>
    </row>
    <row r="50" spans="2:18" s="595" customFormat="1">
      <c r="B50" s="593" t="s">
        <v>163</v>
      </c>
      <c r="C50" s="594">
        <v>221.47</v>
      </c>
      <c r="D50" s="594">
        <v>1340.9069999999999</v>
      </c>
      <c r="E50" s="594">
        <v>1562.377</v>
      </c>
      <c r="F50" s="594">
        <v>329.84100000000001</v>
      </c>
      <c r="G50" s="594">
        <v>464.69600000000003</v>
      </c>
      <c r="H50" s="594">
        <v>767.84</v>
      </c>
      <c r="I50" s="594">
        <v>1562.377</v>
      </c>
      <c r="J50" s="594">
        <v>250.92599999999999</v>
      </c>
      <c r="K50" s="594">
        <v>-168.57400000000001</v>
      </c>
      <c r="L50" s="594">
        <v>82.352000000000004</v>
      </c>
      <c r="M50" s="594">
        <v>63.173999999999999</v>
      </c>
      <c r="N50" s="594">
        <v>44.570999999999998</v>
      </c>
      <c r="O50" s="594">
        <v>-2.7410000000000001</v>
      </c>
      <c r="P50" s="594">
        <v>41.831000000000003</v>
      </c>
      <c r="Q50" s="594">
        <v>-13.33</v>
      </c>
      <c r="R50" s="594">
        <v>28.501000000000001</v>
      </c>
    </row>
    <row r="51" spans="2:18" s="595" customFormat="1">
      <c r="B51" s="593" t="s">
        <v>164</v>
      </c>
      <c r="C51" s="594">
        <v>484.14299999999997</v>
      </c>
      <c r="D51" s="594">
        <v>2461.6210000000001</v>
      </c>
      <c r="E51" s="594">
        <v>2945.7640000000001</v>
      </c>
      <c r="F51" s="594">
        <v>694.04899999999998</v>
      </c>
      <c r="G51" s="594">
        <v>780.22</v>
      </c>
      <c r="H51" s="594">
        <v>1471.4949999999999</v>
      </c>
      <c r="I51" s="594">
        <v>2945.7640000000001</v>
      </c>
      <c r="J51" s="594">
        <v>363.06799999999998</v>
      </c>
      <c r="K51" s="594">
        <v>-174.45599999999999</v>
      </c>
      <c r="L51" s="594">
        <v>188.61199999999999</v>
      </c>
      <c r="M51" s="594">
        <v>152.541</v>
      </c>
      <c r="N51" s="594">
        <v>122.001</v>
      </c>
      <c r="O51" s="594">
        <v>3.3149999999999999</v>
      </c>
      <c r="P51" s="594">
        <v>125.31699999999999</v>
      </c>
      <c r="Q51" s="594">
        <v>-39.33</v>
      </c>
      <c r="R51" s="594">
        <v>85.986999999999995</v>
      </c>
    </row>
    <row r="52" spans="2:18" s="595" customFormat="1">
      <c r="B52" s="593" t="s">
        <v>357</v>
      </c>
      <c r="C52" s="594">
        <v>113.129</v>
      </c>
      <c r="D52" s="594">
        <v>380.404</v>
      </c>
      <c r="E52" s="594">
        <v>493.53300000000002</v>
      </c>
      <c r="F52" s="594">
        <v>62.491</v>
      </c>
      <c r="G52" s="594">
        <v>164.46899999999999</v>
      </c>
      <c r="H52" s="594">
        <v>266.57299999999998</v>
      </c>
      <c r="I52" s="594">
        <v>493.53300000000002</v>
      </c>
      <c r="J52" s="594">
        <v>11.14</v>
      </c>
      <c r="K52" s="594">
        <v>-0.97199999999999998</v>
      </c>
      <c r="L52" s="594">
        <v>10.167999999999999</v>
      </c>
      <c r="M52" s="594">
        <v>7.76</v>
      </c>
      <c r="N52" s="594">
        <v>4.9370000000000003</v>
      </c>
      <c r="O52" s="594">
        <v>-4.8959999999999999</v>
      </c>
      <c r="P52" s="594">
        <v>4.1000000000000002E-2</v>
      </c>
      <c r="Q52" s="594">
        <v>5.7919999999999998</v>
      </c>
      <c r="R52" s="594">
        <v>5.8330000000000002</v>
      </c>
    </row>
    <row r="53" spans="2:18" s="595" customFormat="1">
      <c r="B53" s="597"/>
      <c r="C53" s="598"/>
      <c r="D53" s="598"/>
      <c r="E53" s="598"/>
      <c r="F53" s="598"/>
      <c r="G53" s="598"/>
      <c r="H53" s="598"/>
      <c r="I53" s="598"/>
      <c r="J53" s="598"/>
      <c r="K53" s="598"/>
      <c r="L53" s="598"/>
      <c r="M53" s="598"/>
      <c r="N53" s="598"/>
      <c r="O53" s="598"/>
      <c r="P53" s="598"/>
      <c r="Q53" s="598"/>
      <c r="R53" s="598"/>
    </row>
    <row r="54" spans="2:18">
      <c r="G54" s="579"/>
    </row>
    <row r="55" spans="2:18">
      <c r="B55" s="580"/>
      <c r="G55" s="579"/>
    </row>
    <row r="56" spans="2:18" s="595" customFormat="1" ht="30">
      <c r="C56" s="584" t="s">
        <v>50</v>
      </c>
      <c r="D56" s="585" t="s">
        <v>165</v>
      </c>
      <c r="E56" s="585" t="s">
        <v>51</v>
      </c>
      <c r="F56" s="585" t="s">
        <v>52</v>
      </c>
      <c r="G56" s="585" t="s">
        <v>53</v>
      </c>
      <c r="H56" s="585" t="s">
        <v>166</v>
      </c>
      <c r="I56" s="586" t="s">
        <v>134</v>
      </c>
      <c r="J56" s="602" t="s">
        <v>88</v>
      </c>
      <c r="K56" s="602" t="s">
        <v>167</v>
      </c>
      <c r="L56" s="602" t="s">
        <v>95</v>
      </c>
      <c r="M56" s="602" t="s">
        <v>29</v>
      </c>
      <c r="N56" s="602" t="s">
        <v>168</v>
      </c>
      <c r="O56" s="602" t="s">
        <v>169</v>
      </c>
      <c r="P56" s="602" t="s">
        <v>170</v>
      </c>
      <c r="Q56" s="602" t="s">
        <v>86</v>
      </c>
      <c r="R56" s="585" t="s">
        <v>87</v>
      </c>
    </row>
    <row r="57" spans="2:18" s="595" customFormat="1">
      <c r="C57" s="588" t="s">
        <v>409</v>
      </c>
      <c r="D57" s="588" t="s">
        <v>409</v>
      </c>
      <c r="E57" s="588" t="s">
        <v>409</v>
      </c>
      <c r="F57" s="588" t="s">
        <v>409</v>
      </c>
      <c r="G57" s="588" t="s">
        <v>409</v>
      </c>
      <c r="H57" s="588" t="s">
        <v>409</v>
      </c>
      <c r="I57" s="588" t="s">
        <v>409</v>
      </c>
      <c r="J57" s="589" t="s">
        <v>425</v>
      </c>
      <c r="K57" s="589" t="s">
        <v>425</v>
      </c>
      <c r="L57" s="589" t="s">
        <v>425</v>
      </c>
      <c r="M57" s="589" t="s">
        <v>425</v>
      </c>
      <c r="N57" s="589" t="s">
        <v>425</v>
      </c>
      <c r="O57" s="589" t="s">
        <v>425</v>
      </c>
      <c r="P57" s="589" t="s">
        <v>425</v>
      </c>
      <c r="Q57" s="589" t="s">
        <v>425</v>
      </c>
      <c r="R57" s="589" t="s">
        <v>425</v>
      </c>
    </row>
    <row r="58" spans="2:18">
      <c r="C58" s="590" t="s">
        <v>335</v>
      </c>
      <c r="D58" s="590" t="s">
        <v>335</v>
      </c>
      <c r="E58" s="590" t="s">
        <v>335</v>
      </c>
      <c r="F58" s="590" t="s">
        <v>335</v>
      </c>
      <c r="G58" s="590" t="s">
        <v>335</v>
      </c>
      <c r="H58" s="590" t="s">
        <v>335</v>
      </c>
      <c r="I58" s="590" t="s">
        <v>335</v>
      </c>
      <c r="J58" s="590" t="s">
        <v>335</v>
      </c>
      <c r="K58" s="590" t="s">
        <v>335</v>
      </c>
      <c r="L58" s="590" t="s">
        <v>335</v>
      </c>
      <c r="M58" s="590" t="s">
        <v>335</v>
      </c>
      <c r="N58" s="590" t="s">
        <v>335</v>
      </c>
      <c r="O58" s="590" t="s">
        <v>335</v>
      </c>
      <c r="P58" s="590" t="s">
        <v>335</v>
      </c>
      <c r="Q58" s="590" t="s">
        <v>335</v>
      </c>
      <c r="R58" s="590" t="s">
        <v>335</v>
      </c>
    </row>
    <row r="60" spans="2:18">
      <c r="B60" s="593" t="s">
        <v>146</v>
      </c>
      <c r="C60" s="594">
        <v>6.6840000000000002</v>
      </c>
      <c r="D60" s="594">
        <v>464.053</v>
      </c>
      <c r="E60" s="594">
        <v>470.73700000000002</v>
      </c>
      <c r="F60" s="594">
        <v>0.23400000000000001</v>
      </c>
      <c r="G60" s="594">
        <v>0</v>
      </c>
      <c r="H60" s="594">
        <v>470.50299999999999</v>
      </c>
      <c r="I60" s="594">
        <v>470.73700000000002</v>
      </c>
      <c r="J60" s="594">
        <v>0</v>
      </c>
      <c r="K60" s="594">
        <v>-0.11799999999999999</v>
      </c>
      <c r="L60" s="594">
        <v>-0.11799999999999999</v>
      </c>
      <c r="M60" s="594">
        <v>-0.54400000000000004</v>
      </c>
      <c r="N60" s="594">
        <v>-0.54400000000000004</v>
      </c>
      <c r="O60" s="594">
        <v>0.24299999999999999</v>
      </c>
      <c r="P60" s="594">
        <v>-0.30199999999999999</v>
      </c>
      <c r="Q60" s="594">
        <v>0</v>
      </c>
      <c r="R60" s="594">
        <v>-0.30199999999999999</v>
      </c>
    </row>
    <row r="61" spans="2:18">
      <c r="B61" s="596" t="s">
        <v>147</v>
      </c>
      <c r="C61" s="594">
        <v>98.322000000000003</v>
      </c>
      <c r="D61" s="594">
        <v>214.09800000000001</v>
      </c>
      <c r="E61" s="594">
        <v>312.42</v>
      </c>
      <c r="F61" s="594">
        <v>103.366</v>
      </c>
      <c r="G61" s="594">
        <v>48.267000000000003</v>
      </c>
      <c r="H61" s="594">
        <v>160.78700000000001</v>
      </c>
      <c r="I61" s="594">
        <v>312.42</v>
      </c>
      <c r="J61" s="594">
        <v>20.573</v>
      </c>
      <c r="K61" s="594">
        <v>-0.72799999999999998</v>
      </c>
      <c r="L61" s="594">
        <v>19.844999999999999</v>
      </c>
      <c r="M61" s="594">
        <v>8.7189999999999994</v>
      </c>
      <c r="N61" s="594">
        <v>-1.74</v>
      </c>
      <c r="O61" s="594">
        <v>2.3780000000000001</v>
      </c>
      <c r="P61" s="594">
        <v>0.63700000000000001</v>
      </c>
      <c r="Q61" s="594">
        <v>-1.321</v>
      </c>
      <c r="R61" s="594">
        <v>-0.68400000000000005</v>
      </c>
    </row>
    <row r="62" spans="2:18">
      <c r="B62" s="596" t="s">
        <v>148</v>
      </c>
      <c r="C62" s="594">
        <v>90.472999999999999</v>
      </c>
      <c r="D62" s="594">
        <v>227.09399999999999</v>
      </c>
      <c r="E62" s="594">
        <v>317.56700000000001</v>
      </c>
      <c r="F62" s="594">
        <v>15.831</v>
      </c>
      <c r="G62" s="594">
        <v>54.753</v>
      </c>
      <c r="H62" s="594">
        <v>246.983</v>
      </c>
      <c r="I62" s="594">
        <v>317.56700000000001</v>
      </c>
      <c r="J62" s="594">
        <v>7.7889999999999997</v>
      </c>
      <c r="K62" s="594">
        <v>-0.77700000000000002</v>
      </c>
      <c r="L62" s="594">
        <v>7.0119999999999996</v>
      </c>
      <c r="M62" s="594">
        <v>4.774</v>
      </c>
      <c r="N62" s="594">
        <v>1.0189999999999999</v>
      </c>
      <c r="O62" s="594">
        <v>-2.403</v>
      </c>
      <c r="P62" s="594">
        <v>-1.3839999999999999</v>
      </c>
      <c r="Q62" s="594">
        <v>-0.10199999999999999</v>
      </c>
      <c r="R62" s="594">
        <v>-1.486</v>
      </c>
    </row>
    <row r="63" spans="2:18">
      <c r="B63" s="596" t="s">
        <v>149</v>
      </c>
      <c r="C63" s="594">
        <v>272.12</v>
      </c>
      <c r="D63" s="594">
        <v>1887.184</v>
      </c>
      <c r="E63" s="594">
        <v>2159.3040000000001</v>
      </c>
      <c r="F63" s="594">
        <v>902.06600000000003</v>
      </c>
      <c r="G63" s="594">
        <v>558.26599999999996</v>
      </c>
      <c r="H63" s="594">
        <v>698.97199999999998</v>
      </c>
      <c r="I63" s="594">
        <v>2159.3040000000001</v>
      </c>
      <c r="J63" s="594">
        <v>156.87200000000001</v>
      </c>
      <c r="K63" s="594">
        <v>-106.315</v>
      </c>
      <c r="L63" s="594">
        <v>50.557000000000002</v>
      </c>
      <c r="M63" s="594">
        <v>2.8679999999999999</v>
      </c>
      <c r="N63" s="594">
        <v>-29.64</v>
      </c>
      <c r="O63" s="594">
        <v>8.0109999999999992</v>
      </c>
      <c r="P63" s="594">
        <v>-21.629000000000001</v>
      </c>
      <c r="Q63" s="594">
        <v>15.164999999999999</v>
      </c>
      <c r="R63" s="594">
        <v>-6.4640000000000004</v>
      </c>
    </row>
    <row r="64" spans="2:18">
      <c r="B64" s="596" t="s">
        <v>350</v>
      </c>
      <c r="C64" s="594">
        <v>15.048999999999999</v>
      </c>
      <c r="D64" s="594">
        <v>1.585</v>
      </c>
      <c r="E64" s="594">
        <v>16.634</v>
      </c>
      <c r="F64" s="594">
        <v>13.676</v>
      </c>
      <c r="G64" s="594">
        <v>0</v>
      </c>
      <c r="H64" s="594">
        <v>2.9580000000000002</v>
      </c>
      <c r="I64" s="594">
        <v>16.634</v>
      </c>
      <c r="J64" s="594">
        <v>0.26800000000000002</v>
      </c>
      <c r="K64" s="594">
        <v>-1.0999999999999999E-2</v>
      </c>
      <c r="L64" s="594">
        <v>0.25700000000000001</v>
      </c>
      <c r="M64" s="594">
        <v>-0.27200000000000002</v>
      </c>
      <c r="N64" s="594">
        <v>-0.309</v>
      </c>
      <c r="O64" s="594">
        <v>-1.7000000000000001E-2</v>
      </c>
      <c r="P64" s="594">
        <v>-0.32600000000000001</v>
      </c>
      <c r="Q64" s="594">
        <v>0</v>
      </c>
      <c r="R64" s="594">
        <v>-0.32600000000000001</v>
      </c>
    </row>
    <row r="65" spans="2:18">
      <c r="B65" s="596" t="s">
        <v>269</v>
      </c>
      <c r="C65" s="594">
        <v>134.881</v>
      </c>
      <c r="D65" s="594">
        <v>165.38200000000001</v>
      </c>
      <c r="E65" s="594">
        <v>300.26299999999998</v>
      </c>
      <c r="F65" s="594">
        <v>15.407</v>
      </c>
      <c r="G65" s="594">
        <v>26.196000000000002</v>
      </c>
      <c r="H65" s="594">
        <v>258.66000000000003</v>
      </c>
      <c r="I65" s="594">
        <v>300.26299999999998</v>
      </c>
      <c r="J65" s="594">
        <v>14.063000000000001</v>
      </c>
      <c r="K65" s="594">
        <v>-2.2650000000000001</v>
      </c>
      <c r="L65" s="594">
        <v>11.798</v>
      </c>
      <c r="M65" s="594">
        <v>8.6539999999999999</v>
      </c>
      <c r="N65" s="594">
        <v>1.637</v>
      </c>
      <c r="O65" s="594">
        <v>-2.9249999999999998</v>
      </c>
      <c r="P65" s="594">
        <v>-1.288</v>
      </c>
      <c r="Q65" s="594">
        <v>4.9589999999999996</v>
      </c>
      <c r="R65" s="594">
        <v>3.6709999999999998</v>
      </c>
    </row>
    <row r="66" spans="2:18">
      <c r="B66" s="596" t="s">
        <v>150</v>
      </c>
      <c r="C66" s="594">
        <v>258.64299999999997</v>
      </c>
      <c r="D66" s="594">
        <v>751.34500000000003</v>
      </c>
      <c r="E66" s="594">
        <v>1009.9880000000001</v>
      </c>
      <c r="F66" s="594">
        <v>117.486</v>
      </c>
      <c r="G66" s="594">
        <v>103.021</v>
      </c>
      <c r="H66" s="594">
        <v>789.48099999999999</v>
      </c>
      <c r="I66" s="594">
        <v>1009.9880000000001</v>
      </c>
      <c r="J66" s="594">
        <v>28.271999999999998</v>
      </c>
      <c r="K66" s="594">
        <v>-1.92</v>
      </c>
      <c r="L66" s="594">
        <v>26.352</v>
      </c>
      <c r="M66" s="594">
        <v>12.596</v>
      </c>
      <c r="N66" s="594">
        <v>-1.6180000000000001</v>
      </c>
      <c r="O66" s="594">
        <v>-2.5680000000000001</v>
      </c>
      <c r="P66" s="594">
        <v>-7.11</v>
      </c>
      <c r="Q66" s="594">
        <v>-1.423</v>
      </c>
      <c r="R66" s="594">
        <v>-8.5329999999999995</v>
      </c>
    </row>
    <row r="67" spans="2:18">
      <c r="B67" s="596" t="s">
        <v>492</v>
      </c>
      <c r="C67" s="594">
        <v>317.99400000000003</v>
      </c>
      <c r="D67" s="594">
        <v>3656.8209999999999</v>
      </c>
      <c r="E67" s="594">
        <v>3974.8150000000001</v>
      </c>
      <c r="F67" s="594">
        <v>627.14599999999996</v>
      </c>
      <c r="G67" s="594">
        <v>592.17999999999995</v>
      </c>
      <c r="H67" s="594">
        <v>2755.489</v>
      </c>
      <c r="I67" s="594">
        <v>3974.8150000000001</v>
      </c>
      <c r="J67" s="594">
        <v>0</v>
      </c>
      <c r="K67" s="594">
        <v>0</v>
      </c>
      <c r="L67" s="594">
        <v>0</v>
      </c>
      <c r="M67" s="594">
        <v>0</v>
      </c>
      <c r="N67" s="594">
        <v>0</v>
      </c>
      <c r="O67" s="594">
        <v>0</v>
      </c>
      <c r="P67" s="594">
        <v>0</v>
      </c>
      <c r="Q67" s="594">
        <v>0</v>
      </c>
      <c r="R67" s="594">
        <v>0</v>
      </c>
    </row>
    <row r="68" spans="2:18">
      <c r="B68" s="596" t="s">
        <v>151</v>
      </c>
      <c r="C68" s="594">
        <v>107.101</v>
      </c>
      <c r="D68" s="594">
        <v>118.995</v>
      </c>
      <c r="E68" s="594">
        <v>226.096</v>
      </c>
      <c r="F68" s="594">
        <v>63.915999999999997</v>
      </c>
      <c r="G68" s="594">
        <v>0.254</v>
      </c>
      <c r="H68" s="594">
        <v>161.92599999999999</v>
      </c>
      <c r="I68" s="594">
        <v>226.096</v>
      </c>
      <c r="J68" s="594">
        <v>68.460999999999999</v>
      </c>
      <c r="K68" s="594">
        <v>-48.24</v>
      </c>
      <c r="L68" s="594">
        <v>20.221</v>
      </c>
      <c r="M68" s="594">
        <v>17.916</v>
      </c>
      <c r="N68" s="594">
        <v>15.548999999999999</v>
      </c>
      <c r="O68" s="594">
        <v>-8.2000000000000003E-2</v>
      </c>
      <c r="P68" s="594">
        <v>15.467000000000001</v>
      </c>
      <c r="Q68" s="594">
        <v>-5.569</v>
      </c>
      <c r="R68" s="594">
        <v>9.8979999999999997</v>
      </c>
    </row>
    <row r="69" spans="2:18">
      <c r="B69" s="596" t="s">
        <v>152</v>
      </c>
      <c r="C69" s="594">
        <v>262.71300000000002</v>
      </c>
      <c r="D69" s="594">
        <v>112.85899999999999</v>
      </c>
      <c r="E69" s="594">
        <v>375.572</v>
      </c>
      <c r="F69" s="594">
        <v>247.881</v>
      </c>
      <c r="G69" s="594">
        <v>47.415999999999997</v>
      </c>
      <c r="H69" s="594">
        <v>80.275000000000006</v>
      </c>
      <c r="I69" s="594">
        <v>375.572</v>
      </c>
      <c r="J69" s="594">
        <v>230.44</v>
      </c>
      <c r="K69" s="594">
        <v>-213.61099999999999</v>
      </c>
      <c r="L69" s="594">
        <v>16.829000000000001</v>
      </c>
      <c r="M69" s="594">
        <v>14.359</v>
      </c>
      <c r="N69" s="594">
        <v>13.255000000000001</v>
      </c>
      <c r="O69" s="594">
        <v>-13.411</v>
      </c>
      <c r="P69" s="594">
        <v>-0.155</v>
      </c>
      <c r="Q69" s="594">
        <v>1E-3</v>
      </c>
      <c r="R69" s="594">
        <v>-0.154</v>
      </c>
    </row>
    <row r="70" spans="2:18">
      <c r="B70" s="596" t="s">
        <v>178</v>
      </c>
      <c r="C70" s="594">
        <v>27.698</v>
      </c>
      <c r="D70" s="594">
        <v>275.04500000000002</v>
      </c>
      <c r="E70" s="594">
        <v>302.74299999999999</v>
      </c>
      <c r="F70" s="594">
        <v>28.297000000000001</v>
      </c>
      <c r="G70" s="594">
        <v>134.477</v>
      </c>
      <c r="H70" s="594">
        <v>139.96899999999999</v>
      </c>
      <c r="I70" s="594">
        <v>302.74299999999999</v>
      </c>
      <c r="J70" s="594">
        <v>17.872</v>
      </c>
      <c r="K70" s="594">
        <v>-2.6110000000000002</v>
      </c>
      <c r="L70" s="594">
        <v>15.260999999999999</v>
      </c>
      <c r="M70" s="594">
        <v>14.48</v>
      </c>
      <c r="N70" s="594">
        <v>14.475</v>
      </c>
      <c r="O70" s="594">
        <v>-4.4240000000000004</v>
      </c>
      <c r="P70" s="594">
        <v>10.051</v>
      </c>
      <c r="Q70" s="594">
        <v>-3.415</v>
      </c>
      <c r="R70" s="594">
        <v>6.6360000000000001</v>
      </c>
    </row>
    <row r="71" spans="2:18">
      <c r="B71" s="596" t="s">
        <v>153</v>
      </c>
      <c r="C71" s="594">
        <v>27.289000000000001</v>
      </c>
      <c r="D71" s="594">
        <v>126.169</v>
      </c>
      <c r="E71" s="594">
        <v>153.458</v>
      </c>
      <c r="F71" s="594">
        <v>15.518000000000001</v>
      </c>
      <c r="G71" s="594">
        <v>0.23899999999999999</v>
      </c>
      <c r="H71" s="594">
        <v>137.70099999999999</v>
      </c>
      <c r="I71" s="594">
        <v>153.458</v>
      </c>
      <c r="J71" s="594">
        <v>12.835000000000001</v>
      </c>
      <c r="K71" s="594">
        <v>-1E-3</v>
      </c>
      <c r="L71" s="594">
        <v>12.834</v>
      </c>
      <c r="M71" s="594">
        <v>11.548999999999999</v>
      </c>
      <c r="N71" s="594">
        <v>10.382</v>
      </c>
      <c r="O71" s="594">
        <v>1.9E-2</v>
      </c>
      <c r="P71" s="594">
        <v>10.401</v>
      </c>
      <c r="Q71" s="594">
        <v>-3.9470000000000001</v>
      </c>
      <c r="R71" s="594">
        <v>6.4539999999999997</v>
      </c>
    </row>
    <row r="72" spans="2:18">
      <c r="B72" s="596" t="s">
        <v>154</v>
      </c>
      <c r="C72" s="594">
        <v>2.5539999999999998</v>
      </c>
      <c r="D72" s="594">
        <v>3.8570000000000002</v>
      </c>
      <c r="E72" s="594">
        <v>6.4109999999999996</v>
      </c>
      <c r="F72" s="594">
        <v>0.17</v>
      </c>
      <c r="G72" s="594">
        <v>4.6050000000000004</v>
      </c>
      <c r="H72" s="594">
        <v>1.6359999999999999</v>
      </c>
      <c r="I72" s="594">
        <v>6.4109999999999996</v>
      </c>
      <c r="J72" s="594">
        <v>0.108</v>
      </c>
      <c r="K72" s="594">
        <v>0</v>
      </c>
      <c r="L72" s="594">
        <v>0.108</v>
      </c>
      <c r="M72" s="594">
        <v>0</v>
      </c>
      <c r="N72" s="594">
        <v>0</v>
      </c>
      <c r="O72" s="594">
        <v>1.032</v>
      </c>
      <c r="P72" s="594">
        <v>1.032</v>
      </c>
      <c r="Q72" s="594">
        <v>0</v>
      </c>
      <c r="R72" s="594">
        <v>1.032</v>
      </c>
    </row>
    <row r="73" spans="2:18">
      <c r="B73" s="596" t="s">
        <v>155</v>
      </c>
      <c r="C73" s="594">
        <v>1.984</v>
      </c>
      <c r="D73" s="594">
        <v>5.9550000000000001</v>
      </c>
      <c r="E73" s="594">
        <v>7.9390000000000001</v>
      </c>
      <c r="F73" s="594">
        <v>0.27300000000000002</v>
      </c>
      <c r="G73" s="594">
        <v>0.14899999999999999</v>
      </c>
      <c r="H73" s="594">
        <v>7.5170000000000003</v>
      </c>
      <c r="I73" s="594">
        <v>7.9390000000000001</v>
      </c>
      <c r="J73" s="594">
        <v>0.11</v>
      </c>
      <c r="K73" s="594">
        <v>0</v>
      </c>
      <c r="L73" s="594">
        <v>0.11</v>
      </c>
      <c r="M73" s="594">
        <v>-3.0000000000000001E-3</v>
      </c>
      <c r="N73" s="594">
        <v>-0.38100000000000001</v>
      </c>
      <c r="O73" s="594">
        <v>0.81100000000000005</v>
      </c>
      <c r="P73" s="594">
        <v>0.43099999999999999</v>
      </c>
      <c r="Q73" s="594">
        <v>9.0999999999999998E-2</v>
      </c>
      <c r="R73" s="594">
        <v>0.52200000000000002</v>
      </c>
    </row>
    <row r="74" spans="2:18">
      <c r="B74" s="596" t="s">
        <v>142</v>
      </c>
      <c r="C74" s="594">
        <v>709.81500000000005</v>
      </c>
      <c r="D74" s="594">
        <v>1396.7260000000001</v>
      </c>
      <c r="E74" s="594">
        <v>2106.5410000000002</v>
      </c>
      <c r="F74" s="594">
        <v>649.178</v>
      </c>
      <c r="G74" s="594">
        <v>805.14800000000002</v>
      </c>
      <c r="H74" s="594">
        <v>652.21500000000003</v>
      </c>
      <c r="I74" s="594">
        <v>2106.5410000000002</v>
      </c>
      <c r="J74" s="594">
        <v>292.86099999999999</v>
      </c>
      <c r="K74" s="594">
        <v>-208.613</v>
      </c>
      <c r="L74" s="594">
        <v>84.248000000000005</v>
      </c>
      <c r="M74" s="594">
        <v>48.454999999999998</v>
      </c>
      <c r="N74" s="594">
        <v>31.766999999999999</v>
      </c>
      <c r="O74" s="594">
        <v>-9.5</v>
      </c>
      <c r="P74" s="594">
        <v>22.286000000000001</v>
      </c>
      <c r="Q74" s="594">
        <v>-6.1660000000000004</v>
      </c>
      <c r="R74" s="594">
        <v>16.12</v>
      </c>
    </row>
    <row r="75" spans="2:18">
      <c r="B75" s="596" t="s">
        <v>156</v>
      </c>
      <c r="C75" s="594">
        <v>780.471</v>
      </c>
      <c r="D75" s="594">
        <v>2205.6819999999998</v>
      </c>
      <c r="E75" s="594">
        <v>2986.1529999999998</v>
      </c>
      <c r="F75" s="594">
        <v>1045.797</v>
      </c>
      <c r="G75" s="594">
        <v>1255.7470000000001</v>
      </c>
      <c r="H75" s="594">
        <v>684.60900000000004</v>
      </c>
      <c r="I75" s="594">
        <v>2986.1529999999998</v>
      </c>
      <c r="J75" s="594">
        <v>344.10199999999998</v>
      </c>
      <c r="K75" s="594">
        <v>-231.767</v>
      </c>
      <c r="L75" s="594">
        <v>112.33499999999999</v>
      </c>
      <c r="M75" s="594">
        <v>71.004999999999995</v>
      </c>
      <c r="N75" s="594">
        <v>25.626999999999999</v>
      </c>
      <c r="O75" s="594">
        <v>-12.763999999999999</v>
      </c>
      <c r="P75" s="594">
        <v>12.866</v>
      </c>
      <c r="Q75" s="594">
        <v>-4.3490000000000002</v>
      </c>
      <c r="R75" s="594">
        <v>8.5169999999999995</v>
      </c>
    </row>
    <row r="76" spans="2:18">
      <c r="B76" s="596" t="s">
        <v>185</v>
      </c>
      <c r="C76" s="594">
        <v>870.73500000000001</v>
      </c>
      <c r="D76" s="594">
        <v>2613.35</v>
      </c>
      <c r="E76" s="594">
        <v>3484.085</v>
      </c>
      <c r="F76" s="594">
        <v>1182.729</v>
      </c>
      <c r="G76" s="594">
        <v>1239.9000000000001</v>
      </c>
      <c r="H76" s="594">
        <v>1061.4559999999999</v>
      </c>
      <c r="I76" s="594">
        <v>3484.085</v>
      </c>
      <c r="J76" s="594">
        <v>363.20800000000003</v>
      </c>
      <c r="K76" s="594">
        <v>-273.53199999999998</v>
      </c>
      <c r="L76" s="594">
        <v>89.676000000000002</v>
      </c>
      <c r="M76" s="594">
        <v>31.332999999999998</v>
      </c>
      <c r="N76" s="594">
        <v>18.515999999999998</v>
      </c>
      <c r="O76" s="594">
        <v>-11.689</v>
      </c>
      <c r="P76" s="594">
        <v>6.8570000000000002</v>
      </c>
      <c r="Q76" s="594">
        <v>-2.6379999999999999</v>
      </c>
      <c r="R76" s="594">
        <v>4.2190000000000003</v>
      </c>
    </row>
    <row r="77" spans="2:18">
      <c r="B77" s="596" t="s">
        <v>179</v>
      </c>
      <c r="C77" s="594">
        <v>41.241999999999997</v>
      </c>
      <c r="D77" s="594">
        <v>36.962000000000003</v>
      </c>
      <c r="E77" s="594">
        <v>78.203999999999994</v>
      </c>
      <c r="F77" s="594">
        <v>32.759</v>
      </c>
      <c r="G77" s="594">
        <v>0.77100000000000002</v>
      </c>
      <c r="H77" s="594">
        <v>44.673999999999999</v>
      </c>
      <c r="I77" s="594">
        <v>78.203999999999994</v>
      </c>
      <c r="J77" s="594">
        <v>2.81</v>
      </c>
      <c r="K77" s="594">
        <v>-0.52</v>
      </c>
      <c r="L77" s="594">
        <v>2.29</v>
      </c>
      <c r="M77" s="594">
        <v>-0.62</v>
      </c>
      <c r="N77" s="594">
        <v>-1.0589999999999999</v>
      </c>
      <c r="O77" s="594">
        <v>-0.32500000000000001</v>
      </c>
      <c r="P77" s="594">
        <v>-1.385</v>
      </c>
      <c r="Q77" s="594">
        <v>0.14499999999999999</v>
      </c>
      <c r="R77" s="594">
        <v>-1.24</v>
      </c>
    </row>
    <row r="78" spans="2:18">
      <c r="B78" s="596" t="s">
        <v>270</v>
      </c>
      <c r="C78" s="594">
        <v>1680.174</v>
      </c>
      <c r="D78" s="594">
        <v>4994.7129999999997</v>
      </c>
      <c r="E78" s="594">
        <v>6674.8869999999997</v>
      </c>
      <c r="F78" s="594">
        <v>1604.1679999999999</v>
      </c>
      <c r="G78" s="594">
        <v>3972.8670000000002</v>
      </c>
      <c r="H78" s="594">
        <v>1097.8520000000001</v>
      </c>
      <c r="I78" s="594">
        <v>6674.8869999999997</v>
      </c>
      <c r="J78" s="594">
        <v>795.17499999999995</v>
      </c>
      <c r="K78" s="594">
        <v>-567.77700000000004</v>
      </c>
      <c r="L78" s="594">
        <v>227.398</v>
      </c>
      <c r="M78" s="594">
        <v>127.867</v>
      </c>
      <c r="N78" s="594">
        <v>71.617000000000004</v>
      </c>
      <c r="O78" s="594">
        <v>-38.747</v>
      </c>
      <c r="P78" s="594">
        <v>32.869999999999997</v>
      </c>
      <c r="Q78" s="594">
        <v>-11.436999999999999</v>
      </c>
      <c r="R78" s="594">
        <v>21.433</v>
      </c>
    </row>
    <row r="79" spans="2:18">
      <c r="B79" s="596" t="s">
        <v>157</v>
      </c>
      <c r="C79" s="594">
        <v>4810.1949999999997</v>
      </c>
      <c r="D79" s="594">
        <v>16362.724</v>
      </c>
      <c r="E79" s="594">
        <v>21172.919000000002</v>
      </c>
      <c r="F79" s="594">
        <v>4981.1139999999996</v>
      </c>
      <c r="G79" s="594">
        <v>8554.8449999999993</v>
      </c>
      <c r="H79" s="594">
        <v>7636.96</v>
      </c>
      <c r="I79" s="594">
        <v>21172.919000000002</v>
      </c>
      <c r="J79" s="594">
        <v>2138.0210000000002</v>
      </c>
      <c r="K79" s="594">
        <v>-1562.489</v>
      </c>
      <c r="L79" s="594">
        <v>575.53200000000004</v>
      </c>
      <c r="M79" s="594">
        <v>318.005</v>
      </c>
      <c r="N79" s="594">
        <v>181.08099999999999</v>
      </c>
      <c r="O79" s="594">
        <v>-133.46100000000001</v>
      </c>
      <c r="P79" s="594">
        <v>47.67</v>
      </c>
      <c r="Q79" s="594">
        <v>-15.957000000000001</v>
      </c>
      <c r="R79" s="594">
        <v>31.713000000000001</v>
      </c>
    </row>
    <row r="80" spans="2:18">
      <c r="B80" s="596" t="s">
        <v>158</v>
      </c>
      <c r="C80" s="594">
        <v>163.47900000000001</v>
      </c>
      <c r="D80" s="594">
        <v>2056.5239999999999</v>
      </c>
      <c r="E80" s="594">
        <v>2220.0030000000002</v>
      </c>
      <c r="F80" s="594">
        <v>371.66899999999998</v>
      </c>
      <c r="G80" s="594">
        <v>595.04200000000003</v>
      </c>
      <c r="H80" s="594">
        <v>1253.2919999999999</v>
      </c>
      <c r="I80" s="594">
        <v>2220.0030000000002</v>
      </c>
      <c r="J80" s="594">
        <v>290.33600000000001</v>
      </c>
      <c r="K80" s="594">
        <v>-94.206000000000003</v>
      </c>
      <c r="L80" s="594">
        <v>196.13</v>
      </c>
      <c r="M80" s="594">
        <v>180.39400000000001</v>
      </c>
      <c r="N80" s="594">
        <v>163.43299999999999</v>
      </c>
      <c r="O80" s="594">
        <v>-9.0519999999999996</v>
      </c>
      <c r="P80" s="594">
        <v>154.381</v>
      </c>
      <c r="Q80" s="594">
        <v>-43.912999999999997</v>
      </c>
      <c r="R80" s="594">
        <v>110.468</v>
      </c>
    </row>
    <row r="81" spans="2:18">
      <c r="B81" s="596" t="s">
        <v>159</v>
      </c>
      <c r="C81" s="594">
        <v>420.42700000000002</v>
      </c>
      <c r="D81" s="594">
        <v>1811.019</v>
      </c>
      <c r="E81" s="594">
        <v>2231.4459999999999</v>
      </c>
      <c r="F81" s="594">
        <v>550.50199999999995</v>
      </c>
      <c r="G81" s="594">
        <v>887.33799999999997</v>
      </c>
      <c r="H81" s="594">
        <v>793.60599999999999</v>
      </c>
      <c r="I81" s="594">
        <v>2231.4459999999999</v>
      </c>
      <c r="J81" s="594">
        <v>412.70800000000003</v>
      </c>
      <c r="K81" s="594">
        <v>-241.68700000000001</v>
      </c>
      <c r="L81" s="594">
        <v>171.02099999999999</v>
      </c>
      <c r="M81" s="594">
        <v>137.34800000000001</v>
      </c>
      <c r="N81" s="594">
        <v>103.953</v>
      </c>
      <c r="O81" s="594">
        <v>-13.548</v>
      </c>
      <c r="P81" s="594">
        <v>90.405000000000001</v>
      </c>
      <c r="Q81" s="594">
        <v>-25.370999999999999</v>
      </c>
      <c r="R81" s="594">
        <v>65.034000000000006</v>
      </c>
    </row>
    <row r="82" spans="2:18">
      <c r="B82" s="596" t="s">
        <v>507</v>
      </c>
      <c r="C82" s="594">
        <v>38.473999999999997</v>
      </c>
      <c r="D82" s="594">
        <v>1074.7</v>
      </c>
      <c r="E82" s="594">
        <v>1113.174</v>
      </c>
      <c r="F82" s="594">
        <v>160.80799999999999</v>
      </c>
      <c r="G82" s="594">
        <v>0</v>
      </c>
      <c r="H82" s="594">
        <v>952.36599999999999</v>
      </c>
      <c r="I82" s="594">
        <v>1113.174</v>
      </c>
      <c r="J82" s="594">
        <v>0</v>
      </c>
      <c r="K82" s="594">
        <v>0</v>
      </c>
      <c r="L82" s="594">
        <v>0</v>
      </c>
      <c r="M82" s="594">
        <v>-2.4E-2</v>
      </c>
      <c r="N82" s="594">
        <v>-2.4E-2</v>
      </c>
      <c r="O82" s="594">
        <v>-1.4530000000000001</v>
      </c>
      <c r="P82" s="594">
        <v>96.605999999999995</v>
      </c>
      <c r="Q82" s="594">
        <v>0</v>
      </c>
      <c r="R82" s="594">
        <v>96.605999999999995</v>
      </c>
    </row>
    <row r="83" spans="2:18">
      <c r="B83" s="596" t="s">
        <v>160</v>
      </c>
      <c r="C83" s="594">
        <v>193.31800000000001</v>
      </c>
      <c r="D83" s="594">
        <v>836.62</v>
      </c>
      <c r="E83" s="594">
        <v>1029.9380000000001</v>
      </c>
      <c r="F83" s="594">
        <v>202.45400000000001</v>
      </c>
      <c r="G83" s="594">
        <v>212.31399999999999</v>
      </c>
      <c r="H83" s="594">
        <v>615.16999999999996</v>
      </c>
      <c r="I83" s="594">
        <v>1029.9380000000001</v>
      </c>
      <c r="J83" s="594">
        <v>100.706</v>
      </c>
      <c r="K83" s="594">
        <v>-30.437000000000001</v>
      </c>
      <c r="L83" s="594">
        <v>70.269000000000005</v>
      </c>
      <c r="M83" s="594">
        <v>57.145000000000003</v>
      </c>
      <c r="N83" s="594">
        <v>47.466999999999999</v>
      </c>
      <c r="O83" s="594">
        <v>1.99</v>
      </c>
      <c r="P83" s="594">
        <v>55.334000000000003</v>
      </c>
      <c r="Q83" s="594">
        <v>-15.677</v>
      </c>
      <c r="R83" s="594">
        <v>39.656999999999996</v>
      </c>
    </row>
    <row r="84" spans="2:18">
      <c r="B84" s="596" t="s">
        <v>161</v>
      </c>
      <c r="C84" s="594">
        <v>11.010999999999999</v>
      </c>
      <c r="D84" s="594">
        <v>131.68700000000001</v>
      </c>
      <c r="E84" s="594">
        <v>142.69800000000001</v>
      </c>
      <c r="F84" s="594">
        <v>5.2290000000000001</v>
      </c>
      <c r="G84" s="594">
        <v>36.287999999999997</v>
      </c>
      <c r="H84" s="594">
        <v>101.181</v>
      </c>
      <c r="I84" s="594">
        <v>142.69800000000001</v>
      </c>
      <c r="J84" s="594">
        <v>12.023999999999999</v>
      </c>
      <c r="K84" s="594">
        <v>-1.2290000000000001</v>
      </c>
      <c r="L84" s="594">
        <v>10.795</v>
      </c>
      <c r="M84" s="594">
        <v>9.7379999999999995</v>
      </c>
      <c r="N84" s="594">
        <v>8.8480000000000008</v>
      </c>
      <c r="O84" s="594">
        <v>-0.11</v>
      </c>
      <c r="P84" s="594">
        <v>8.7390000000000008</v>
      </c>
      <c r="Q84" s="594">
        <v>-2.5329999999999999</v>
      </c>
      <c r="R84" s="594">
        <v>6.2060000000000004</v>
      </c>
    </row>
    <row r="85" spans="2:18">
      <c r="B85" s="596" t="s">
        <v>162</v>
      </c>
      <c r="C85" s="594">
        <v>41.703000000000003</v>
      </c>
      <c r="D85" s="594">
        <v>149.22300000000001</v>
      </c>
      <c r="E85" s="594">
        <v>190.92599999999999</v>
      </c>
      <c r="F85" s="594">
        <v>23.527000000000001</v>
      </c>
      <c r="G85" s="594">
        <v>60.834000000000003</v>
      </c>
      <c r="H85" s="594">
        <v>106.565</v>
      </c>
      <c r="I85" s="594">
        <v>190.92599999999999</v>
      </c>
      <c r="J85" s="594">
        <v>16.891999999999999</v>
      </c>
      <c r="K85" s="594">
        <v>-4.9059999999999997</v>
      </c>
      <c r="L85" s="594">
        <v>11.986000000000001</v>
      </c>
      <c r="M85" s="594">
        <v>10.143000000000001</v>
      </c>
      <c r="N85" s="594">
        <v>7.45</v>
      </c>
      <c r="O85" s="594">
        <v>-1.8480000000000001</v>
      </c>
      <c r="P85" s="594">
        <v>5.601</v>
      </c>
      <c r="Q85" s="594">
        <v>-1.67</v>
      </c>
      <c r="R85" s="594">
        <v>3.931</v>
      </c>
    </row>
    <row r="86" spans="2:18">
      <c r="B86" s="596" t="s">
        <v>163</v>
      </c>
      <c r="C86" s="594">
        <v>208.45099999999999</v>
      </c>
      <c r="D86" s="594">
        <v>1237.5999999999999</v>
      </c>
      <c r="E86" s="594">
        <v>1446.0509999999999</v>
      </c>
      <c r="F86" s="594">
        <v>315.49799999999999</v>
      </c>
      <c r="G86" s="594">
        <v>435.64</v>
      </c>
      <c r="H86" s="594">
        <v>694.91300000000001</v>
      </c>
      <c r="I86" s="594">
        <v>1446.0509999999999</v>
      </c>
      <c r="J86" s="594">
        <v>233.37799999999999</v>
      </c>
      <c r="K86" s="594">
        <v>-155.26599999999999</v>
      </c>
      <c r="L86" s="594">
        <v>78.111999999999995</v>
      </c>
      <c r="M86" s="594">
        <v>60.706000000000003</v>
      </c>
      <c r="N86" s="594">
        <v>44.033000000000001</v>
      </c>
      <c r="O86" s="594">
        <v>-6.516</v>
      </c>
      <c r="P86" s="594">
        <v>37.518000000000001</v>
      </c>
      <c r="Q86" s="594">
        <v>-14.912000000000001</v>
      </c>
      <c r="R86" s="594">
        <v>22.606000000000002</v>
      </c>
    </row>
    <row r="87" spans="2:18">
      <c r="B87" s="596" t="s">
        <v>164</v>
      </c>
      <c r="C87" s="594">
        <v>457.82400000000001</v>
      </c>
      <c r="D87" s="594">
        <v>2284.4639999999999</v>
      </c>
      <c r="E87" s="594">
        <v>2742.288</v>
      </c>
      <c r="F87" s="594">
        <v>679.70600000000002</v>
      </c>
      <c r="G87" s="594">
        <v>732.62400000000002</v>
      </c>
      <c r="H87" s="594">
        <v>1329.9580000000001</v>
      </c>
      <c r="I87" s="594">
        <v>2742.288</v>
      </c>
      <c r="J87" s="594">
        <v>326.62099999999998</v>
      </c>
      <c r="K87" s="594">
        <v>-158.35499999999999</v>
      </c>
      <c r="L87" s="594">
        <v>168.26599999999999</v>
      </c>
      <c r="M87" s="594">
        <v>135.31700000000001</v>
      </c>
      <c r="N87" s="594">
        <v>105.376</v>
      </c>
      <c r="O87" s="594">
        <v>-8.01</v>
      </c>
      <c r="P87" s="594">
        <v>97.366</v>
      </c>
      <c r="Q87" s="594">
        <v>-34.119999999999997</v>
      </c>
      <c r="R87" s="594">
        <v>63.246000000000002</v>
      </c>
    </row>
    <row r="88" spans="2:18">
      <c r="B88" s="596" t="s">
        <v>351</v>
      </c>
      <c r="C88" s="594">
        <v>28.486000000000001</v>
      </c>
      <c r="D88" s="594">
        <v>381.80799999999999</v>
      </c>
      <c r="E88" s="594">
        <v>410.29399999999998</v>
      </c>
      <c r="F88" s="594">
        <v>77.665999999999997</v>
      </c>
      <c r="G88" s="594">
        <v>18.672000000000001</v>
      </c>
      <c r="H88" s="594">
        <v>313.95600000000002</v>
      </c>
      <c r="I88" s="594">
        <v>410.29399999999998</v>
      </c>
      <c r="J88" s="594">
        <v>0</v>
      </c>
      <c r="K88" s="594">
        <v>0</v>
      </c>
      <c r="L88" s="594">
        <v>0</v>
      </c>
      <c r="M88" s="594">
        <v>0</v>
      </c>
      <c r="N88" s="594">
        <v>0</v>
      </c>
      <c r="O88" s="594">
        <v>0</v>
      </c>
      <c r="P88" s="594">
        <v>0</v>
      </c>
      <c r="Q88" s="594">
        <v>0</v>
      </c>
      <c r="R88" s="594">
        <v>0</v>
      </c>
    </row>
    <row r="89" spans="2:18">
      <c r="B89" s="596" t="s">
        <v>352</v>
      </c>
      <c r="C89" s="594">
        <v>44.186</v>
      </c>
      <c r="D89" s="594">
        <v>108.554</v>
      </c>
      <c r="E89" s="594">
        <v>152.74</v>
      </c>
      <c r="F89" s="594">
        <v>6.1</v>
      </c>
      <c r="G89" s="594">
        <v>0</v>
      </c>
      <c r="H89" s="594">
        <v>146.63999999999999</v>
      </c>
      <c r="I89" s="594">
        <v>152.74</v>
      </c>
      <c r="J89" s="594">
        <v>0</v>
      </c>
      <c r="K89" s="594">
        <v>0</v>
      </c>
      <c r="L89" s="594">
        <v>0</v>
      </c>
      <c r="M89" s="594">
        <v>0</v>
      </c>
      <c r="N89" s="594">
        <v>0</v>
      </c>
      <c r="O89" s="594">
        <v>0</v>
      </c>
      <c r="P89" s="594">
        <v>0</v>
      </c>
      <c r="Q89" s="594">
        <v>0</v>
      </c>
      <c r="R89" s="594">
        <v>0</v>
      </c>
    </row>
    <row r="90" spans="2:18">
      <c r="B90" s="596" t="s">
        <v>353</v>
      </c>
      <c r="C90" s="594">
        <v>6.6210000000000004</v>
      </c>
      <c r="D90" s="594">
        <v>167.709</v>
      </c>
      <c r="E90" s="594">
        <v>174.33</v>
      </c>
      <c r="F90" s="594">
        <v>83.123000000000005</v>
      </c>
      <c r="G90" s="594">
        <v>55.984999999999999</v>
      </c>
      <c r="H90" s="594">
        <v>35.222000000000001</v>
      </c>
      <c r="I90" s="594">
        <v>174.33</v>
      </c>
      <c r="J90" s="594">
        <v>0</v>
      </c>
      <c r="K90" s="594">
        <v>0</v>
      </c>
      <c r="L90" s="594">
        <v>0</v>
      </c>
      <c r="M90" s="594">
        <v>0</v>
      </c>
      <c r="N90" s="594">
        <v>0</v>
      </c>
      <c r="O90" s="594">
        <v>0</v>
      </c>
      <c r="P90" s="594">
        <v>0</v>
      </c>
      <c r="Q90" s="594">
        <v>0</v>
      </c>
      <c r="R90" s="594">
        <v>0</v>
      </c>
    </row>
    <row r="91" spans="2:18">
      <c r="B91" s="596" t="s">
        <v>508</v>
      </c>
      <c r="C91" s="594">
        <v>9.3309999999999995</v>
      </c>
      <c r="D91" s="594">
        <v>2.2250000000000001</v>
      </c>
      <c r="E91" s="594">
        <v>11.555999999999999</v>
      </c>
      <c r="F91" s="594">
        <v>12.253</v>
      </c>
      <c r="G91" s="594">
        <v>0.254</v>
      </c>
      <c r="H91" s="594">
        <v>-0.95099999999999996</v>
      </c>
      <c r="I91" s="594">
        <v>11.555999999999999</v>
      </c>
      <c r="J91" s="594">
        <v>0</v>
      </c>
      <c r="K91" s="594">
        <v>0</v>
      </c>
      <c r="L91" s="594">
        <v>0</v>
      </c>
      <c r="M91" s="594">
        <v>0</v>
      </c>
      <c r="N91" s="594">
        <v>0</v>
      </c>
      <c r="O91" s="594">
        <v>0</v>
      </c>
      <c r="P91" s="594">
        <v>0</v>
      </c>
      <c r="Q91" s="594">
        <v>0</v>
      </c>
      <c r="R91" s="594">
        <v>0</v>
      </c>
    </row>
    <row r="92" spans="2:18">
      <c r="B92" s="596" t="s">
        <v>509</v>
      </c>
      <c r="C92" s="594">
        <v>47.366999999999997</v>
      </c>
      <c r="D92" s="594">
        <v>36.067999999999998</v>
      </c>
      <c r="E92" s="594">
        <v>83.435000000000002</v>
      </c>
      <c r="F92" s="594">
        <v>1.38</v>
      </c>
      <c r="G92" s="594">
        <v>3.056</v>
      </c>
      <c r="H92" s="594">
        <v>78.998999999999995</v>
      </c>
      <c r="I92" s="594">
        <v>83.435000000000002</v>
      </c>
      <c r="J92" s="594">
        <v>0</v>
      </c>
      <c r="K92" s="594">
        <v>0</v>
      </c>
      <c r="L92" s="594">
        <v>0</v>
      </c>
      <c r="M92" s="594">
        <v>0</v>
      </c>
      <c r="N92" s="594">
        <v>0</v>
      </c>
      <c r="O92" s="594">
        <v>0</v>
      </c>
      <c r="P92" s="594">
        <v>0</v>
      </c>
      <c r="Q92" s="594">
        <v>0</v>
      </c>
      <c r="R92" s="594">
        <v>0</v>
      </c>
    </row>
    <row r="93" spans="2:18">
      <c r="B93" s="596" t="s">
        <v>510</v>
      </c>
      <c r="C93" s="594">
        <v>92.337999999999994</v>
      </c>
      <c r="D93" s="594">
        <v>19.72</v>
      </c>
      <c r="E93" s="594">
        <v>112.05800000000001</v>
      </c>
      <c r="F93" s="594">
        <v>80.495000000000005</v>
      </c>
      <c r="G93" s="594">
        <v>9.2870000000000008</v>
      </c>
      <c r="H93" s="594">
        <v>22.276</v>
      </c>
      <c r="I93" s="594">
        <v>112.05800000000001</v>
      </c>
      <c r="J93" s="594">
        <v>0</v>
      </c>
      <c r="K93" s="594">
        <v>0</v>
      </c>
      <c r="L93" s="594">
        <v>0</v>
      </c>
      <c r="M93" s="594">
        <v>0</v>
      </c>
      <c r="N93" s="594">
        <v>0</v>
      </c>
      <c r="O93" s="594">
        <v>0</v>
      </c>
      <c r="P93" s="594">
        <v>0</v>
      </c>
      <c r="Q93" s="594">
        <v>0</v>
      </c>
      <c r="R93" s="594">
        <v>0</v>
      </c>
    </row>
    <row r="94" spans="2:18">
      <c r="B94" s="596" t="s">
        <v>511</v>
      </c>
      <c r="C94" s="594">
        <v>46.488999999999997</v>
      </c>
      <c r="D94" s="594">
        <v>326.02499999999998</v>
      </c>
      <c r="E94" s="594">
        <v>372.51400000000001</v>
      </c>
      <c r="F94" s="594">
        <v>3.6880000000000002</v>
      </c>
      <c r="G94" s="594">
        <v>0</v>
      </c>
      <c r="H94" s="594">
        <v>368.82600000000002</v>
      </c>
      <c r="I94" s="594">
        <v>372.51400000000001</v>
      </c>
      <c r="J94" s="594">
        <v>0</v>
      </c>
      <c r="K94" s="594">
        <v>0</v>
      </c>
      <c r="L94" s="594">
        <v>0</v>
      </c>
      <c r="M94" s="594">
        <v>0</v>
      </c>
      <c r="N94" s="594">
        <v>0</v>
      </c>
      <c r="O94" s="594">
        <v>0</v>
      </c>
      <c r="P94" s="594">
        <v>0</v>
      </c>
      <c r="Q94" s="594">
        <v>0</v>
      </c>
      <c r="R94" s="594">
        <v>0</v>
      </c>
    </row>
    <row r="95" spans="2:18">
      <c r="B95" s="596" t="s">
        <v>512</v>
      </c>
      <c r="C95" s="594">
        <v>1.071</v>
      </c>
      <c r="D95" s="594">
        <v>16.46</v>
      </c>
      <c r="E95" s="594">
        <v>17.530999999999999</v>
      </c>
      <c r="F95" s="594">
        <v>0.42899999999999999</v>
      </c>
      <c r="G95" s="594">
        <v>0</v>
      </c>
      <c r="H95" s="594">
        <v>17.102</v>
      </c>
      <c r="I95" s="594">
        <v>17.530999999999999</v>
      </c>
      <c r="J95" s="594">
        <v>0</v>
      </c>
      <c r="K95" s="594">
        <v>0</v>
      </c>
      <c r="L95" s="594">
        <v>0</v>
      </c>
      <c r="M95" s="594">
        <v>0</v>
      </c>
      <c r="N95" s="594">
        <v>0</v>
      </c>
      <c r="O95" s="594">
        <v>0</v>
      </c>
      <c r="P95" s="594">
        <v>0</v>
      </c>
      <c r="Q95" s="594">
        <v>0</v>
      </c>
      <c r="R95" s="594">
        <v>0</v>
      </c>
    </row>
    <row r="96" spans="2:18">
      <c r="B96" s="596" t="s">
        <v>513</v>
      </c>
      <c r="C96" s="594">
        <v>15.522</v>
      </c>
      <c r="D96" s="594">
        <v>22.004999999999999</v>
      </c>
      <c r="E96" s="594">
        <v>37.527000000000001</v>
      </c>
      <c r="F96" s="594">
        <v>0.64</v>
      </c>
      <c r="G96" s="594">
        <v>0</v>
      </c>
      <c r="H96" s="594">
        <v>36.887</v>
      </c>
      <c r="I96" s="594">
        <v>37.527000000000001</v>
      </c>
      <c r="J96" s="594">
        <v>0</v>
      </c>
      <c r="K96" s="594">
        <v>0</v>
      </c>
      <c r="L96" s="594">
        <v>0</v>
      </c>
      <c r="M96" s="594">
        <v>0</v>
      </c>
      <c r="N96" s="594">
        <v>0</v>
      </c>
      <c r="O96" s="594">
        <v>0</v>
      </c>
      <c r="P96" s="594">
        <v>0</v>
      </c>
      <c r="Q96" s="594">
        <v>0</v>
      </c>
      <c r="R96" s="594">
        <v>0</v>
      </c>
    </row>
    <row r="97" spans="2:22">
      <c r="B97" s="596" t="s">
        <v>354</v>
      </c>
      <c r="C97" s="594">
        <v>181.75899999999999</v>
      </c>
      <c r="D97" s="594">
        <v>216.06399999999999</v>
      </c>
      <c r="E97" s="594">
        <v>397.82299999999998</v>
      </c>
      <c r="F97" s="594">
        <v>138.733</v>
      </c>
      <c r="G97" s="594">
        <v>33.765000000000001</v>
      </c>
      <c r="H97" s="594">
        <v>225.32499999999999</v>
      </c>
      <c r="I97" s="594">
        <v>397.82299999999998</v>
      </c>
      <c r="J97" s="594">
        <v>0</v>
      </c>
      <c r="K97" s="594">
        <v>0</v>
      </c>
      <c r="L97" s="594">
        <v>0</v>
      </c>
      <c r="M97" s="594">
        <v>0</v>
      </c>
      <c r="N97" s="594">
        <v>0</v>
      </c>
      <c r="O97" s="594">
        <v>0</v>
      </c>
      <c r="P97" s="594">
        <v>0</v>
      </c>
      <c r="Q97" s="594">
        <v>0</v>
      </c>
      <c r="R97" s="594">
        <v>0</v>
      </c>
    </row>
    <row r="98" spans="2:22">
      <c r="B98" s="596" t="s">
        <v>355</v>
      </c>
      <c r="C98" s="594">
        <v>176.19800000000001</v>
      </c>
      <c r="D98" s="594">
        <v>367.86799999999999</v>
      </c>
      <c r="E98" s="594">
        <v>544.06600000000003</v>
      </c>
      <c r="F98" s="594">
        <v>17.879000000000001</v>
      </c>
      <c r="G98" s="594">
        <v>39.805</v>
      </c>
      <c r="H98" s="594">
        <v>486.38200000000001</v>
      </c>
      <c r="I98" s="594">
        <v>544.06600000000003</v>
      </c>
      <c r="J98" s="594">
        <v>0</v>
      </c>
      <c r="K98" s="594">
        <v>0</v>
      </c>
      <c r="L98" s="594">
        <v>0</v>
      </c>
      <c r="M98" s="594">
        <v>0</v>
      </c>
      <c r="N98" s="594">
        <v>0</v>
      </c>
      <c r="O98" s="594">
        <v>0</v>
      </c>
      <c r="P98" s="594">
        <v>0</v>
      </c>
      <c r="Q98" s="594">
        <v>0</v>
      </c>
      <c r="R98" s="594">
        <v>0</v>
      </c>
    </row>
    <row r="99" spans="2:22">
      <c r="B99" s="596" t="s">
        <v>356</v>
      </c>
      <c r="C99" s="594">
        <v>2.7320000000000002</v>
      </c>
      <c r="D99" s="594">
        <v>68.918999999999997</v>
      </c>
      <c r="E99" s="594">
        <v>71.650999999999996</v>
      </c>
      <c r="F99" s="594">
        <v>53.048000000000002</v>
      </c>
      <c r="G99" s="594">
        <v>3.23</v>
      </c>
      <c r="H99" s="594">
        <v>15.372999999999999</v>
      </c>
      <c r="I99" s="594">
        <v>71.650999999999996</v>
      </c>
      <c r="J99" s="594">
        <v>0</v>
      </c>
      <c r="K99" s="594">
        <v>0</v>
      </c>
      <c r="L99" s="594">
        <v>0</v>
      </c>
      <c r="M99" s="594">
        <v>0</v>
      </c>
      <c r="N99" s="594">
        <v>0</v>
      </c>
      <c r="O99" s="594">
        <v>0</v>
      </c>
      <c r="P99" s="594">
        <v>0</v>
      </c>
      <c r="Q99" s="594">
        <v>0</v>
      </c>
      <c r="R99" s="594">
        <v>0</v>
      </c>
    </row>
    <row r="100" spans="2:22">
      <c r="B100" s="596" t="s">
        <v>357</v>
      </c>
      <c r="C100" s="594">
        <v>123.483</v>
      </c>
      <c r="D100" s="594">
        <v>380.78100000000001</v>
      </c>
      <c r="E100" s="594">
        <v>504.26400000000001</v>
      </c>
      <c r="F100" s="594">
        <v>71.765000000000001</v>
      </c>
      <c r="G100" s="594">
        <v>176.94499999999999</v>
      </c>
      <c r="H100" s="594">
        <v>255.554</v>
      </c>
      <c r="I100" s="594">
        <v>504.26400000000001</v>
      </c>
      <c r="J100" s="594">
        <v>0</v>
      </c>
      <c r="K100" s="594">
        <v>0</v>
      </c>
      <c r="L100" s="594">
        <v>0</v>
      </c>
      <c r="M100" s="594">
        <v>0</v>
      </c>
      <c r="N100" s="594">
        <v>0</v>
      </c>
      <c r="O100" s="594">
        <v>0</v>
      </c>
      <c r="P100" s="594">
        <v>0</v>
      </c>
      <c r="Q100" s="594">
        <v>0</v>
      </c>
      <c r="R100" s="594">
        <v>0</v>
      </c>
    </row>
    <row r="101" spans="2:22">
      <c r="B101" s="599"/>
      <c r="C101" s="600"/>
      <c r="D101" s="600"/>
      <c r="E101" s="598"/>
      <c r="F101" s="598"/>
      <c r="G101" s="598"/>
      <c r="H101" s="598"/>
      <c r="I101" s="598"/>
      <c r="J101" s="598"/>
      <c r="K101" s="598"/>
      <c r="L101" s="598"/>
      <c r="M101" s="598"/>
      <c r="N101" s="598"/>
      <c r="O101" s="598"/>
      <c r="P101" s="598"/>
      <c r="Q101" s="598"/>
      <c r="R101" s="598"/>
      <c r="S101" s="599"/>
      <c r="T101" s="599"/>
      <c r="U101" s="599"/>
      <c r="V101" s="599"/>
    </row>
    <row r="102" spans="2:22">
      <c r="B102" s="599"/>
      <c r="C102" s="600"/>
      <c r="D102" s="600"/>
      <c r="E102" s="598"/>
      <c r="F102" s="598"/>
      <c r="G102" s="598"/>
      <c r="H102" s="598"/>
      <c r="I102" s="598"/>
      <c r="J102" s="598"/>
      <c r="K102" s="598"/>
      <c r="L102" s="598"/>
      <c r="M102" s="598"/>
      <c r="N102" s="598"/>
      <c r="O102" s="598"/>
      <c r="P102" s="598"/>
      <c r="Q102" s="598"/>
      <c r="R102" s="598"/>
      <c r="S102" s="599"/>
      <c r="T102" s="599"/>
      <c r="U102" s="599"/>
      <c r="V102" s="599"/>
    </row>
    <row r="103" spans="2:22">
      <c r="B103" s="599"/>
      <c r="C103" s="600"/>
      <c r="D103" s="600"/>
      <c r="E103" s="598"/>
      <c r="F103" s="598"/>
      <c r="G103" s="598"/>
      <c r="H103" s="598"/>
      <c r="I103" s="598"/>
      <c r="J103" s="598"/>
      <c r="K103" s="598"/>
      <c r="L103" s="598"/>
      <c r="M103" s="598"/>
      <c r="N103" s="598"/>
      <c r="O103" s="598"/>
      <c r="P103" s="598"/>
      <c r="Q103" s="598"/>
      <c r="R103" s="598"/>
      <c r="S103" s="599"/>
      <c r="T103" s="599"/>
      <c r="U103" s="599"/>
      <c r="V103" s="599"/>
    </row>
    <row r="104" spans="2:22">
      <c r="B104" s="599"/>
      <c r="C104" s="600"/>
      <c r="D104" s="600"/>
      <c r="E104" s="598"/>
      <c r="F104" s="598"/>
      <c r="G104" s="598"/>
      <c r="H104" s="598"/>
      <c r="I104" s="598"/>
      <c r="J104" s="598"/>
      <c r="K104" s="598"/>
      <c r="L104" s="598"/>
      <c r="M104" s="598"/>
      <c r="N104" s="598"/>
      <c r="O104" s="598"/>
      <c r="P104" s="598"/>
      <c r="Q104" s="598"/>
      <c r="R104" s="598"/>
      <c r="S104" s="599"/>
      <c r="T104" s="599"/>
      <c r="U104" s="599"/>
      <c r="V104" s="599"/>
    </row>
    <row r="105" spans="2:22">
      <c r="B105" s="599"/>
      <c r="C105" s="600"/>
      <c r="D105" s="600"/>
      <c r="E105" s="598"/>
      <c r="F105" s="598"/>
      <c r="G105" s="598"/>
      <c r="H105" s="598"/>
      <c r="I105" s="598"/>
      <c r="J105" s="598"/>
      <c r="K105" s="598"/>
      <c r="L105" s="598"/>
      <c r="M105" s="598"/>
      <c r="N105" s="598"/>
      <c r="O105" s="598"/>
      <c r="P105" s="598"/>
      <c r="Q105" s="598"/>
      <c r="R105" s="598"/>
      <c r="S105" s="599"/>
      <c r="T105" s="599"/>
      <c r="U105" s="599"/>
      <c r="V105" s="599"/>
    </row>
    <row r="106" spans="2:22">
      <c r="B106" s="599"/>
      <c r="C106" s="600"/>
      <c r="D106" s="600"/>
      <c r="E106" s="598"/>
      <c r="F106" s="598"/>
      <c r="G106" s="598"/>
      <c r="H106" s="598"/>
      <c r="I106" s="598"/>
      <c r="J106" s="598"/>
      <c r="K106" s="598"/>
      <c r="L106" s="598"/>
      <c r="M106" s="598"/>
      <c r="N106" s="598"/>
      <c r="O106" s="598"/>
      <c r="P106" s="598"/>
      <c r="Q106" s="598"/>
      <c r="R106" s="598"/>
      <c r="S106" s="599"/>
      <c r="T106" s="599"/>
      <c r="U106" s="599"/>
      <c r="V106" s="599"/>
    </row>
    <row r="107" spans="2:22">
      <c r="B107" s="599"/>
      <c r="C107" s="599"/>
      <c r="D107" s="599"/>
      <c r="E107" s="599"/>
      <c r="F107" s="599"/>
      <c r="G107" s="599"/>
      <c r="H107" s="599"/>
      <c r="I107" s="599"/>
      <c r="J107" s="599"/>
      <c r="K107" s="599"/>
      <c r="L107" s="601"/>
      <c r="M107" s="601"/>
      <c r="N107" s="601"/>
      <c r="O107" s="601"/>
      <c r="P107" s="601"/>
      <c r="Q107" s="601"/>
      <c r="R107" s="601"/>
      <c r="S107" s="599"/>
      <c r="T107" s="599"/>
      <c r="U107" s="599"/>
      <c r="V107" s="599"/>
    </row>
    <row r="108" spans="2:22">
      <c r="B108" s="599"/>
      <c r="C108" s="599"/>
      <c r="D108" s="599"/>
      <c r="E108" s="599"/>
      <c r="F108" s="599"/>
      <c r="G108" s="599"/>
      <c r="H108" s="599"/>
      <c r="I108" s="599"/>
      <c r="J108" s="599"/>
      <c r="K108" s="599"/>
      <c r="L108" s="601"/>
      <c r="M108" s="601"/>
      <c r="N108" s="601"/>
      <c r="O108" s="601"/>
      <c r="P108" s="601"/>
      <c r="Q108" s="601"/>
      <c r="R108" s="601"/>
      <c r="S108" s="599"/>
      <c r="T108" s="599"/>
      <c r="U108" s="599"/>
      <c r="V108" s="599"/>
    </row>
    <row r="109" spans="2:22">
      <c r="B109" s="599"/>
      <c r="C109" s="599"/>
      <c r="D109" s="599"/>
      <c r="E109" s="599"/>
      <c r="F109" s="599"/>
      <c r="G109" s="599"/>
      <c r="H109" s="599"/>
      <c r="I109" s="599"/>
      <c r="J109" s="599"/>
      <c r="K109" s="599"/>
      <c r="L109" s="601"/>
      <c r="M109" s="601"/>
      <c r="N109" s="601"/>
      <c r="O109" s="601"/>
      <c r="P109" s="601"/>
      <c r="Q109" s="601"/>
      <c r="R109" s="601"/>
      <c r="S109" s="599"/>
      <c r="T109" s="599"/>
      <c r="U109" s="599"/>
      <c r="V109" s="599"/>
    </row>
    <row r="110" spans="2:22">
      <c r="B110" s="599"/>
      <c r="C110" s="599"/>
      <c r="D110" s="599"/>
      <c r="E110" s="599"/>
      <c r="F110" s="599"/>
      <c r="G110" s="599"/>
      <c r="H110" s="599"/>
      <c r="I110" s="599"/>
      <c r="J110" s="599"/>
      <c r="K110" s="599"/>
      <c r="L110" s="601"/>
      <c r="M110" s="601"/>
      <c r="N110" s="601"/>
      <c r="O110" s="601"/>
      <c r="P110" s="601"/>
      <c r="Q110" s="601"/>
      <c r="R110" s="601"/>
      <c r="S110" s="599"/>
      <c r="T110" s="599"/>
      <c r="U110" s="599"/>
      <c r="V110" s="599"/>
    </row>
    <row r="111" spans="2:22">
      <c r="B111" s="599"/>
      <c r="C111" s="599"/>
      <c r="D111" s="599"/>
      <c r="E111" s="599"/>
      <c r="F111" s="599"/>
      <c r="G111" s="599"/>
      <c r="H111" s="599"/>
      <c r="I111" s="599"/>
      <c r="J111" s="599"/>
      <c r="K111" s="599"/>
      <c r="L111" s="601"/>
      <c r="M111" s="601"/>
      <c r="N111" s="601"/>
      <c r="O111" s="601"/>
      <c r="P111" s="601"/>
      <c r="Q111" s="601"/>
      <c r="R111" s="601"/>
      <c r="S111" s="599"/>
      <c r="T111" s="599"/>
      <c r="U111" s="599"/>
      <c r="V111" s="599"/>
    </row>
    <row r="112" spans="2:22">
      <c r="B112" s="599"/>
      <c r="C112" s="599"/>
      <c r="D112" s="599"/>
      <c r="E112" s="599"/>
      <c r="F112" s="599"/>
      <c r="G112" s="599"/>
      <c r="H112" s="599"/>
      <c r="I112" s="599"/>
      <c r="J112" s="599"/>
      <c r="K112" s="599"/>
      <c r="L112" s="601"/>
      <c r="M112" s="601"/>
      <c r="N112" s="601"/>
      <c r="O112" s="601"/>
      <c r="P112" s="601"/>
      <c r="Q112" s="601"/>
      <c r="R112" s="601"/>
      <c r="S112" s="599"/>
      <c r="T112" s="599"/>
      <c r="U112" s="599"/>
      <c r="V112" s="599"/>
    </row>
    <row r="113" spans="2:22">
      <c r="B113" s="599"/>
      <c r="C113" s="599"/>
      <c r="D113" s="599"/>
      <c r="E113" s="599"/>
      <c r="F113" s="599"/>
      <c r="G113" s="599"/>
      <c r="H113" s="599"/>
      <c r="I113" s="599"/>
      <c r="J113" s="599"/>
      <c r="K113" s="599"/>
      <c r="L113" s="601"/>
      <c r="M113" s="601"/>
      <c r="N113" s="601"/>
      <c r="O113" s="601"/>
      <c r="P113" s="601"/>
      <c r="Q113" s="601"/>
      <c r="R113" s="601"/>
      <c r="S113" s="599"/>
      <c r="T113" s="599"/>
      <c r="U113" s="599"/>
      <c r="V113" s="599"/>
    </row>
    <row r="114" spans="2:22">
      <c r="B114" s="599"/>
      <c r="C114" s="599"/>
      <c r="D114" s="599"/>
      <c r="E114" s="599"/>
      <c r="F114" s="599"/>
      <c r="G114" s="599"/>
      <c r="H114" s="599"/>
      <c r="I114" s="599"/>
      <c r="J114" s="599"/>
      <c r="K114" s="599"/>
      <c r="L114" s="601"/>
      <c r="M114" s="601"/>
      <c r="N114" s="601"/>
      <c r="O114" s="601"/>
      <c r="P114" s="601"/>
      <c r="Q114" s="601"/>
      <c r="R114" s="601"/>
      <c r="S114" s="599"/>
      <c r="T114" s="599"/>
      <c r="U114" s="599"/>
      <c r="V114" s="599"/>
    </row>
    <row r="115" spans="2:22">
      <c r="B115" s="599"/>
      <c r="C115" s="599"/>
      <c r="D115" s="599"/>
      <c r="E115" s="599"/>
      <c r="F115" s="599"/>
      <c r="G115" s="599"/>
      <c r="H115" s="599"/>
      <c r="I115" s="599"/>
      <c r="J115" s="599"/>
      <c r="K115" s="599"/>
      <c r="L115" s="601"/>
      <c r="M115" s="601"/>
      <c r="N115" s="601"/>
      <c r="O115" s="601"/>
      <c r="P115" s="601"/>
      <c r="Q115" s="601"/>
      <c r="R115" s="601"/>
      <c r="S115" s="599"/>
      <c r="T115" s="599"/>
      <c r="U115" s="599"/>
      <c r="V115" s="599"/>
    </row>
    <row r="116" spans="2:22">
      <c r="B116" s="599"/>
      <c r="C116" s="599"/>
      <c r="D116" s="599"/>
      <c r="E116" s="599"/>
      <c r="F116" s="599"/>
      <c r="G116" s="599"/>
      <c r="H116" s="599"/>
      <c r="I116" s="599"/>
      <c r="J116" s="599"/>
      <c r="K116" s="599"/>
      <c r="L116" s="601"/>
      <c r="M116" s="601"/>
      <c r="N116" s="601"/>
      <c r="O116" s="601"/>
      <c r="P116" s="601"/>
      <c r="Q116" s="601"/>
      <c r="R116" s="601"/>
      <c r="S116" s="599"/>
      <c r="T116" s="599"/>
      <c r="U116" s="599"/>
      <c r="V116" s="599"/>
    </row>
  </sheetData>
  <pageMargins left="0.7" right="0.7" top="0.75" bottom="0.75" header="0.3" footer="0.3"/>
  <pageSetup paperSize="9" orientation="portrait" r:id="rId1"/>
  <headerFooter>
    <oddHeader>&amp;C&amp;"Arial"&amp;8&amp;K000000INTERNAL&amp;1#</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U202"/>
  <sheetViews>
    <sheetView zoomScale="96" zoomScaleNormal="96" workbookViewId="0"/>
  </sheetViews>
  <sheetFormatPr baseColWidth="10" defaultColWidth="11.42578125" defaultRowHeight="12.75"/>
  <cols>
    <col min="1" max="1" width="12.140625" style="94" customWidth="1"/>
    <col min="2" max="2" width="70.5703125" style="94" customWidth="1"/>
    <col min="3" max="3" width="18.42578125" style="94" customWidth="1"/>
    <col min="4" max="4" width="16.42578125" style="94" customWidth="1"/>
    <col min="5" max="5" width="17.7109375" style="94" customWidth="1"/>
    <col min="6" max="6" width="14.85546875" style="94" customWidth="1"/>
    <col min="7" max="7" width="19.7109375" style="94" customWidth="1"/>
    <col min="8" max="8" width="18.85546875" style="94" customWidth="1"/>
    <col min="9" max="9" width="15.28515625" style="94" customWidth="1"/>
    <col min="10" max="10" width="17.7109375" style="94" customWidth="1"/>
    <col min="11" max="11" width="20.5703125" style="94" customWidth="1"/>
    <col min="12" max="12" width="20.28515625" style="94" customWidth="1"/>
    <col min="13" max="13" width="19.140625" style="94" customWidth="1"/>
    <col min="14" max="14" width="14.5703125" style="94" customWidth="1"/>
    <col min="15" max="15" width="18" style="94" customWidth="1"/>
    <col min="16" max="16" width="18.5703125" style="94" customWidth="1"/>
    <col min="17" max="17" width="14.7109375" style="122" customWidth="1"/>
    <col min="18" max="18" width="15.28515625" style="122" customWidth="1"/>
    <col min="19" max="19" width="13.7109375" style="122" customWidth="1"/>
    <col min="20" max="20" width="14.28515625" style="122" customWidth="1"/>
    <col min="21" max="22" width="12.5703125" style="122" customWidth="1"/>
    <col min="23" max="23" width="14.140625" style="122" customWidth="1"/>
    <col min="24" max="24" width="12.85546875" style="122" customWidth="1"/>
    <col min="25" max="26" width="11.42578125" style="122"/>
    <col min="27" max="27" width="14.140625" style="122" customWidth="1"/>
    <col min="28" max="30" width="11.42578125" style="122"/>
    <col min="31" max="31" width="13.5703125" style="122" customWidth="1"/>
    <col min="32" max="32" width="13.42578125" style="122" customWidth="1"/>
    <col min="33" max="175" width="11.42578125" style="122"/>
    <col min="176" max="16384" width="11.42578125" style="94"/>
  </cols>
  <sheetData>
    <row r="1" spans="1:177" s="122" customFormat="1">
      <c r="B1" s="528"/>
    </row>
    <row r="2" spans="1:177" ht="12.75" customHeight="1">
      <c r="A2" s="683" t="s">
        <v>71</v>
      </c>
      <c r="B2" s="684"/>
      <c r="C2" s="677" t="s">
        <v>256</v>
      </c>
      <c r="D2" s="678"/>
      <c r="E2" s="677" t="s">
        <v>10</v>
      </c>
      <c r="F2" s="678"/>
      <c r="G2" s="677" t="s">
        <v>46</v>
      </c>
      <c r="H2" s="678"/>
      <c r="I2" s="677" t="s">
        <v>14</v>
      </c>
      <c r="J2" s="678"/>
      <c r="K2" s="677" t="s">
        <v>47</v>
      </c>
      <c r="L2" s="678"/>
      <c r="M2" s="677" t="s">
        <v>347</v>
      </c>
      <c r="N2" s="678"/>
      <c r="O2" s="677" t="s">
        <v>257</v>
      </c>
      <c r="P2" s="678"/>
      <c r="Q2" s="677" t="s">
        <v>17</v>
      </c>
      <c r="R2" s="678"/>
      <c r="FT2" s="122"/>
      <c r="FU2" s="122"/>
    </row>
    <row r="3" spans="1:177">
      <c r="A3" s="688" t="s">
        <v>232</v>
      </c>
      <c r="B3" s="689"/>
      <c r="C3" s="345" t="s">
        <v>432</v>
      </c>
      <c r="D3" s="346" t="s">
        <v>409</v>
      </c>
      <c r="E3" s="345" t="s">
        <v>432</v>
      </c>
      <c r="F3" s="346" t="s">
        <v>409</v>
      </c>
      <c r="G3" s="345" t="s">
        <v>432</v>
      </c>
      <c r="H3" s="346" t="s">
        <v>409</v>
      </c>
      <c r="I3" s="345" t="s">
        <v>432</v>
      </c>
      <c r="J3" s="346" t="s">
        <v>409</v>
      </c>
      <c r="K3" s="345" t="s">
        <v>432</v>
      </c>
      <c r="L3" s="346" t="s">
        <v>409</v>
      </c>
      <c r="M3" s="345" t="s">
        <v>432</v>
      </c>
      <c r="N3" s="346" t="s">
        <v>409</v>
      </c>
      <c r="O3" s="345" t="s">
        <v>432</v>
      </c>
      <c r="P3" s="346" t="s">
        <v>409</v>
      </c>
      <c r="Q3" s="345" t="s">
        <v>432</v>
      </c>
      <c r="R3" s="346" t="s">
        <v>409</v>
      </c>
      <c r="FT3" s="122"/>
      <c r="FU3" s="122"/>
    </row>
    <row r="4" spans="1:177">
      <c r="A4" s="690"/>
      <c r="B4" s="691"/>
      <c r="C4" s="332" t="s">
        <v>335</v>
      </c>
      <c r="D4" s="333" t="s">
        <v>335</v>
      </c>
      <c r="E4" s="332" t="s">
        <v>335</v>
      </c>
      <c r="F4" s="333" t="s">
        <v>335</v>
      </c>
      <c r="G4" s="332" t="s">
        <v>335</v>
      </c>
      <c r="H4" s="333" t="s">
        <v>335</v>
      </c>
      <c r="I4" s="332" t="s">
        <v>335</v>
      </c>
      <c r="J4" s="333" t="s">
        <v>335</v>
      </c>
      <c r="K4" s="332" t="s">
        <v>335</v>
      </c>
      <c r="L4" s="333" t="s">
        <v>335</v>
      </c>
      <c r="M4" s="332" t="s">
        <v>335</v>
      </c>
      <c r="N4" s="333" t="s">
        <v>335</v>
      </c>
      <c r="O4" s="332" t="s">
        <v>335</v>
      </c>
      <c r="P4" s="333" t="s">
        <v>335</v>
      </c>
      <c r="Q4" s="332" t="s">
        <v>335</v>
      </c>
      <c r="R4" s="333" t="s">
        <v>335</v>
      </c>
      <c r="FT4" s="122"/>
      <c r="FU4" s="122"/>
    </row>
    <row r="5" spans="1:177" s="347" customFormat="1">
      <c r="A5" s="334" t="s">
        <v>233</v>
      </c>
      <c r="B5" s="335"/>
      <c r="C5" s="443">
        <v>687.58199999999999</v>
      </c>
      <c r="D5" s="444">
        <v>445.62</v>
      </c>
      <c r="E5" s="328">
        <v>638.67700000000002</v>
      </c>
      <c r="F5" s="336">
        <v>617.13300000000004</v>
      </c>
      <c r="G5" s="443">
        <v>6167.0879999999997</v>
      </c>
      <c r="H5" s="444">
        <v>4804.1239999999998</v>
      </c>
      <c r="I5" s="328">
        <v>1164.672</v>
      </c>
      <c r="J5" s="336">
        <v>657.24699999999996</v>
      </c>
      <c r="K5" s="443">
        <v>567.84299999999996</v>
      </c>
      <c r="L5" s="444">
        <v>550.69000000000005</v>
      </c>
      <c r="M5" s="443">
        <v>318.93599999999998</v>
      </c>
      <c r="N5" s="444">
        <v>290.65100000000001</v>
      </c>
      <c r="O5" s="443">
        <v>-958.27</v>
      </c>
      <c r="P5" s="444">
        <v>-302.98599999999999</v>
      </c>
      <c r="Q5" s="328">
        <v>8586.5280000000002</v>
      </c>
      <c r="R5" s="329">
        <v>7062.4790000000003</v>
      </c>
      <c r="S5" s="217"/>
      <c r="T5" s="217"/>
      <c r="U5" s="217"/>
      <c r="V5" s="217"/>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row>
    <row r="6" spans="1:177">
      <c r="A6" s="337"/>
      <c r="B6" s="338" t="s">
        <v>190</v>
      </c>
      <c r="C6" s="441">
        <v>7.7709999999999999</v>
      </c>
      <c r="D6" s="442">
        <v>124.187</v>
      </c>
      <c r="E6" s="326">
        <v>73.998000000000005</v>
      </c>
      <c r="F6" s="339">
        <v>63.62</v>
      </c>
      <c r="G6" s="441">
        <v>941.99900000000002</v>
      </c>
      <c r="H6" s="442">
        <v>757.875</v>
      </c>
      <c r="I6" s="441">
        <v>307.64400000000001</v>
      </c>
      <c r="J6" s="442">
        <v>156.714</v>
      </c>
      <c r="K6" s="441">
        <v>200.96199999999999</v>
      </c>
      <c r="L6" s="442">
        <v>140.83500000000001</v>
      </c>
      <c r="M6" s="441">
        <v>230.923</v>
      </c>
      <c r="N6" s="442">
        <v>153.02199999999999</v>
      </c>
      <c r="O6" s="441" t="s">
        <v>374</v>
      </c>
      <c r="P6" s="442" t="s">
        <v>374</v>
      </c>
      <c r="Q6" s="328">
        <v>1763.297</v>
      </c>
      <c r="R6" s="329">
        <v>1396.2529999999999</v>
      </c>
      <c r="FT6" s="122"/>
      <c r="FU6" s="122"/>
    </row>
    <row r="7" spans="1:177">
      <c r="A7" s="337"/>
      <c r="B7" s="338" t="s">
        <v>417</v>
      </c>
      <c r="C7" s="441">
        <v>4.1539999999999999</v>
      </c>
      <c r="D7" s="442">
        <v>0.14599999999999999</v>
      </c>
      <c r="E7" s="326">
        <v>150.70599999999999</v>
      </c>
      <c r="F7" s="339">
        <v>145.102</v>
      </c>
      <c r="G7" s="441">
        <v>116.67</v>
      </c>
      <c r="H7" s="442">
        <v>89.881</v>
      </c>
      <c r="I7" s="441">
        <v>15.257999999999999</v>
      </c>
      <c r="J7" s="442">
        <v>76.75</v>
      </c>
      <c r="K7" s="441">
        <v>0.22500000000000001</v>
      </c>
      <c r="L7" s="442">
        <v>6.0999999999999999E-2</v>
      </c>
      <c r="M7" s="441">
        <v>0.34599999999999997</v>
      </c>
      <c r="N7" s="442">
        <v>0.09</v>
      </c>
      <c r="O7" s="441" t="s">
        <v>374</v>
      </c>
      <c r="P7" s="442" t="s">
        <v>374</v>
      </c>
      <c r="Q7" s="328">
        <v>287.35899999999998</v>
      </c>
      <c r="R7" s="329">
        <v>312.02999999999997</v>
      </c>
      <c r="FT7" s="122"/>
      <c r="FU7" s="122"/>
    </row>
    <row r="8" spans="1:177">
      <c r="A8" s="337"/>
      <c r="B8" s="338" t="s">
        <v>418</v>
      </c>
      <c r="C8" s="441">
        <v>4.6449999999999996</v>
      </c>
      <c r="D8" s="442">
        <v>4.484</v>
      </c>
      <c r="E8" s="326">
        <v>27.396999999999998</v>
      </c>
      <c r="F8" s="339">
        <v>30.526</v>
      </c>
      <c r="G8" s="441">
        <v>766.99</v>
      </c>
      <c r="H8" s="442">
        <v>655.85599999999999</v>
      </c>
      <c r="I8" s="441">
        <v>26.318999999999999</v>
      </c>
      <c r="J8" s="442">
        <v>13.731</v>
      </c>
      <c r="K8" s="441">
        <v>115.855</v>
      </c>
      <c r="L8" s="442">
        <v>115.248</v>
      </c>
      <c r="M8" s="441">
        <v>8.6110000000000007</v>
      </c>
      <c r="N8" s="442">
        <v>8.9149999999999991</v>
      </c>
      <c r="O8" s="441" t="s">
        <v>374</v>
      </c>
      <c r="P8" s="442" t="s">
        <v>374</v>
      </c>
      <c r="Q8" s="328">
        <v>949.81700000000001</v>
      </c>
      <c r="R8" s="329">
        <v>828.76</v>
      </c>
      <c r="FT8" s="122"/>
      <c r="FU8" s="122"/>
    </row>
    <row r="9" spans="1:177">
      <c r="A9" s="337"/>
      <c r="B9" s="338" t="s">
        <v>415</v>
      </c>
      <c r="C9" s="441">
        <v>1.401</v>
      </c>
      <c r="D9" s="442">
        <v>1.585</v>
      </c>
      <c r="E9" s="326">
        <v>306.44299999999998</v>
      </c>
      <c r="F9" s="339">
        <v>312.03399999999999</v>
      </c>
      <c r="G9" s="441">
        <v>3804.777</v>
      </c>
      <c r="H9" s="442">
        <v>2822.3530000000001</v>
      </c>
      <c r="I9" s="441">
        <v>420.04700000000003</v>
      </c>
      <c r="J9" s="442">
        <v>328.827</v>
      </c>
      <c r="K9" s="441">
        <v>178.61099999999999</v>
      </c>
      <c r="L9" s="442">
        <v>182.20099999999999</v>
      </c>
      <c r="M9" s="441">
        <v>54.709000000000003</v>
      </c>
      <c r="N9" s="442">
        <v>64.015000000000001</v>
      </c>
      <c r="O9" s="441">
        <v>2.661</v>
      </c>
      <c r="P9" s="442">
        <v>0.126</v>
      </c>
      <c r="Q9" s="328">
        <v>4768.6490000000003</v>
      </c>
      <c r="R9" s="329">
        <v>3711.1410000000001</v>
      </c>
      <c r="FT9" s="122"/>
      <c r="FU9" s="122"/>
    </row>
    <row r="10" spans="1:177">
      <c r="A10" s="337"/>
      <c r="B10" s="338" t="s">
        <v>191</v>
      </c>
      <c r="C10" s="441">
        <v>660.08500000000004</v>
      </c>
      <c r="D10" s="442">
        <v>305.73500000000001</v>
      </c>
      <c r="E10" s="326">
        <v>1.6970000000000001</v>
      </c>
      <c r="F10" s="339">
        <v>1.694</v>
      </c>
      <c r="G10" s="441">
        <v>9.3390000000000004</v>
      </c>
      <c r="H10" s="442">
        <v>6.8849999999999998</v>
      </c>
      <c r="I10" s="441">
        <v>303.99700000000001</v>
      </c>
      <c r="J10" s="442">
        <v>1.6619999999999999</v>
      </c>
      <c r="K10" s="441">
        <v>5.7009999999999996</v>
      </c>
      <c r="L10" s="442">
        <v>4.93</v>
      </c>
      <c r="M10" s="441">
        <v>15.827999999999999</v>
      </c>
      <c r="N10" s="442">
        <v>55.965000000000003</v>
      </c>
      <c r="O10" s="441">
        <v>-960.93100000000004</v>
      </c>
      <c r="P10" s="442">
        <v>-303.11200000000002</v>
      </c>
      <c r="Q10" s="328">
        <v>35.716000000000001</v>
      </c>
      <c r="R10" s="329">
        <v>73.759</v>
      </c>
      <c r="FT10" s="122"/>
      <c r="FU10" s="122"/>
    </row>
    <row r="11" spans="1:177">
      <c r="A11" s="337"/>
      <c r="B11" s="338" t="s">
        <v>377</v>
      </c>
      <c r="C11" s="441" t="s">
        <v>374</v>
      </c>
      <c r="D11" s="442" t="s">
        <v>374</v>
      </c>
      <c r="E11" s="326">
        <v>66.638999999999996</v>
      </c>
      <c r="F11" s="339">
        <v>55.911000000000001</v>
      </c>
      <c r="G11" s="441">
        <v>415.97800000000001</v>
      </c>
      <c r="H11" s="442">
        <v>342.55500000000001</v>
      </c>
      <c r="I11" s="441">
        <v>89.210999999999999</v>
      </c>
      <c r="J11" s="442">
        <v>76.415000000000006</v>
      </c>
      <c r="K11" s="441">
        <v>65.021000000000001</v>
      </c>
      <c r="L11" s="442">
        <v>56.515999999999998</v>
      </c>
      <c r="M11" s="441">
        <v>6.9379999999999997</v>
      </c>
      <c r="N11" s="442">
        <v>6.8789999999999996</v>
      </c>
      <c r="O11" s="441" t="s">
        <v>374</v>
      </c>
      <c r="P11" s="442" t="s">
        <v>374</v>
      </c>
      <c r="Q11" s="328">
        <v>643.78700000000003</v>
      </c>
      <c r="R11" s="329">
        <v>538.27599999999995</v>
      </c>
      <c r="FT11" s="122"/>
      <c r="FU11" s="122"/>
    </row>
    <row r="12" spans="1:177">
      <c r="A12" s="337"/>
      <c r="B12" s="338" t="s">
        <v>192</v>
      </c>
      <c r="C12" s="441">
        <v>9.5259999999999998</v>
      </c>
      <c r="D12" s="442">
        <v>9.4830000000000005</v>
      </c>
      <c r="E12" s="326">
        <v>11.797000000000001</v>
      </c>
      <c r="F12" s="339">
        <v>8.2460000000000004</v>
      </c>
      <c r="G12" s="441">
        <v>111.33499999999999</v>
      </c>
      <c r="H12" s="442">
        <v>128.71899999999999</v>
      </c>
      <c r="I12" s="441">
        <v>1.6319999999999999</v>
      </c>
      <c r="J12" s="442">
        <v>2.6280000000000001</v>
      </c>
      <c r="K12" s="441">
        <v>1.468</v>
      </c>
      <c r="L12" s="442">
        <v>50.899000000000001</v>
      </c>
      <c r="M12" s="441">
        <v>1.581</v>
      </c>
      <c r="N12" s="442">
        <v>1.7649999999999999</v>
      </c>
      <c r="O12" s="441" t="s">
        <v>374</v>
      </c>
      <c r="P12" s="442" t="s">
        <v>374</v>
      </c>
      <c r="Q12" s="328">
        <v>137.339</v>
      </c>
      <c r="R12" s="329">
        <v>201.74</v>
      </c>
      <c r="FT12" s="122"/>
      <c r="FU12" s="122"/>
    </row>
    <row r="13" spans="1:177">
      <c r="A13" s="348"/>
      <c r="B13" s="348"/>
      <c r="C13" s="348"/>
      <c r="D13" s="348"/>
      <c r="E13" s="445"/>
      <c r="F13" s="445"/>
      <c r="G13" s="445"/>
      <c r="H13" s="445"/>
      <c r="I13" s="445"/>
      <c r="J13" s="445"/>
      <c r="K13" s="348"/>
      <c r="L13" s="445"/>
      <c r="M13" s="445"/>
      <c r="N13" s="445"/>
      <c r="O13" s="445"/>
      <c r="P13" s="445"/>
      <c r="Q13" s="348"/>
      <c r="R13" s="348"/>
      <c r="S13" s="348"/>
      <c r="T13" s="348"/>
      <c r="U13" s="348"/>
      <c r="V13" s="348"/>
      <c r="W13" s="348"/>
      <c r="X13" s="348"/>
      <c r="Y13" s="348"/>
      <c r="Z13" s="348"/>
      <c r="AA13" s="348"/>
      <c r="FT13" s="122"/>
      <c r="FU13" s="122"/>
    </row>
    <row r="14" spans="1:177" ht="25.5">
      <c r="A14" s="337"/>
      <c r="B14" s="343" t="s">
        <v>412</v>
      </c>
      <c r="C14" s="441" t="s">
        <v>374</v>
      </c>
      <c r="D14" s="442" t="s">
        <v>374</v>
      </c>
      <c r="E14" s="441" t="s">
        <v>374</v>
      </c>
      <c r="F14" s="442" t="s">
        <v>374</v>
      </c>
      <c r="G14" s="441" t="s">
        <v>374</v>
      </c>
      <c r="H14" s="442" t="s">
        <v>374</v>
      </c>
      <c r="I14" s="441">
        <v>0.56399999999999995</v>
      </c>
      <c r="J14" s="442">
        <v>0.52</v>
      </c>
      <c r="K14" s="441" t="s">
        <v>374</v>
      </c>
      <c r="L14" s="442" t="s">
        <v>374</v>
      </c>
      <c r="M14" s="441" t="s">
        <v>374</v>
      </c>
      <c r="N14" s="442" t="s">
        <v>374</v>
      </c>
      <c r="O14" s="441" t="s">
        <v>374</v>
      </c>
      <c r="P14" s="442" t="s">
        <v>374</v>
      </c>
      <c r="Q14" s="443">
        <v>0.56399999999999995</v>
      </c>
      <c r="R14" s="447">
        <v>0.52</v>
      </c>
      <c r="FT14" s="122"/>
      <c r="FU14" s="122"/>
    </row>
    <row r="15" spans="1:177">
      <c r="A15" s="348"/>
      <c r="B15" s="348"/>
      <c r="C15" s="348"/>
      <c r="D15" s="348"/>
      <c r="E15" s="348"/>
      <c r="F15" s="348"/>
      <c r="G15" s="348"/>
      <c r="H15" s="348"/>
      <c r="I15" s="348"/>
      <c r="J15" s="348"/>
      <c r="K15" s="348"/>
      <c r="L15" s="348"/>
      <c r="M15" s="348"/>
      <c r="N15" s="348"/>
      <c r="O15" s="348"/>
      <c r="P15" s="348"/>
      <c r="Q15" s="348"/>
      <c r="R15" s="348"/>
      <c r="S15" s="348"/>
      <c r="T15" s="348"/>
      <c r="U15" s="348"/>
      <c r="V15" s="348"/>
      <c r="W15" s="348"/>
      <c r="X15" s="348"/>
      <c r="Y15" s="348"/>
      <c r="Z15" s="348"/>
      <c r="AA15" s="348"/>
      <c r="AB15" s="348"/>
      <c r="AC15" s="348"/>
      <c r="FT15" s="122"/>
      <c r="FU15" s="122"/>
    </row>
    <row r="16" spans="1:177" s="347" customFormat="1">
      <c r="A16" s="334" t="s">
        <v>234</v>
      </c>
      <c r="B16" s="335"/>
      <c r="C16" s="443">
        <v>17080.010999999999</v>
      </c>
      <c r="D16" s="444">
        <v>16425.543000000001</v>
      </c>
      <c r="E16" s="328">
        <v>2946.43</v>
      </c>
      <c r="F16" s="336">
        <v>2810.0650000000001</v>
      </c>
      <c r="G16" s="443">
        <v>19249.896000000001</v>
      </c>
      <c r="H16" s="444">
        <v>16352.912</v>
      </c>
      <c r="I16" s="328">
        <v>4715.7939999999999</v>
      </c>
      <c r="J16" s="336">
        <v>4253.6239999999998</v>
      </c>
      <c r="K16" s="443">
        <v>2847.2890000000002</v>
      </c>
      <c r="L16" s="444">
        <v>2670.2</v>
      </c>
      <c r="M16" s="443">
        <v>1396.25</v>
      </c>
      <c r="N16" s="444">
        <v>1406.373</v>
      </c>
      <c r="O16" s="443">
        <v>-16555.330999999998</v>
      </c>
      <c r="P16" s="444">
        <v>-16022.258</v>
      </c>
      <c r="Q16" s="328">
        <v>31680.339</v>
      </c>
      <c r="R16" s="329">
        <v>27896.458999999999</v>
      </c>
      <c r="S16" s="217"/>
      <c r="T16" s="217"/>
      <c r="U16" s="217"/>
      <c r="V16" s="217"/>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row>
    <row r="17" spans="1:177">
      <c r="A17" s="337"/>
      <c r="B17" s="338" t="s">
        <v>421</v>
      </c>
      <c r="C17" s="441" t="s">
        <v>374</v>
      </c>
      <c r="D17" s="442" t="s">
        <v>374</v>
      </c>
      <c r="E17" s="326">
        <v>24.995000000000001</v>
      </c>
      <c r="F17" s="339">
        <v>26.193999999999999</v>
      </c>
      <c r="G17" s="441">
        <v>3970.277</v>
      </c>
      <c r="H17" s="442">
        <v>3326.0169999999998</v>
      </c>
      <c r="I17" s="441">
        <v>90.751999999999995</v>
      </c>
      <c r="J17" s="442">
        <v>6.718</v>
      </c>
      <c r="K17" s="441">
        <v>0.29199999999999998</v>
      </c>
      <c r="L17" s="442">
        <v>1.2E-2</v>
      </c>
      <c r="M17" s="441">
        <v>113.28100000000001</v>
      </c>
      <c r="N17" s="442">
        <v>114.235</v>
      </c>
      <c r="O17" s="441" t="s">
        <v>374</v>
      </c>
      <c r="P17" s="442" t="s">
        <v>374</v>
      </c>
      <c r="Q17" s="328">
        <v>4199.5969999999998</v>
      </c>
      <c r="R17" s="329">
        <v>3473.1759999999999</v>
      </c>
      <c r="FT17" s="122"/>
      <c r="FU17" s="122"/>
    </row>
    <row r="18" spans="1:177">
      <c r="A18" s="337"/>
      <c r="B18" s="338" t="s">
        <v>420</v>
      </c>
      <c r="C18" s="441">
        <v>4.7320000000000002</v>
      </c>
      <c r="D18" s="442">
        <v>5.157</v>
      </c>
      <c r="E18" s="326">
        <v>0.79</v>
      </c>
      <c r="F18" s="339">
        <v>0.83099999999999996</v>
      </c>
      <c r="G18" s="441">
        <v>3582.1489999999999</v>
      </c>
      <c r="H18" s="442">
        <v>3041.7649999999999</v>
      </c>
      <c r="I18" s="441">
        <v>34.292000000000002</v>
      </c>
      <c r="J18" s="442">
        <v>27.954000000000001</v>
      </c>
      <c r="K18" s="441">
        <v>37.945</v>
      </c>
      <c r="L18" s="442">
        <v>36.067999999999998</v>
      </c>
      <c r="M18" s="441">
        <v>34.387999999999998</v>
      </c>
      <c r="N18" s="442">
        <v>33.646000000000001</v>
      </c>
      <c r="O18" s="441" t="s">
        <v>374</v>
      </c>
      <c r="P18" s="442" t="s">
        <v>374</v>
      </c>
      <c r="Q18" s="328">
        <v>3694.2959999999998</v>
      </c>
      <c r="R18" s="329">
        <v>3145.4209999999998</v>
      </c>
      <c r="FT18" s="122"/>
      <c r="FU18" s="122"/>
    </row>
    <row r="19" spans="1:177">
      <c r="A19" s="337"/>
      <c r="B19" s="338" t="s">
        <v>422</v>
      </c>
      <c r="C19" s="441">
        <v>4.5999999999999999E-2</v>
      </c>
      <c r="D19" s="442">
        <v>4.2999999999999997E-2</v>
      </c>
      <c r="E19" s="326">
        <v>215.93199999999999</v>
      </c>
      <c r="F19" s="339">
        <v>226.42400000000001</v>
      </c>
      <c r="G19" s="441">
        <v>423.56799999999998</v>
      </c>
      <c r="H19" s="442">
        <v>470.30399999999997</v>
      </c>
      <c r="I19" s="441">
        <v>20.355</v>
      </c>
      <c r="J19" s="442">
        <v>20.201000000000001</v>
      </c>
      <c r="K19" s="441" t="s">
        <v>374</v>
      </c>
      <c r="L19" s="442" t="s">
        <v>374</v>
      </c>
      <c r="M19" s="441">
        <v>1.54</v>
      </c>
      <c r="N19" s="442">
        <v>7.8789999999999996</v>
      </c>
      <c r="O19" s="441" t="s">
        <v>374</v>
      </c>
      <c r="P19" s="442" t="s">
        <v>374</v>
      </c>
      <c r="Q19" s="328">
        <v>661.44100000000003</v>
      </c>
      <c r="R19" s="329">
        <v>724.851</v>
      </c>
      <c r="FT19" s="122"/>
      <c r="FU19" s="122"/>
    </row>
    <row r="20" spans="1:177">
      <c r="A20" s="337"/>
      <c r="B20" s="338" t="s">
        <v>193</v>
      </c>
      <c r="C20" s="441">
        <v>468.15199999999999</v>
      </c>
      <c r="D20" s="442">
        <v>245.04900000000001</v>
      </c>
      <c r="E20" s="326">
        <v>2.4E-2</v>
      </c>
      <c r="F20" s="339">
        <v>2.5999999999999999E-2</v>
      </c>
      <c r="G20" s="441" t="s">
        <v>374</v>
      </c>
      <c r="H20" s="442" t="s">
        <v>374</v>
      </c>
      <c r="I20" s="441" t="s">
        <v>374</v>
      </c>
      <c r="J20" s="442" t="s">
        <v>374</v>
      </c>
      <c r="K20" s="441" t="s">
        <v>374</v>
      </c>
      <c r="L20" s="442" t="s">
        <v>374</v>
      </c>
      <c r="M20" s="441" t="s">
        <v>374</v>
      </c>
      <c r="N20" s="442" t="s">
        <v>374</v>
      </c>
      <c r="O20" s="441">
        <v>-468.15199999999999</v>
      </c>
      <c r="P20" s="442">
        <v>-245.04900000000001</v>
      </c>
      <c r="Q20" s="328">
        <v>2.4E-2</v>
      </c>
      <c r="R20" s="329">
        <v>2.5999999999999999E-2</v>
      </c>
      <c r="FT20" s="122"/>
      <c r="FU20" s="122"/>
    </row>
    <row r="21" spans="1:177">
      <c r="A21" s="337"/>
      <c r="B21" s="338" t="s">
        <v>194</v>
      </c>
      <c r="C21" s="441">
        <v>16592.912</v>
      </c>
      <c r="D21" s="442">
        <v>16172.023999999999</v>
      </c>
      <c r="E21" s="326">
        <v>329.12</v>
      </c>
      <c r="F21" s="339">
        <v>309.90800000000002</v>
      </c>
      <c r="G21" s="441" t="s">
        <v>374</v>
      </c>
      <c r="H21" s="442" t="s">
        <v>374</v>
      </c>
      <c r="I21" s="441" t="s">
        <v>374</v>
      </c>
      <c r="J21" s="442">
        <v>0.11799999999999999</v>
      </c>
      <c r="K21" s="441">
        <v>10.032999999999999</v>
      </c>
      <c r="L21" s="442">
        <v>10.032999999999999</v>
      </c>
      <c r="M21" s="441">
        <v>288.38499999999999</v>
      </c>
      <c r="N21" s="442">
        <v>288.38499999999999</v>
      </c>
      <c r="O21" s="441">
        <v>-17218.149000000001</v>
      </c>
      <c r="P21" s="442">
        <v>-16778.098999999998</v>
      </c>
      <c r="Q21" s="328">
        <v>2.3010000000000002</v>
      </c>
      <c r="R21" s="329">
        <v>2.3690000000000002</v>
      </c>
      <c r="FT21" s="122"/>
      <c r="FU21" s="122"/>
    </row>
    <row r="22" spans="1:177">
      <c r="A22" s="337"/>
      <c r="B22" s="338" t="s">
        <v>195</v>
      </c>
      <c r="C22" s="441" t="s">
        <v>374</v>
      </c>
      <c r="D22" s="442" t="s">
        <v>374</v>
      </c>
      <c r="E22" s="326">
        <v>92.793999999999997</v>
      </c>
      <c r="F22" s="339">
        <v>86.947999999999993</v>
      </c>
      <c r="G22" s="441">
        <v>5108.62</v>
      </c>
      <c r="H22" s="442">
        <v>4322.6049999999996</v>
      </c>
      <c r="I22" s="441">
        <v>172.46299999999999</v>
      </c>
      <c r="J22" s="442">
        <v>165.571</v>
      </c>
      <c r="K22" s="441">
        <v>87.850999999999999</v>
      </c>
      <c r="L22" s="442">
        <v>82.872</v>
      </c>
      <c r="M22" s="441">
        <v>96.213999999999999</v>
      </c>
      <c r="N22" s="442">
        <v>98.274000000000001</v>
      </c>
      <c r="O22" s="441" t="s">
        <v>374</v>
      </c>
      <c r="P22" s="442" t="s">
        <v>374</v>
      </c>
      <c r="Q22" s="328">
        <v>5557.942</v>
      </c>
      <c r="R22" s="329">
        <v>4756.2700000000004</v>
      </c>
      <c r="FT22" s="122"/>
      <c r="FU22" s="122"/>
    </row>
    <row r="23" spans="1:177">
      <c r="A23" s="337"/>
      <c r="B23" s="338" t="s">
        <v>196</v>
      </c>
      <c r="C23" s="441" t="s">
        <v>374</v>
      </c>
      <c r="D23" s="442" t="s">
        <v>374</v>
      </c>
      <c r="E23" s="326" t="s">
        <v>374</v>
      </c>
      <c r="F23" s="442" t="s">
        <v>374</v>
      </c>
      <c r="G23" s="441">
        <v>540.11400000000003</v>
      </c>
      <c r="H23" s="442">
        <v>460.79300000000001</v>
      </c>
      <c r="I23" s="441">
        <v>5.1059999999999999</v>
      </c>
      <c r="J23" s="442">
        <v>4.7089999999999996</v>
      </c>
      <c r="K23" s="441">
        <v>2.8759999999999999</v>
      </c>
      <c r="L23" s="442">
        <v>2.6749999999999998</v>
      </c>
      <c r="M23" s="441">
        <v>1.1579999999999999</v>
      </c>
      <c r="N23" s="442">
        <v>1.1579999999999999</v>
      </c>
      <c r="O23" s="441">
        <v>1130.97</v>
      </c>
      <c r="P23" s="442">
        <v>1000.89</v>
      </c>
      <c r="Q23" s="328">
        <v>1680.2239999999999</v>
      </c>
      <c r="R23" s="329">
        <v>1470.2249999999999</v>
      </c>
      <c r="FT23" s="122"/>
      <c r="FU23" s="122"/>
    </row>
    <row r="24" spans="1:177">
      <c r="A24" s="337"/>
      <c r="B24" s="338" t="s">
        <v>197</v>
      </c>
      <c r="C24" s="441" t="s">
        <v>374</v>
      </c>
      <c r="D24" s="442" t="s">
        <v>374</v>
      </c>
      <c r="E24" s="326">
        <v>2258.6669999999999</v>
      </c>
      <c r="F24" s="442">
        <v>2143.7570000000001</v>
      </c>
      <c r="G24" s="441">
        <v>4402.0600000000004</v>
      </c>
      <c r="H24" s="442">
        <v>3670.373</v>
      </c>
      <c r="I24" s="441">
        <v>4314.0959999999995</v>
      </c>
      <c r="J24" s="442">
        <v>3963.16</v>
      </c>
      <c r="K24" s="441">
        <v>2508.1309999999999</v>
      </c>
      <c r="L24" s="442">
        <v>2371.1210000000001</v>
      </c>
      <c r="M24" s="441">
        <v>847.82299999999998</v>
      </c>
      <c r="N24" s="442">
        <v>849.11699999999996</v>
      </c>
      <c r="O24" s="441" t="s">
        <v>374</v>
      </c>
      <c r="P24" s="442" t="s">
        <v>374</v>
      </c>
      <c r="Q24" s="328">
        <v>14330.777</v>
      </c>
      <c r="R24" s="329">
        <v>12997.528</v>
      </c>
      <c r="FT24" s="122"/>
      <c r="FU24" s="122"/>
    </row>
    <row r="25" spans="1:177">
      <c r="A25" s="337"/>
      <c r="B25" s="338" t="s">
        <v>198</v>
      </c>
      <c r="C25" s="441" t="s">
        <v>374</v>
      </c>
      <c r="D25" s="442" t="s">
        <v>374</v>
      </c>
      <c r="E25" s="326" t="s">
        <v>374</v>
      </c>
      <c r="F25" s="442" t="s">
        <v>374</v>
      </c>
      <c r="G25" s="441">
        <v>7.3520000000000003</v>
      </c>
      <c r="H25" s="442">
        <v>6.2720000000000002</v>
      </c>
      <c r="I25" s="441" t="s">
        <v>374</v>
      </c>
      <c r="J25" s="442" t="s">
        <v>374</v>
      </c>
      <c r="K25" s="441" t="s">
        <v>374</v>
      </c>
      <c r="L25" s="442" t="s">
        <v>374</v>
      </c>
      <c r="M25" s="441" t="s">
        <v>374</v>
      </c>
      <c r="N25" s="442" t="s">
        <v>374</v>
      </c>
      <c r="O25" s="441" t="s">
        <v>374</v>
      </c>
      <c r="P25" s="442" t="s">
        <v>374</v>
      </c>
      <c r="Q25" s="328">
        <v>7.3520000000000003</v>
      </c>
      <c r="R25" s="329">
        <v>6.2720000000000002</v>
      </c>
      <c r="FT25" s="122"/>
      <c r="FU25" s="122"/>
    </row>
    <row r="26" spans="1:177">
      <c r="A26" s="337"/>
      <c r="B26" s="338" t="s">
        <v>272</v>
      </c>
      <c r="C26" s="441" t="s">
        <v>374</v>
      </c>
      <c r="D26" s="442" t="s">
        <v>374</v>
      </c>
      <c r="E26" s="326">
        <v>4.7E-2</v>
      </c>
      <c r="F26" s="339">
        <v>4.9000000000000002E-2</v>
      </c>
      <c r="G26" s="441">
        <v>125.67400000000001</v>
      </c>
      <c r="H26" s="442">
        <v>117.76</v>
      </c>
      <c r="I26" s="441">
        <v>78.296000000000006</v>
      </c>
      <c r="J26" s="442">
        <v>60.872</v>
      </c>
      <c r="K26" s="441">
        <v>171.49799999999999</v>
      </c>
      <c r="L26" s="442">
        <v>138.29499999999999</v>
      </c>
      <c r="M26" s="441">
        <v>10.816000000000001</v>
      </c>
      <c r="N26" s="442">
        <v>10.977</v>
      </c>
      <c r="O26" s="441" t="s">
        <v>374</v>
      </c>
      <c r="P26" s="442" t="s">
        <v>374</v>
      </c>
      <c r="Q26" s="328">
        <v>386.33100000000002</v>
      </c>
      <c r="R26" s="329">
        <v>327.95299999999997</v>
      </c>
      <c r="FT26" s="122"/>
      <c r="FU26" s="122"/>
    </row>
    <row r="27" spans="1:177">
      <c r="A27" s="337"/>
      <c r="B27" s="338" t="s">
        <v>199</v>
      </c>
      <c r="C27" s="441">
        <v>14.169</v>
      </c>
      <c r="D27" s="442">
        <v>3.27</v>
      </c>
      <c r="E27" s="326">
        <v>24.061</v>
      </c>
      <c r="F27" s="339">
        <v>15.928000000000001</v>
      </c>
      <c r="G27" s="441">
        <v>1090.0820000000001</v>
      </c>
      <c r="H27" s="442">
        <v>937.02300000000002</v>
      </c>
      <c r="I27" s="441">
        <v>0.434</v>
      </c>
      <c r="J27" s="442">
        <v>4.3209999999999997</v>
      </c>
      <c r="K27" s="441">
        <v>28.663</v>
      </c>
      <c r="L27" s="442">
        <v>29.123999999999999</v>
      </c>
      <c r="M27" s="441">
        <v>2.645</v>
      </c>
      <c r="N27" s="442">
        <v>2.702</v>
      </c>
      <c r="O27" s="441" t="s">
        <v>374</v>
      </c>
      <c r="P27" s="442" t="s">
        <v>374</v>
      </c>
      <c r="Q27" s="328">
        <v>1160.0540000000001</v>
      </c>
      <c r="R27" s="329">
        <v>992.36800000000005</v>
      </c>
      <c r="FT27" s="122"/>
      <c r="FU27" s="122"/>
    </row>
    <row r="28" spans="1:177">
      <c r="A28" s="348"/>
      <c r="B28" s="348"/>
      <c r="C28" s="348"/>
      <c r="D28" s="348"/>
      <c r="E28" s="348"/>
      <c r="F28" s="348"/>
      <c r="G28" s="348"/>
      <c r="H28" s="348"/>
      <c r="I28" s="348"/>
      <c r="J28" s="348"/>
      <c r="K28" s="348"/>
      <c r="L28" s="348"/>
      <c r="M28" s="348"/>
      <c r="N28" s="348"/>
      <c r="O28" s="348"/>
      <c r="P28" s="348"/>
      <c r="Q28" s="348"/>
      <c r="R28" s="348"/>
      <c r="S28" s="348"/>
      <c r="T28" s="348"/>
      <c r="U28" s="348"/>
      <c r="V28" s="348"/>
      <c r="FT28" s="122"/>
      <c r="FU28" s="122"/>
    </row>
    <row r="29" spans="1:177" s="347" customFormat="1">
      <c r="A29" s="334" t="s">
        <v>235</v>
      </c>
      <c r="B29" s="335"/>
      <c r="C29" s="443">
        <v>17767.593000000001</v>
      </c>
      <c r="D29" s="444">
        <v>16871.163</v>
      </c>
      <c r="E29" s="328">
        <v>3585.107</v>
      </c>
      <c r="F29" s="336">
        <v>3427.1979999999999</v>
      </c>
      <c r="G29" s="443">
        <v>25416.984</v>
      </c>
      <c r="H29" s="444">
        <v>21157.036</v>
      </c>
      <c r="I29" s="328">
        <v>5880.4660000000003</v>
      </c>
      <c r="J29" s="336">
        <v>4910.8710000000001</v>
      </c>
      <c r="K29" s="443">
        <v>3415.1320000000001</v>
      </c>
      <c r="L29" s="444">
        <v>3220.89</v>
      </c>
      <c r="M29" s="443">
        <v>1715.1859999999999</v>
      </c>
      <c r="N29" s="444">
        <v>1697.0239999999999</v>
      </c>
      <c r="O29" s="443">
        <v>-17513.600999999999</v>
      </c>
      <c r="P29" s="444">
        <v>-16325.244000000001</v>
      </c>
      <c r="Q29" s="328">
        <v>40266.866999999998</v>
      </c>
      <c r="R29" s="329">
        <v>34958.938000000002</v>
      </c>
      <c r="S29" s="217"/>
      <c r="T29" s="217"/>
      <c r="U29" s="217"/>
      <c r="V29" s="217"/>
      <c r="W29" s="217"/>
      <c r="X29" s="217"/>
      <c r="Y29" s="217"/>
      <c r="Z29" s="217"/>
      <c r="AA29" s="217"/>
      <c r="AB29" s="217"/>
      <c r="AC29" s="217"/>
      <c r="AD29" s="217"/>
      <c r="AE29" s="217"/>
      <c r="AF29" s="217"/>
      <c r="AG29" s="217"/>
      <c r="AH29" s="217"/>
      <c r="AI29" s="217"/>
      <c r="AJ29" s="217"/>
      <c r="AK29" s="217"/>
      <c r="AL29" s="217"/>
      <c r="AM29" s="217"/>
      <c r="AN29" s="217"/>
      <c r="AO29" s="217"/>
      <c r="AP29" s="217"/>
      <c r="AQ29" s="217"/>
      <c r="AR29" s="217"/>
      <c r="AS29" s="217"/>
      <c r="AT29" s="217"/>
      <c r="AU29" s="217"/>
      <c r="AV29" s="217"/>
      <c r="AW29" s="217"/>
      <c r="AX29" s="217"/>
      <c r="AY29" s="217"/>
      <c r="AZ29" s="217"/>
      <c r="BA29" s="217"/>
      <c r="BB29" s="217"/>
      <c r="BC29" s="217"/>
      <c r="BD29" s="217"/>
      <c r="BE29" s="217"/>
      <c r="BF29" s="217"/>
      <c r="BG29" s="217"/>
      <c r="BH29" s="217"/>
      <c r="BI29" s="217"/>
      <c r="BJ29" s="217"/>
      <c r="BK29" s="217"/>
      <c r="BL29" s="217"/>
      <c r="BM29" s="217"/>
      <c r="BN29" s="217"/>
      <c r="BO29" s="217"/>
      <c r="BP29" s="217"/>
      <c r="BQ29" s="217"/>
      <c r="BR29" s="217"/>
      <c r="BS29" s="217"/>
      <c r="BT29" s="217"/>
      <c r="BU29" s="217"/>
      <c r="BV29" s="217"/>
      <c r="BW29" s="217"/>
      <c r="BX29" s="217"/>
      <c r="BY29" s="217"/>
      <c r="BZ29" s="217"/>
      <c r="CA29" s="217"/>
      <c r="CB29" s="217"/>
      <c r="CC29" s="217"/>
      <c r="CD29" s="217"/>
      <c r="CE29" s="217"/>
      <c r="CF29" s="217"/>
      <c r="CG29" s="217"/>
      <c r="CH29" s="217"/>
      <c r="CI29" s="217"/>
      <c r="CJ29" s="217"/>
      <c r="CK29" s="217"/>
      <c r="CL29" s="217"/>
      <c r="CM29" s="217"/>
      <c r="CN29" s="217"/>
      <c r="CO29" s="217"/>
      <c r="CP29" s="217"/>
      <c r="CQ29" s="217"/>
      <c r="CR29" s="217"/>
      <c r="CS29" s="217"/>
      <c r="CT29" s="217"/>
      <c r="CU29" s="217"/>
      <c r="CV29" s="217"/>
      <c r="CW29" s="217"/>
      <c r="CX29" s="217"/>
      <c r="CY29" s="217"/>
      <c r="CZ29" s="217"/>
      <c r="DA29" s="217"/>
      <c r="DB29" s="217"/>
      <c r="DC29" s="217"/>
      <c r="DD29" s="217"/>
      <c r="DE29" s="217"/>
      <c r="DF29" s="217"/>
      <c r="DG29" s="217"/>
      <c r="DH29" s="217"/>
      <c r="DI29" s="217"/>
      <c r="DJ29" s="217"/>
      <c r="DK29" s="217"/>
      <c r="DL29" s="217"/>
      <c r="DM29" s="217"/>
      <c r="DN29" s="217"/>
      <c r="DO29" s="217"/>
      <c r="DP29" s="217"/>
      <c r="DQ29" s="217"/>
      <c r="DR29" s="217"/>
      <c r="DS29" s="217"/>
      <c r="DT29" s="217"/>
      <c r="DU29" s="217"/>
      <c r="DV29" s="217"/>
      <c r="DW29" s="217"/>
      <c r="DX29" s="217"/>
      <c r="DY29" s="217"/>
      <c r="DZ29" s="217"/>
      <c r="EA29" s="217"/>
      <c r="EB29" s="217"/>
      <c r="EC29" s="217"/>
      <c r="ED29" s="217"/>
      <c r="EE29" s="217"/>
      <c r="EF29" s="217"/>
      <c r="EG29" s="217"/>
      <c r="EH29" s="217"/>
      <c r="EI29" s="217"/>
      <c r="EJ29" s="217"/>
      <c r="EK29" s="217"/>
      <c r="EL29" s="217"/>
      <c r="EM29" s="217"/>
      <c r="EN29" s="217"/>
      <c r="EO29" s="217"/>
      <c r="EP29" s="217"/>
      <c r="EQ29" s="217"/>
      <c r="ER29" s="217"/>
      <c r="ES29" s="217"/>
      <c r="ET29" s="217"/>
      <c r="EU29" s="217"/>
      <c r="EV29" s="217"/>
      <c r="EW29" s="217"/>
      <c r="EX29" s="217"/>
      <c r="EY29" s="217"/>
      <c r="EZ29" s="217"/>
      <c r="FA29" s="217"/>
      <c r="FB29" s="217"/>
      <c r="FC29" s="217"/>
      <c r="FD29" s="217"/>
      <c r="FE29" s="217"/>
      <c r="FF29" s="217"/>
      <c r="FG29" s="217"/>
      <c r="FH29" s="217"/>
      <c r="FI29" s="217"/>
      <c r="FJ29" s="217"/>
      <c r="FK29" s="217"/>
      <c r="FL29" s="217"/>
      <c r="FM29" s="217"/>
      <c r="FN29" s="217"/>
      <c r="FO29" s="217"/>
      <c r="FP29" s="217"/>
      <c r="FQ29" s="217"/>
      <c r="FR29" s="217"/>
      <c r="FS29" s="217"/>
      <c r="FT29" s="217"/>
      <c r="FU29" s="217"/>
    </row>
    <row r="30" spans="1:177">
      <c r="A30" s="348"/>
      <c r="B30" s="348"/>
      <c r="C30" s="348"/>
      <c r="D30" s="348"/>
      <c r="E30" s="348"/>
      <c r="F30" s="348"/>
      <c r="G30" s="348"/>
      <c r="H30" s="348"/>
      <c r="I30" s="348"/>
      <c r="J30" s="348"/>
      <c r="K30" s="348"/>
      <c r="L30" s="445"/>
      <c r="M30" s="445"/>
      <c r="N30" s="445"/>
      <c r="O30" s="348"/>
      <c r="P30" s="348"/>
      <c r="Q30" s="348"/>
      <c r="R30" s="348"/>
      <c r="FT30" s="122"/>
      <c r="FU30" s="122"/>
    </row>
    <row r="31" spans="1:177">
      <c r="A31" s="348"/>
      <c r="B31" s="348"/>
      <c r="C31" s="348"/>
      <c r="D31" s="349"/>
      <c r="E31" s="348"/>
      <c r="F31" s="348"/>
      <c r="G31" s="348"/>
      <c r="H31" s="348"/>
      <c r="I31" s="348"/>
      <c r="J31" s="348"/>
      <c r="K31" s="348"/>
      <c r="L31" s="348"/>
      <c r="M31" s="348"/>
      <c r="N31" s="348"/>
      <c r="O31" s="348"/>
      <c r="P31" s="348"/>
      <c r="Q31" s="348"/>
      <c r="R31" s="348"/>
      <c r="FT31" s="122"/>
      <c r="FU31" s="122"/>
    </row>
    <row r="32" spans="1:177">
      <c r="A32" s="348"/>
      <c r="B32" s="348"/>
      <c r="C32" s="348"/>
      <c r="D32" s="349"/>
      <c r="E32" s="348"/>
      <c r="F32" s="348"/>
      <c r="G32" s="348"/>
      <c r="H32" s="348"/>
      <c r="I32" s="348"/>
      <c r="J32" s="348"/>
      <c r="K32" s="348"/>
      <c r="L32" s="348"/>
      <c r="M32" s="348"/>
      <c r="N32" s="348"/>
      <c r="O32" s="348"/>
      <c r="P32" s="348"/>
      <c r="Q32" s="348"/>
      <c r="R32" s="348"/>
      <c r="FT32" s="122"/>
      <c r="FU32" s="122"/>
    </row>
    <row r="33" spans="1:177">
      <c r="A33" s="348"/>
      <c r="B33" s="348"/>
      <c r="C33" s="348"/>
      <c r="D33" s="349"/>
      <c r="E33" s="348"/>
      <c r="F33" s="348"/>
      <c r="G33" s="348"/>
      <c r="H33" s="348"/>
      <c r="I33" s="348"/>
      <c r="J33" s="348"/>
      <c r="K33" s="348"/>
      <c r="L33" s="348"/>
      <c r="M33" s="348"/>
      <c r="N33" s="348"/>
      <c r="O33" s="348"/>
      <c r="P33" s="348"/>
      <c r="Q33" s="348"/>
      <c r="R33" s="348"/>
      <c r="FT33" s="122"/>
      <c r="FU33" s="122"/>
    </row>
    <row r="34" spans="1:177">
      <c r="A34" s="683" t="s">
        <v>71</v>
      </c>
      <c r="B34" s="684"/>
      <c r="C34" s="677" t="s">
        <v>256</v>
      </c>
      <c r="D34" s="678"/>
      <c r="E34" s="677" t="s">
        <v>10</v>
      </c>
      <c r="F34" s="678"/>
      <c r="G34" s="677" t="s">
        <v>46</v>
      </c>
      <c r="H34" s="678"/>
      <c r="I34" s="677" t="s">
        <v>14</v>
      </c>
      <c r="J34" s="678"/>
      <c r="K34" s="677" t="s">
        <v>47</v>
      </c>
      <c r="L34" s="678"/>
      <c r="M34" s="677" t="s">
        <v>347</v>
      </c>
      <c r="N34" s="678"/>
      <c r="O34" s="677" t="s">
        <v>257</v>
      </c>
      <c r="P34" s="678"/>
      <c r="Q34" s="677" t="s">
        <v>17</v>
      </c>
      <c r="R34" s="678"/>
      <c r="FT34" s="122"/>
      <c r="FU34" s="122"/>
    </row>
    <row r="35" spans="1:177">
      <c r="A35" s="679" t="s">
        <v>236</v>
      </c>
      <c r="B35" s="685"/>
      <c r="C35" s="345" t="s">
        <v>432</v>
      </c>
      <c r="D35" s="346" t="s">
        <v>409</v>
      </c>
      <c r="E35" s="345" t="s">
        <v>432</v>
      </c>
      <c r="F35" s="346" t="s">
        <v>409</v>
      </c>
      <c r="G35" s="345" t="s">
        <v>432</v>
      </c>
      <c r="H35" s="346" t="s">
        <v>409</v>
      </c>
      <c r="I35" s="345" t="s">
        <v>432</v>
      </c>
      <c r="J35" s="346" t="s">
        <v>409</v>
      </c>
      <c r="K35" s="345" t="s">
        <v>432</v>
      </c>
      <c r="L35" s="346" t="s">
        <v>409</v>
      </c>
      <c r="M35" s="345" t="s">
        <v>432</v>
      </c>
      <c r="N35" s="346" t="s">
        <v>409</v>
      </c>
      <c r="O35" s="345" t="s">
        <v>432</v>
      </c>
      <c r="P35" s="346" t="s">
        <v>409</v>
      </c>
      <c r="Q35" s="345" t="s">
        <v>432</v>
      </c>
      <c r="R35" s="346" t="s">
        <v>409</v>
      </c>
      <c r="FT35" s="122"/>
      <c r="FU35" s="122"/>
    </row>
    <row r="36" spans="1:177">
      <c r="A36" s="686"/>
      <c r="B36" s="687"/>
      <c r="C36" s="332" t="s">
        <v>335</v>
      </c>
      <c r="D36" s="333" t="s">
        <v>335</v>
      </c>
      <c r="E36" s="332" t="s">
        <v>335</v>
      </c>
      <c r="F36" s="333" t="s">
        <v>335</v>
      </c>
      <c r="G36" s="332" t="s">
        <v>335</v>
      </c>
      <c r="H36" s="333" t="s">
        <v>335</v>
      </c>
      <c r="I36" s="332" t="s">
        <v>335</v>
      </c>
      <c r="J36" s="333" t="s">
        <v>335</v>
      </c>
      <c r="K36" s="332" t="s">
        <v>335</v>
      </c>
      <c r="L36" s="333" t="s">
        <v>335</v>
      </c>
      <c r="M36" s="332" t="s">
        <v>335</v>
      </c>
      <c r="N36" s="333" t="s">
        <v>335</v>
      </c>
      <c r="O36" s="332" t="s">
        <v>335</v>
      </c>
      <c r="P36" s="333" t="s">
        <v>335</v>
      </c>
      <c r="Q36" s="332" t="s">
        <v>335</v>
      </c>
      <c r="R36" s="333" t="s">
        <v>335</v>
      </c>
      <c r="FT36" s="122"/>
      <c r="FU36" s="122"/>
    </row>
    <row r="37" spans="1:177" s="347" customFormat="1">
      <c r="A37" s="334" t="s">
        <v>236</v>
      </c>
      <c r="B37" s="335"/>
      <c r="C37" s="443">
        <v>1290.3820000000001</v>
      </c>
      <c r="D37" s="444">
        <v>130.64699999999999</v>
      </c>
      <c r="E37" s="328">
        <v>1078.4449999999999</v>
      </c>
      <c r="F37" s="336">
        <v>1010.729</v>
      </c>
      <c r="G37" s="443">
        <v>5382.18</v>
      </c>
      <c r="H37" s="444">
        <v>4979.1379999999999</v>
      </c>
      <c r="I37" s="328">
        <v>2194.6770000000001</v>
      </c>
      <c r="J37" s="336">
        <v>1026.528</v>
      </c>
      <c r="K37" s="443">
        <v>756.55100000000004</v>
      </c>
      <c r="L37" s="444">
        <v>749.91</v>
      </c>
      <c r="M37" s="443">
        <v>78.215999999999994</v>
      </c>
      <c r="N37" s="444">
        <v>72.238</v>
      </c>
      <c r="O37" s="443">
        <v>-959.56</v>
      </c>
      <c r="P37" s="444">
        <v>-173.65600000000001</v>
      </c>
      <c r="Q37" s="328">
        <v>9820.8909999999996</v>
      </c>
      <c r="R37" s="329">
        <v>7795.5339999999997</v>
      </c>
      <c r="S37" s="217"/>
      <c r="T37" s="217"/>
      <c r="U37" s="217"/>
      <c r="V37" s="217"/>
      <c r="W37" s="217"/>
      <c r="X37" s="217"/>
      <c r="Y37" s="217"/>
      <c r="Z37" s="217"/>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17"/>
      <c r="AX37" s="217"/>
      <c r="AY37" s="217"/>
      <c r="AZ37" s="217"/>
      <c r="BA37" s="217"/>
      <c r="BB37" s="217"/>
      <c r="BC37" s="217"/>
      <c r="BD37" s="217"/>
      <c r="BE37" s="217"/>
      <c r="BF37" s="217"/>
      <c r="BG37" s="217"/>
      <c r="BH37" s="217"/>
      <c r="BI37" s="217"/>
      <c r="BJ37" s="217"/>
      <c r="BK37" s="217"/>
      <c r="BL37" s="217"/>
      <c r="BM37" s="217"/>
      <c r="BN37" s="217"/>
      <c r="BO37" s="217"/>
      <c r="BP37" s="217"/>
      <c r="BQ37" s="217"/>
      <c r="BR37" s="217"/>
      <c r="BS37" s="217"/>
      <c r="BT37" s="217"/>
      <c r="BU37" s="217"/>
      <c r="BV37" s="217"/>
      <c r="BW37" s="217"/>
      <c r="BX37" s="217"/>
      <c r="BY37" s="217"/>
      <c r="BZ37" s="217"/>
      <c r="CA37" s="217"/>
      <c r="CB37" s="217"/>
      <c r="CC37" s="217"/>
      <c r="CD37" s="217"/>
      <c r="CE37" s="217"/>
      <c r="CF37" s="217"/>
      <c r="CG37" s="217"/>
      <c r="CH37" s="217"/>
      <c r="CI37" s="217"/>
      <c r="CJ37" s="217"/>
      <c r="CK37" s="217"/>
      <c r="CL37" s="217"/>
      <c r="CM37" s="217"/>
      <c r="CN37" s="217"/>
      <c r="CO37" s="217"/>
      <c r="CP37" s="217"/>
      <c r="CQ37" s="217"/>
      <c r="CR37" s="217"/>
      <c r="CS37" s="217"/>
      <c r="CT37" s="217"/>
      <c r="CU37" s="217"/>
      <c r="CV37" s="217"/>
      <c r="CW37" s="217"/>
      <c r="CX37" s="217"/>
      <c r="CY37" s="217"/>
      <c r="CZ37" s="217"/>
      <c r="DA37" s="217"/>
      <c r="DB37" s="217"/>
      <c r="DC37" s="217"/>
      <c r="DD37" s="217"/>
      <c r="DE37" s="217"/>
      <c r="DF37" s="217"/>
      <c r="DG37" s="217"/>
      <c r="DH37" s="217"/>
      <c r="DI37" s="217"/>
      <c r="DJ37" s="217"/>
      <c r="DK37" s="217"/>
      <c r="DL37" s="217"/>
      <c r="DM37" s="217"/>
      <c r="DN37" s="217"/>
      <c r="DO37" s="217"/>
      <c r="DP37" s="217"/>
      <c r="DQ37" s="217"/>
      <c r="DR37" s="217"/>
      <c r="DS37" s="217"/>
      <c r="DT37" s="217"/>
      <c r="DU37" s="217"/>
      <c r="DV37" s="217"/>
      <c r="DW37" s="217"/>
      <c r="DX37" s="217"/>
      <c r="DY37" s="217"/>
      <c r="DZ37" s="217"/>
      <c r="EA37" s="217"/>
      <c r="EB37" s="217"/>
      <c r="EC37" s="217"/>
      <c r="ED37" s="217"/>
      <c r="EE37" s="217"/>
      <c r="EF37" s="217"/>
      <c r="EG37" s="217"/>
      <c r="EH37" s="217"/>
      <c r="EI37" s="217"/>
      <c r="EJ37" s="217"/>
      <c r="EK37" s="217"/>
      <c r="EL37" s="217"/>
      <c r="EM37" s="217"/>
      <c r="EN37" s="217"/>
      <c r="EO37" s="217"/>
      <c r="EP37" s="217"/>
      <c r="EQ37" s="217"/>
      <c r="ER37" s="217"/>
      <c r="ES37" s="217"/>
      <c r="ET37" s="217"/>
      <c r="EU37" s="217"/>
      <c r="EV37" s="217"/>
      <c r="EW37" s="217"/>
      <c r="EX37" s="217"/>
      <c r="EY37" s="217"/>
      <c r="EZ37" s="217"/>
      <c r="FA37" s="217"/>
      <c r="FB37" s="217"/>
      <c r="FC37" s="217"/>
      <c r="FD37" s="217"/>
      <c r="FE37" s="217"/>
      <c r="FF37" s="217"/>
      <c r="FG37" s="217"/>
      <c r="FH37" s="217"/>
      <c r="FI37" s="217"/>
      <c r="FJ37" s="217"/>
      <c r="FK37" s="217"/>
      <c r="FL37" s="217"/>
      <c r="FM37" s="217"/>
      <c r="FN37" s="217"/>
      <c r="FO37" s="217"/>
      <c r="FP37" s="217"/>
      <c r="FQ37" s="217"/>
      <c r="FR37" s="217"/>
      <c r="FS37" s="217"/>
      <c r="FT37" s="217"/>
      <c r="FU37" s="217"/>
    </row>
    <row r="38" spans="1:177">
      <c r="A38" s="337"/>
      <c r="B38" s="338" t="s">
        <v>378</v>
      </c>
      <c r="C38" s="441">
        <v>439.11099999999999</v>
      </c>
      <c r="D38" s="442">
        <v>9.9139999999999997</v>
      </c>
      <c r="E38" s="326">
        <v>9.343</v>
      </c>
      <c r="F38" s="339">
        <v>5.7560000000000002</v>
      </c>
      <c r="G38" s="441">
        <v>688.86</v>
      </c>
      <c r="H38" s="442">
        <v>552.17700000000002</v>
      </c>
      <c r="I38" s="441">
        <v>572.58799999999997</v>
      </c>
      <c r="J38" s="442">
        <v>372.30799999999999</v>
      </c>
      <c r="K38" s="441">
        <v>308.55500000000001</v>
      </c>
      <c r="L38" s="442">
        <v>292.67899999999997</v>
      </c>
      <c r="M38" s="441" t="s">
        <v>374</v>
      </c>
      <c r="N38" s="442" t="s">
        <v>375</v>
      </c>
      <c r="O38" s="441" t="s">
        <v>374</v>
      </c>
      <c r="P38" s="442" t="s">
        <v>374</v>
      </c>
      <c r="Q38" s="328">
        <v>2018.4570000000001</v>
      </c>
      <c r="R38" s="329">
        <v>1232.8340000000001</v>
      </c>
      <c r="FT38" s="122"/>
      <c r="FU38" s="122"/>
    </row>
    <row r="39" spans="1:177">
      <c r="A39" s="337"/>
      <c r="B39" s="338" t="s">
        <v>379</v>
      </c>
      <c r="C39" s="441" t="s">
        <v>374</v>
      </c>
      <c r="D39" s="442" t="s">
        <v>375</v>
      </c>
      <c r="E39" s="326">
        <v>1.4999999999999999E-2</v>
      </c>
      <c r="F39" s="339">
        <v>1.4E-2</v>
      </c>
      <c r="G39" s="441">
        <v>27.11</v>
      </c>
      <c r="H39" s="442">
        <v>23.393000000000001</v>
      </c>
      <c r="I39" s="441">
        <v>10.484</v>
      </c>
      <c r="J39" s="442">
        <v>9.2460000000000004</v>
      </c>
      <c r="K39" s="441">
        <v>20.913</v>
      </c>
      <c r="L39" s="442">
        <v>27.366</v>
      </c>
      <c r="M39" s="441">
        <v>0.65800000000000003</v>
      </c>
      <c r="N39" s="442">
        <v>0.66800000000000004</v>
      </c>
      <c r="O39" s="441" t="s">
        <v>374</v>
      </c>
      <c r="P39" s="442" t="s">
        <v>374</v>
      </c>
      <c r="Q39" s="328">
        <v>59.18</v>
      </c>
      <c r="R39" s="329">
        <v>60.686999999999998</v>
      </c>
      <c r="FT39" s="122"/>
      <c r="FU39" s="122"/>
    </row>
    <row r="40" spans="1:177">
      <c r="A40" s="337"/>
      <c r="B40" s="338" t="s">
        <v>416</v>
      </c>
      <c r="C40" s="441">
        <v>31.349</v>
      </c>
      <c r="D40" s="442">
        <v>25.629000000000001</v>
      </c>
      <c r="E40" s="326">
        <v>911.49900000000002</v>
      </c>
      <c r="F40" s="339">
        <v>866.55799999999999</v>
      </c>
      <c r="G40" s="441">
        <v>3284.279</v>
      </c>
      <c r="H40" s="442">
        <v>3230.087</v>
      </c>
      <c r="I40" s="441">
        <v>866.61800000000005</v>
      </c>
      <c r="J40" s="442">
        <v>467.33499999999998</v>
      </c>
      <c r="K40" s="441">
        <v>239.90199999999999</v>
      </c>
      <c r="L40" s="442">
        <v>276.18700000000001</v>
      </c>
      <c r="M40" s="441">
        <v>34.991999999999997</v>
      </c>
      <c r="N40" s="442">
        <v>22.600999999999999</v>
      </c>
      <c r="O40" s="441">
        <v>9.9000000000000005E-2</v>
      </c>
      <c r="P40" s="442">
        <v>23.733000000000001</v>
      </c>
      <c r="Q40" s="328">
        <v>5368.7380000000003</v>
      </c>
      <c r="R40" s="329">
        <v>4912.13</v>
      </c>
      <c r="FT40" s="122"/>
      <c r="FU40" s="122"/>
    </row>
    <row r="41" spans="1:177">
      <c r="A41" s="337"/>
      <c r="B41" s="338" t="s">
        <v>414</v>
      </c>
      <c r="C41" s="441">
        <v>816.69500000000005</v>
      </c>
      <c r="D41" s="442">
        <v>94.134</v>
      </c>
      <c r="E41" s="326">
        <v>39.444000000000003</v>
      </c>
      <c r="F41" s="339">
        <v>38.322000000000003</v>
      </c>
      <c r="G41" s="441">
        <v>1002.93</v>
      </c>
      <c r="H41" s="442">
        <v>897.61699999999996</v>
      </c>
      <c r="I41" s="441">
        <v>558.64</v>
      </c>
      <c r="J41" s="442">
        <v>27.518000000000001</v>
      </c>
      <c r="K41" s="441">
        <v>118.423</v>
      </c>
      <c r="L41" s="442">
        <v>62.475000000000001</v>
      </c>
      <c r="M41" s="441">
        <v>34.192</v>
      </c>
      <c r="N41" s="442">
        <v>33.03</v>
      </c>
      <c r="O41" s="441">
        <v>-959.65899999999999</v>
      </c>
      <c r="P41" s="442">
        <v>-197.38900000000001</v>
      </c>
      <c r="Q41" s="328">
        <v>1610.665</v>
      </c>
      <c r="R41" s="329">
        <v>955.70699999999999</v>
      </c>
      <c r="FT41" s="122"/>
      <c r="FU41" s="122"/>
    </row>
    <row r="42" spans="1:177">
      <c r="A42" s="337"/>
      <c r="B42" s="338" t="s">
        <v>380</v>
      </c>
      <c r="C42" s="441">
        <v>5.3999999999999999E-2</v>
      </c>
      <c r="D42" s="442">
        <v>5.3999999999999999E-2</v>
      </c>
      <c r="E42" s="326">
        <v>45.247</v>
      </c>
      <c r="F42" s="339">
        <v>49.9</v>
      </c>
      <c r="G42" s="441">
        <v>92.477000000000004</v>
      </c>
      <c r="H42" s="442">
        <v>76.248000000000005</v>
      </c>
      <c r="I42" s="441">
        <v>43.66</v>
      </c>
      <c r="J42" s="442">
        <v>30.974</v>
      </c>
      <c r="K42" s="441">
        <v>10.488</v>
      </c>
      <c r="L42" s="442">
        <v>7.6680000000000001</v>
      </c>
      <c r="M42" s="441" t="s">
        <v>374</v>
      </c>
      <c r="N42" s="442" t="s">
        <v>375</v>
      </c>
      <c r="O42" s="441" t="s">
        <v>374</v>
      </c>
      <c r="P42" s="442" t="s">
        <v>374</v>
      </c>
      <c r="Q42" s="328">
        <v>191.92599999999999</v>
      </c>
      <c r="R42" s="329">
        <v>164.84399999999999</v>
      </c>
      <c r="FT42" s="122"/>
      <c r="FU42" s="122"/>
    </row>
    <row r="43" spans="1:177">
      <c r="A43" s="337"/>
      <c r="B43" s="338" t="s">
        <v>200</v>
      </c>
      <c r="C43" s="441" t="s">
        <v>374</v>
      </c>
      <c r="D43" s="442" t="s">
        <v>375</v>
      </c>
      <c r="E43" s="326">
        <v>35.348999999999997</v>
      </c>
      <c r="F43" s="339">
        <v>13.882</v>
      </c>
      <c r="G43" s="441">
        <v>22.491</v>
      </c>
      <c r="H43" s="442">
        <v>13.702999999999999</v>
      </c>
      <c r="I43" s="441">
        <v>118.73699999999999</v>
      </c>
      <c r="J43" s="442">
        <v>87.272999999999996</v>
      </c>
      <c r="K43" s="441">
        <v>13.585000000000001</v>
      </c>
      <c r="L43" s="442">
        <v>53.643000000000001</v>
      </c>
      <c r="M43" s="441">
        <v>7.97</v>
      </c>
      <c r="N43" s="442">
        <v>14.558999999999999</v>
      </c>
      <c r="O43" s="441" t="s">
        <v>374</v>
      </c>
      <c r="P43" s="442" t="s">
        <v>374</v>
      </c>
      <c r="Q43" s="328">
        <v>198.13200000000001</v>
      </c>
      <c r="R43" s="329">
        <v>183.06</v>
      </c>
      <c r="FT43" s="122"/>
      <c r="FU43" s="122"/>
    </row>
    <row r="44" spans="1:177">
      <c r="A44" s="337"/>
      <c r="B44" s="338" t="s">
        <v>201</v>
      </c>
      <c r="C44" s="441" t="s">
        <v>374</v>
      </c>
      <c r="D44" s="442" t="s">
        <v>375</v>
      </c>
      <c r="E44" s="441" t="s">
        <v>374</v>
      </c>
      <c r="F44" s="442" t="s">
        <v>375</v>
      </c>
      <c r="G44" s="441" t="s">
        <v>374</v>
      </c>
      <c r="H44" s="442" t="s">
        <v>375</v>
      </c>
      <c r="I44" s="441" t="s">
        <v>374</v>
      </c>
      <c r="J44" s="442" t="s">
        <v>375</v>
      </c>
      <c r="K44" s="441" t="s">
        <v>374</v>
      </c>
      <c r="L44" s="442" t="s">
        <v>375</v>
      </c>
      <c r="M44" s="441" t="s">
        <v>374</v>
      </c>
      <c r="N44" s="442" t="s">
        <v>375</v>
      </c>
      <c r="O44" s="441" t="s">
        <v>374</v>
      </c>
      <c r="P44" s="442" t="s">
        <v>374</v>
      </c>
      <c r="Q44" s="443" t="s">
        <v>374</v>
      </c>
      <c r="R44" s="447" t="s">
        <v>374</v>
      </c>
      <c r="FT44" s="122"/>
      <c r="FU44" s="122"/>
    </row>
    <row r="45" spans="1:177">
      <c r="A45" s="337"/>
      <c r="B45" s="338" t="s">
        <v>423</v>
      </c>
      <c r="C45" s="441">
        <v>3.173</v>
      </c>
      <c r="D45" s="442">
        <v>0.91600000000000004</v>
      </c>
      <c r="E45" s="326">
        <v>37.548000000000002</v>
      </c>
      <c r="F45" s="339">
        <v>36.296999999999997</v>
      </c>
      <c r="G45" s="441">
        <v>264.03300000000002</v>
      </c>
      <c r="H45" s="442">
        <v>185.91300000000001</v>
      </c>
      <c r="I45" s="441">
        <v>23.95</v>
      </c>
      <c r="J45" s="442">
        <v>31.873999999999999</v>
      </c>
      <c r="K45" s="441">
        <v>44.685000000000002</v>
      </c>
      <c r="L45" s="442">
        <v>29.891999999999999</v>
      </c>
      <c r="M45" s="441">
        <v>0.40400000000000003</v>
      </c>
      <c r="N45" s="442">
        <v>1.38</v>
      </c>
      <c r="O45" s="441" t="s">
        <v>374</v>
      </c>
      <c r="P45" s="442" t="s">
        <v>374</v>
      </c>
      <c r="Q45" s="328">
        <v>373.79300000000001</v>
      </c>
      <c r="R45" s="329">
        <v>286.27199999999999</v>
      </c>
      <c r="FT45" s="122"/>
      <c r="FU45" s="122"/>
    </row>
    <row r="46" spans="1:177">
      <c r="A46" s="348"/>
      <c r="B46" s="348"/>
      <c r="C46" s="348"/>
      <c r="D46" s="348"/>
      <c r="E46" s="348"/>
      <c r="F46" s="348"/>
      <c r="G46" s="348"/>
      <c r="H46" s="348"/>
      <c r="I46" s="348"/>
      <c r="J46" s="348"/>
      <c r="K46" s="348"/>
      <c r="L46" s="348"/>
      <c r="M46" s="348"/>
      <c r="N46" s="348"/>
      <c r="O46" s="348"/>
      <c r="P46" s="348"/>
      <c r="Q46" s="348"/>
      <c r="R46" s="348"/>
      <c r="S46" s="348"/>
      <c r="T46" s="348"/>
      <c r="U46" s="348"/>
      <c r="V46" s="348"/>
      <c r="FT46" s="122"/>
      <c r="FU46" s="122"/>
    </row>
    <row r="47" spans="1:177">
      <c r="A47" s="337"/>
      <c r="B47" s="343" t="s">
        <v>410</v>
      </c>
      <c r="C47" s="441" t="s">
        <v>374</v>
      </c>
      <c r="D47" s="442" t="s">
        <v>375</v>
      </c>
      <c r="E47" s="441" t="s">
        <v>374</v>
      </c>
      <c r="F47" s="442" t="s">
        <v>375</v>
      </c>
      <c r="G47" s="441" t="s">
        <v>374</v>
      </c>
      <c r="H47" s="442" t="s">
        <v>375</v>
      </c>
      <c r="I47" s="441" t="s">
        <v>374</v>
      </c>
      <c r="J47" s="442" t="s">
        <v>375</v>
      </c>
      <c r="K47" s="441" t="s">
        <v>374</v>
      </c>
      <c r="L47" s="442" t="s">
        <v>375</v>
      </c>
      <c r="M47" s="441" t="s">
        <v>374</v>
      </c>
      <c r="N47" s="442" t="s">
        <v>375</v>
      </c>
      <c r="O47" s="441" t="s">
        <v>374</v>
      </c>
      <c r="P47" s="442" t="s">
        <v>375</v>
      </c>
      <c r="Q47" s="443" t="s">
        <v>374</v>
      </c>
      <c r="R47" s="447" t="s">
        <v>374</v>
      </c>
      <c r="FT47" s="122"/>
      <c r="FU47" s="122"/>
    </row>
    <row r="48" spans="1:177">
      <c r="A48" s="348"/>
      <c r="B48" s="348"/>
      <c r="C48" s="348"/>
      <c r="D48" s="348"/>
      <c r="E48" s="348"/>
      <c r="F48" s="348"/>
      <c r="G48" s="348"/>
      <c r="H48" s="348"/>
      <c r="I48" s="348"/>
      <c r="J48" s="348"/>
      <c r="K48" s="348"/>
      <c r="L48" s="348"/>
      <c r="M48" s="348"/>
      <c r="N48" s="348"/>
      <c r="O48" s="348"/>
      <c r="P48" s="348"/>
      <c r="Q48" s="348"/>
      <c r="R48" s="348"/>
      <c r="S48" s="348"/>
      <c r="T48" s="348"/>
      <c r="U48" s="348"/>
      <c r="V48" s="348"/>
      <c r="FT48" s="122"/>
      <c r="FU48" s="122"/>
    </row>
    <row r="49" spans="1:177" s="347" customFormat="1">
      <c r="A49" s="334" t="s">
        <v>238</v>
      </c>
      <c r="B49" s="335"/>
      <c r="C49" s="443">
        <v>592.97400000000005</v>
      </c>
      <c r="D49" s="444">
        <v>594.55999999999995</v>
      </c>
      <c r="E49" s="328">
        <v>648.30499999999995</v>
      </c>
      <c r="F49" s="336">
        <v>651.83100000000002</v>
      </c>
      <c r="G49" s="443">
        <v>10060.207</v>
      </c>
      <c r="H49" s="444">
        <v>8551.7170000000006</v>
      </c>
      <c r="I49" s="328">
        <v>1464.5129999999999</v>
      </c>
      <c r="J49" s="336">
        <v>1513.85</v>
      </c>
      <c r="K49" s="443">
        <v>944.68899999999996</v>
      </c>
      <c r="L49" s="444">
        <v>909.57</v>
      </c>
      <c r="M49" s="443">
        <v>157.55099999999999</v>
      </c>
      <c r="N49" s="444">
        <v>157.22399999999999</v>
      </c>
      <c r="O49" s="443">
        <v>-467.358</v>
      </c>
      <c r="P49" s="444">
        <v>-245.441</v>
      </c>
      <c r="Q49" s="328">
        <v>13400.880999999999</v>
      </c>
      <c r="R49" s="329">
        <v>12133.311</v>
      </c>
      <c r="S49" s="217"/>
      <c r="T49" s="217"/>
      <c r="U49" s="217"/>
      <c r="V49" s="217"/>
      <c r="W49" s="217"/>
      <c r="X49" s="217"/>
      <c r="Y49" s="217"/>
      <c r="Z49" s="217"/>
      <c r="AA49" s="217"/>
      <c r="AB49" s="217"/>
      <c r="AC49" s="217"/>
      <c r="AD49" s="217"/>
      <c r="AE49" s="217"/>
      <c r="AF49" s="217"/>
      <c r="AG49" s="217"/>
      <c r="AH49" s="217"/>
      <c r="AI49" s="217"/>
      <c r="AJ49" s="217"/>
      <c r="AK49" s="217"/>
      <c r="AL49" s="217"/>
      <c r="AM49" s="217"/>
      <c r="AN49" s="217"/>
      <c r="AO49" s="217"/>
      <c r="AP49" s="217"/>
      <c r="AQ49" s="217"/>
      <c r="AR49" s="217"/>
      <c r="AS49" s="217"/>
      <c r="AT49" s="217"/>
      <c r="AU49" s="217"/>
      <c r="AV49" s="217"/>
      <c r="AW49" s="217"/>
      <c r="AX49" s="217"/>
      <c r="AY49" s="217"/>
      <c r="AZ49" s="217"/>
      <c r="BA49" s="217"/>
      <c r="BB49" s="217"/>
      <c r="BC49" s="217"/>
      <c r="BD49" s="217"/>
      <c r="BE49" s="217"/>
      <c r="BF49" s="217"/>
      <c r="BG49" s="217"/>
      <c r="BH49" s="217"/>
      <c r="BI49" s="217"/>
      <c r="BJ49" s="217"/>
      <c r="BK49" s="217"/>
      <c r="BL49" s="217"/>
      <c r="BM49" s="217"/>
      <c r="BN49" s="217"/>
      <c r="BO49" s="217"/>
      <c r="BP49" s="217"/>
      <c r="BQ49" s="217"/>
      <c r="BR49" s="217"/>
      <c r="BS49" s="217"/>
      <c r="BT49" s="217"/>
      <c r="BU49" s="217"/>
      <c r="BV49" s="217"/>
      <c r="BW49" s="217"/>
      <c r="BX49" s="217"/>
      <c r="BY49" s="217"/>
      <c r="BZ49" s="217"/>
      <c r="CA49" s="217"/>
      <c r="CB49" s="217"/>
      <c r="CC49" s="217"/>
      <c r="CD49" s="217"/>
      <c r="CE49" s="217"/>
      <c r="CF49" s="217"/>
      <c r="CG49" s="217"/>
      <c r="CH49" s="217"/>
      <c r="CI49" s="217"/>
      <c r="CJ49" s="217"/>
      <c r="CK49" s="217"/>
      <c r="CL49" s="217"/>
      <c r="CM49" s="217"/>
      <c r="CN49" s="217"/>
      <c r="CO49" s="217"/>
      <c r="CP49" s="217"/>
      <c r="CQ49" s="217"/>
      <c r="CR49" s="217"/>
      <c r="CS49" s="217"/>
      <c r="CT49" s="217"/>
      <c r="CU49" s="217"/>
      <c r="CV49" s="217"/>
      <c r="CW49" s="217"/>
      <c r="CX49" s="217"/>
      <c r="CY49" s="217"/>
      <c r="CZ49" s="217"/>
      <c r="DA49" s="217"/>
      <c r="DB49" s="217"/>
      <c r="DC49" s="217"/>
      <c r="DD49" s="217"/>
      <c r="DE49" s="217"/>
      <c r="DF49" s="217"/>
      <c r="DG49" s="217"/>
      <c r="DH49" s="217"/>
      <c r="DI49" s="217"/>
      <c r="DJ49" s="217"/>
      <c r="DK49" s="217"/>
      <c r="DL49" s="217"/>
      <c r="DM49" s="217"/>
      <c r="DN49" s="217"/>
      <c r="DO49" s="217"/>
      <c r="DP49" s="217"/>
      <c r="DQ49" s="217"/>
      <c r="DR49" s="217"/>
      <c r="DS49" s="217"/>
      <c r="DT49" s="217"/>
      <c r="DU49" s="217"/>
      <c r="DV49" s="217"/>
      <c r="DW49" s="217"/>
      <c r="DX49" s="217"/>
      <c r="DY49" s="217"/>
      <c r="DZ49" s="217"/>
      <c r="EA49" s="217"/>
      <c r="EB49" s="217"/>
      <c r="EC49" s="217"/>
      <c r="ED49" s="217"/>
      <c r="EE49" s="217"/>
      <c r="EF49" s="217"/>
      <c r="EG49" s="217"/>
      <c r="EH49" s="217"/>
      <c r="EI49" s="217"/>
      <c r="EJ49" s="217"/>
      <c r="EK49" s="217"/>
      <c r="EL49" s="217"/>
      <c r="EM49" s="217"/>
      <c r="EN49" s="217"/>
      <c r="EO49" s="217"/>
      <c r="EP49" s="217"/>
      <c r="EQ49" s="217"/>
      <c r="ER49" s="217"/>
      <c r="ES49" s="217"/>
      <c r="ET49" s="217"/>
      <c r="EU49" s="217"/>
      <c r="EV49" s="217"/>
      <c r="EW49" s="217"/>
      <c r="EX49" s="217"/>
      <c r="EY49" s="217"/>
      <c r="EZ49" s="217"/>
      <c r="FA49" s="217"/>
      <c r="FB49" s="217"/>
      <c r="FC49" s="217"/>
      <c r="FD49" s="217"/>
      <c r="FE49" s="217"/>
      <c r="FF49" s="217"/>
      <c r="FG49" s="217"/>
      <c r="FH49" s="217"/>
      <c r="FI49" s="217"/>
      <c r="FJ49" s="217"/>
      <c r="FK49" s="217"/>
      <c r="FL49" s="217"/>
      <c r="FM49" s="217"/>
      <c r="FN49" s="217"/>
      <c r="FO49" s="217"/>
      <c r="FP49" s="217"/>
      <c r="FQ49" s="217"/>
      <c r="FR49" s="217"/>
      <c r="FS49" s="217"/>
      <c r="FT49" s="217"/>
      <c r="FU49" s="217"/>
    </row>
    <row r="50" spans="1:177">
      <c r="A50" s="337"/>
      <c r="B50" s="338" t="s">
        <v>381</v>
      </c>
      <c r="C50" s="441">
        <v>590.58699999999999</v>
      </c>
      <c r="D50" s="442">
        <v>590.08100000000002</v>
      </c>
      <c r="E50" s="326">
        <v>34.722999999999999</v>
      </c>
      <c r="F50" s="339">
        <v>36.21</v>
      </c>
      <c r="G50" s="441">
        <v>2978.3240000000001</v>
      </c>
      <c r="H50" s="442">
        <v>2525.8359999999998</v>
      </c>
      <c r="I50" s="441">
        <v>1154.3699999999999</v>
      </c>
      <c r="J50" s="442">
        <v>1213.912</v>
      </c>
      <c r="K50" s="441">
        <v>577.86800000000005</v>
      </c>
      <c r="L50" s="442">
        <v>551.54399999999998</v>
      </c>
      <c r="M50" s="441" t="s">
        <v>374</v>
      </c>
      <c r="N50" s="442" t="s">
        <v>375</v>
      </c>
      <c r="O50" s="441" t="s">
        <v>374</v>
      </c>
      <c r="P50" s="442" t="s">
        <v>374</v>
      </c>
      <c r="Q50" s="328">
        <v>5335.8720000000003</v>
      </c>
      <c r="R50" s="329">
        <v>4917.5829999999996</v>
      </c>
      <c r="FT50" s="122"/>
      <c r="FU50" s="122"/>
    </row>
    <row r="51" spans="1:177">
      <c r="A51" s="337"/>
      <c r="B51" s="338" t="s">
        <v>382</v>
      </c>
      <c r="C51" s="441" t="s">
        <v>374</v>
      </c>
      <c r="D51" s="442" t="s">
        <v>375</v>
      </c>
      <c r="E51" s="326">
        <v>1.9E-2</v>
      </c>
      <c r="F51" s="339">
        <v>2.4E-2</v>
      </c>
      <c r="G51" s="441">
        <v>104.764</v>
      </c>
      <c r="H51" s="442">
        <v>99.942999999999998</v>
      </c>
      <c r="I51" s="441">
        <v>68.052999999999997</v>
      </c>
      <c r="J51" s="442">
        <v>53.588000000000001</v>
      </c>
      <c r="K51" s="441">
        <v>22.591999999999999</v>
      </c>
      <c r="L51" s="442">
        <v>23.212</v>
      </c>
      <c r="M51" s="441">
        <v>10.95</v>
      </c>
      <c r="N51" s="442">
        <v>11.124000000000001</v>
      </c>
      <c r="O51" s="441" t="s">
        <v>374</v>
      </c>
      <c r="P51" s="442" t="s">
        <v>374</v>
      </c>
      <c r="Q51" s="328">
        <v>206.37799999999999</v>
      </c>
      <c r="R51" s="329">
        <v>187.89099999999999</v>
      </c>
      <c r="FT51" s="122"/>
      <c r="FU51" s="122"/>
    </row>
    <row r="52" spans="1:177">
      <c r="A52" s="337"/>
      <c r="B52" s="338" t="s">
        <v>383</v>
      </c>
      <c r="C52" s="441" t="s">
        <v>374</v>
      </c>
      <c r="D52" s="442" t="s">
        <v>375</v>
      </c>
      <c r="E52" s="326">
        <v>53.401000000000003</v>
      </c>
      <c r="F52" s="339">
        <v>53.914000000000001</v>
      </c>
      <c r="G52" s="441">
        <v>3115.5619999999999</v>
      </c>
      <c r="H52" s="442">
        <v>2633.6880000000001</v>
      </c>
      <c r="I52" s="441">
        <v>0.95</v>
      </c>
      <c r="J52" s="442">
        <v>0.874</v>
      </c>
      <c r="K52" s="441">
        <v>0.97699999999999998</v>
      </c>
      <c r="L52" s="442">
        <v>0.59099999999999997</v>
      </c>
      <c r="M52" s="441" t="s">
        <v>374</v>
      </c>
      <c r="N52" s="442" t="s">
        <v>375</v>
      </c>
      <c r="O52" s="441" t="s">
        <v>374</v>
      </c>
      <c r="P52" s="442" t="s">
        <v>374</v>
      </c>
      <c r="Q52" s="328">
        <v>3170.89</v>
      </c>
      <c r="R52" s="329">
        <v>2689.067</v>
      </c>
      <c r="FT52" s="122"/>
      <c r="FU52" s="122"/>
    </row>
    <row r="53" spans="1:177">
      <c r="A53" s="337"/>
      <c r="B53" s="338" t="s">
        <v>202</v>
      </c>
      <c r="C53" s="441" t="s">
        <v>374</v>
      </c>
      <c r="D53" s="442" t="s">
        <v>375</v>
      </c>
      <c r="E53" s="441" t="s">
        <v>374</v>
      </c>
      <c r="F53" s="442" t="s">
        <v>375</v>
      </c>
      <c r="G53" s="441">
        <v>1435.585</v>
      </c>
      <c r="H53" s="442">
        <v>1203.492</v>
      </c>
      <c r="I53" s="441" t="s">
        <v>374</v>
      </c>
      <c r="J53" s="442" t="s">
        <v>375</v>
      </c>
      <c r="K53" s="441">
        <v>2.89</v>
      </c>
      <c r="L53" s="442">
        <v>7.8040000000000003</v>
      </c>
      <c r="M53" s="441">
        <v>96.643000000000001</v>
      </c>
      <c r="N53" s="442">
        <v>96.643000000000001</v>
      </c>
      <c r="O53" s="441">
        <v>-467.358</v>
      </c>
      <c r="P53" s="442">
        <v>-245.441</v>
      </c>
      <c r="Q53" s="328">
        <v>1067.76</v>
      </c>
      <c r="R53" s="329">
        <v>1062.498</v>
      </c>
      <c r="FT53" s="122"/>
      <c r="FU53" s="122"/>
    </row>
    <row r="54" spans="1:177">
      <c r="A54" s="337"/>
      <c r="B54" s="338" t="s">
        <v>384</v>
      </c>
      <c r="C54" s="441" t="s">
        <v>374</v>
      </c>
      <c r="D54" s="442" t="s">
        <v>375</v>
      </c>
      <c r="E54" s="326">
        <v>17.920000000000002</v>
      </c>
      <c r="F54" s="339">
        <v>19.116</v>
      </c>
      <c r="G54" s="441">
        <v>815.82</v>
      </c>
      <c r="H54" s="442">
        <v>685.66899999999998</v>
      </c>
      <c r="I54" s="441">
        <v>67.031999999999996</v>
      </c>
      <c r="J54" s="442">
        <v>74.772999999999996</v>
      </c>
      <c r="K54" s="441">
        <v>55.393999999999998</v>
      </c>
      <c r="L54" s="442">
        <v>51.819000000000003</v>
      </c>
      <c r="M54" s="441">
        <v>7.5549999999999997</v>
      </c>
      <c r="N54" s="442">
        <v>7.4420000000000002</v>
      </c>
      <c r="O54" s="441" t="s">
        <v>374</v>
      </c>
      <c r="P54" s="442" t="s">
        <v>374</v>
      </c>
      <c r="Q54" s="328">
        <v>963.721</v>
      </c>
      <c r="R54" s="329">
        <v>838.81899999999996</v>
      </c>
      <c r="FT54" s="122"/>
      <c r="FU54" s="122"/>
    </row>
    <row r="55" spans="1:177">
      <c r="A55" s="337"/>
      <c r="B55" s="338" t="s">
        <v>203</v>
      </c>
      <c r="C55" s="441">
        <v>-1E-3</v>
      </c>
      <c r="D55" s="442">
        <v>2.0569999999999999</v>
      </c>
      <c r="E55" s="326">
        <v>462.80799999999999</v>
      </c>
      <c r="F55" s="339">
        <v>459.88299999999998</v>
      </c>
      <c r="G55" s="441">
        <v>42.854999999999997</v>
      </c>
      <c r="H55" s="442">
        <v>41.194000000000003</v>
      </c>
      <c r="I55" s="441">
        <v>82.010999999999996</v>
      </c>
      <c r="J55" s="442">
        <v>83.284000000000006</v>
      </c>
      <c r="K55" s="441">
        <v>260.15600000000001</v>
      </c>
      <c r="L55" s="442">
        <v>251.28700000000001</v>
      </c>
      <c r="M55" s="441">
        <v>42.069000000000003</v>
      </c>
      <c r="N55" s="442">
        <v>41.695</v>
      </c>
      <c r="O55" s="441" t="s">
        <v>374</v>
      </c>
      <c r="P55" s="442" t="s">
        <v>374</v>
      </c>
      <c r="Q55" s="328">
        <v>889.89800000000002</v>
      </c>
      <c r="R55" s="329">
        <v>879.4</v>
      </c>
      <c r="FT55" s="122"/>
      <c r="FU55" s="122"/>
    </row>
    <row r="56" spans="1:177">
      <c r="A56" s="337"/>
      <c r="B56" s="338" t="s">
        <v>204</v>
      </c>
      <c r="C56" s="441">
        <v>2.3879999999999999</v>
      </c>
      <c r="D56" s="442">
        <v>2.4220000000000002</v>
      </c>
      <c r="E56" s="326">
        <v>17.190000000000001</v>
      </c>
      <c r="F56" s="339">
        <v>17.231000000000002</v>
      </c>
      <c r="G56" s="441">
        <v>1512.415</v>
      </c>
      <c r="H56" s="442">
        <v>1311.654</v>
      </c>
      <c r="I56" s="441">
        <v>92.096999999999994</v>
      </c>
      <c r="J56" s="442">
        <v>87.418999999999997</v>
      </c>
      <c r="K56" s="441">
        <v>4.7450000000000001</v>
      </c>
      <c r="L56" s="442">
        <v>4.4349999999999996</v>
      </c>
      <c r="M56" s="441">
        <v>0.33400000000000002</v>
      </c>
      <c r="N56" s="442">
        <v>0.32</v>
      </c>
      <c r="O56" s="441" t="s">
        <v>374</v>
      </c>
      <c r="P56" s="442" t="s">
        <v>374</v>
      </c>
      <c r="Q56" s="328">
        <v>1629.1690000000001</v>
      </c>
      <c r="R56" s="329">
        <v>1423.481</v>
      </c>
      <c r="FT56" s="122"/>
      <c r="FU56" s="122"/>
    </row>
    <row r="57" spans="1:177">
      <c r="A57" s="337"/>
      <c r="B57" s="338" t="s">
        <v>385</v>
      </c>
      <c r="C57" s="441" t="s">
        <v>374</v>
      </c>
      <c r="D57" s="442" t="s">
        <v>375</v>
      </c>
      <c r="E57" s="326">
        <v>62.244</v>
      </c>
      <c r="F57" s="339">
        <v>65.453000000000003</v>
      </c>
      <c r="G57" s="441">
        <v>54.881999999999998</v>
      </c>
      <c r="H57" s="442">
        <v>50.241</v>
      </c>
      <c r="I57" s="441" t="s">
        <v>374</v>
      </c>
      <c r="J57" s="442" t="s">
        <v>375</v>
      </c>
      <c r="K57" s="441">
        <v>20.067</v>
      </c>
      <c r="L57" s="442">
        <v>18.878</v>
      </c>
      <c r="M57" s="441" t="s">
        <v>374</v>
      </c>
      <c r="N57" s="442" t="s">
        <v>375</v>
      </c>
      <c r="O57" s="441" t="s">
        <v>374</v>
      </c>
      <c r="P57" s="442" t="s">
        <v>374</v>
      </c>
      <c r="Q57" s="328">
        <v>137.19300000000001</v>
      </c>
      <c r="R57" s="329">
        <v>134.572</v>
      </c>
      <c r="FT57" s="122"/>
      <c r="FU57" s="122"/>
    </row>
    <row r="58" spans="1:177">
      <c r="A58" s="348"/>
      <c r="B58" s="348"/>
      <c r="C58" s="348"/>
      <c r="D58" s="348"/>
      <c r="E58" s="348"/>
      <c r="F58" s="348"/>
      <c r="G58" s="348"/>
      <c r="H58" s="348"/>
      <c r="I58" s="348"/>
      <c r="J58" s="348"/>
      <c r="K58" s="348"/>
      <c r="L58" s="348"/>
      <c r="M58" s="348"/>
      <c r="N58" s="348"/>
      <c r="O58" s="348"/>
      <c r="P58" s="348"/>
      <c r="Q58" s="348"/>
      <c r="R58" s="348"/>
      <c r="S58" s="348"/>
      <c r="T58" s="348"/>
      <c r="U58" s="348"/>
      <c r="V58" s="348"/>
      <c r="FT58" s="122"/>
      <c r="FU58" s="122"/>
    </row>
    <row r="59" spans="1:177" s="347" customFormat="1">
      <c r="A59" s="334" t="s">
        <v>239</v>
      </c>
      <c r="B59" s="335"/>
      <c r="C59" s="443">
        <v>15884.236999999999</v>
      </c>
      <c r="D59" s="444">
        <v>16145.956</v>
      </c>
      <c r="E59" s="328">
        <v>1858.357</v>
      </c>
      <c r="F59" s="336">
        <v>1764.6379999999999</v>
      </c>
      <c r="G59" s="443">
        <v>9974.5969999999998</v>
      </c>
      <c r="H59" s="444">
        <v>7626.1809999999996</v>
      </c>
      <c r="I59" s="328">
        <v>2221.2759999999998</v>
      </c>
      <c r="J59" s="336">
        <v>2370.4929999999999</v>
      </c>
      <c r="K59" s="443">
        <v>1713.8920000000001</v>
      </c>
      <c r="L59" s="444">
        <v>1561.41</v>
      </c>
      <c r="M59" s="443">
        <v>1479.4190000000001</v>
      </c>
      <c r="N59" s="444">
        <v>1467.5619999999999</v>
      </c>
      <c r="O59" s="443">
        <v>-16086.683000000001</v>
      </c>
      <c r="P59" s="444">
        <v>-15906.147000000001</v>
      </c>
      <c r="Q59" s="328">
        <v>17045.095000000001</v>
      </c>
      <c r="R59" s="329">
        <v>15030.093000000001</v>
      </c>
      <c r="S59" s="217"/>
      <c r="T59" s="217"/>
      <c r="U59" s="217"/>
      <c r="V59" s="217"/>
      <c r="W59" s="217"/>
      <c r="X59" s="217"/>
      <c r="Y59" s="217"/>
      <c r="Z59" s="217"/>
      <c r="AA59" s="217"/>
      <c r="AB59" s="217"/>
      <c r="AC59" s="217"/>
      <c r="AD59" s="217"/>
      <c r="AE59" s="217"/>
      <c r="AF59" s="217"/>
      <c r="AG59" s="217"/>
      <c r="AH59" s="217"/>
      <c r="AI59" s="217"/>
      <c r="AJ59" s="217"/>
      <c r="AK59" s="217"/>
      <c r="AL59" s="217"/>
      <c r="AM59" s="217"/>
      <c r="AN59" s="217"/>
      <c r="AO59" s="217"/>
      <c r="AP59" s="217"/>
      <c r="AQ59" s="217"/>
      <c r="AR59" s="217"/>
      <c r="AS59" s="217"/>
      <c r="AT59" s="217"/>
      <c r="AU59" s="217"/>
      <c r="AV59" s="217"/>
      <c r="AW59" s="217"/>
      <c r="AX59" s="217"/>
      <c r="AY59" s="217"/>
      <c r="AZ59" s="217"/>
      <c r="BA59" s="217"/>
      <c r="BB59" s="217"/>
      <c r="BC59" s="217"/>
      <c r="BD59" s="217"/>
      <c r="BE59" s="217"/>
      <c r="BF59" s="217"/>
      <c r="BG59" s="217"/>
      <c r="BH59" s="217"/>
      <c r="BI59" s="217"/>
      <c r="BJ59" s="217"/>
      <c r="BK59" s="217"/>
      <c r="BL59" s="217"/>
      <c r="BM59" s="217"/>
      <c r="BN59" s="217"/>
      <c r="BO59" s="217"/>
      <c r="BP59" s="217"/>
      <c r="BQ59" s="217"/>
      <c r="BR59" s="217"/>
      <c r="BS59" s="217"/>
      <c r="BT59" s="217"/>
      <c r="BU59" s="217"/>
      <c r="BV59" s="217"/>
      <c r="BW59" s="217"/>
      <c r="BX59" s="217"/>
      <c r="BY59" s="217"/>
      <c r="BZ59" s="217"/>
      <c r="CA59" s="217"/>
      <c r="CB59" s="217"/>
      <c r="CC59" s="217"/>
      <c r="CD59" s="217"/>
      <c r="CE59" s="217"/>
      <c r="CF59" s="217"/>
      <c r="CG59" s="217"/>
      <c r="CH59" s="217"/>
      <c r="CI59" s="217"/>
      <c r="CJ59" s="217"/>
      <c r="CK59" s="217"/>
      <c r="CL59" s="217"/>
      <c r="CM59" s="217"/>
      <c r="CN59" s="217"/>
      <c r="CO59" s="217"/>
      <c r="CP59" s="217"/>
      <c r="CQ59" s="217"/>
      <c r="CR59" s="217"/>
      <c r="CS59" s="217"/>
      <c r="CT59" s="217"/>
      <c r="CU59" s="217"/>
      <c r="CV59" s="217"/>
      <c r="CW59" s="217"/>
      <c r="CX59" s="217"/>
      <c r="CY59" s="217"/>
      <c r="CZ59" s="217"/>
      <c r="DA59" s="217"/>
      <c r="DB59" s="217"/>
      <c r="DC59" s="217"/>
      <c r="DD59" s="217"/>
      <c r="DE59" s="217"/>
      <c r="DF59" s="217"/>
      <c r="DG59" s="217"/>
      <c r="DH59" s="217"/>
      <c r="DI59" s="217"/>
      <c r="DJ59" s="217"/>
      <c r="DK59" s="217"/>
      <c r="DL59" s="217"/>
      <c r="DM59" s="217"/>
      <c r="DN59" s="217"/>
      <c r="DO59" s="217"/>
      <c r="DP59" s="217"/>
      <c r="DQ59" s="217"/>
      <c r="DR59" s="217"/>
      <c r="DS59" s="217"/>
      <c r="DT59" s="217"/>
      <c r="DU59" s="217"/>
      <c r="DV59" s="217"/>
      <c r="DW59" s="217"/>
      <c r="DX59" s="217"/>
      <c r="DY59" s="217"/>
      <c r="DZ59" s="217"/>
      <c r="EA59" s="217"/>
      <c r="EB59" s="217"/>
      <c r="EC59" s="217"/>
      <c r="ED59" s="217"/>
      <c r="EE59" s="217"/>
      <c r="EF59" s="217"/>
      <c r="EG59" s="217"/>
      <c r="EH59" s="217"/>
      <c r="EI59" s="217"/>
      <c r="EJ59" s="217"/>
      <c r="EK59" s="217"/>
      <c r="EL59" s="217"/>
      <c r="EM59" s="217"/>
      <c r="EN59" s="217"/>
      <c r="EO59" s="217"/>
      <c r="EP59" s="217"/>
      <c r="EQ59" s="217"/>
      <c r="ER59" s="217"/>
      <c r="ES59" s="217"/>
      <c r="ET59" s="217"/>
      <c r="EU59" s="217"/>
      <c r="EV59" s="217"/>
      <c r="EW59" s="217"/>
      <c r="EX59" s="217"/>
      <c r="EY59" s="217"/>
      <c r="EZ59" s="217"/>
      <c r="FA59" s="217"/>
      <c r="FB59" s="217"/>
      <c r="FC59" s="217"/>
      <c r="FD59" s="217"/>
      <c r="FE59" s="217"/>
      <c r="FF59" s="217"/>
      <c r="FG59" s="217"/>
      <c r="FH59" s="217"/>
      <c r="FI59" s="217"/>
      <c r="FJ59" s="217"/>
      <c r="FK59" s="217"/>
      <c r="FL59" s="217"/>
      <c r="FM59" s="217"/>
      <c r="FN59" s="217"/>
      <c r="FO59" s="217"/>
      <c r="FP59" s="217"/>
      <c r="FQ59" s="217"/>
      <c r="FR59" s="217"/>
      <c r="FS59" s="217"/>
      <c r="FT59" s="217"/>
      <c r="FU59" s="217"/>
    </row>
    <row r="60" spans="1:177" s="347" customFormat="1">
      <c r="A60" s="334" t="s">
        <v>411</v>
      </c>
      <c r="B60" s="335"/>
      <c r="C60" s="443">
        <v>15884.236999999999</v>
      </c>
      <c r="D60" s="444">
        <v>16145.956</v>
      </c>
      <c r="E60" s="328">
        <v>1858.357</v>
      </c>
      <c r="F60" s="336">
        <v>1764.6379999999999</v>
      </c>
      <c r="G60" s="443">
        <v>9974.5969999999998</v>
      </c>
      <c r="H60" s="444">
        <v>7626.1809999999996</v>
      </c>
      <c r="I60" s="328">
        <v>2221.2759999999998</v>
      </c>
      <c r="J60" s="336">
        <v>2370.4929999999999</v>
      </c>
      <c r="K60" s="443">
        <v>1713.8920000000001</v>
      </c>
      <c r="L60" s="444">
        <v>1561.41</v>
      </c>
      <c r="M60" s="443">
        <v>1479.4190000000001</v>
      </c>
      <c r="N60" s="444">
        <v>1467.5619999999999</v>
      </c>
      <c r="O60" s="443">
        <v>-16086.683000000001</v>
      </c>
      <c r="P60" s="444">
        <v>-15906.147000000001</v>
      </c>
      <c r="Q60" s="328">
        <v>14463.115</v>
      </c>
      <c r="R60" s="329">
        <v>12832.656999999999</v>
      </c>
      <c r="S60" s="217"/>
      <c r="T60" s="217"/>
      <c r="U60" s="217"/>
      <c r="V60" s="217"/>
      <c r="W60" s="217"/>
      <c r="X60" s="217"/>
      <c r="Y60" s="217"/>
      <c r="Z60" s="217"/>
      <c r="AA60" s="217"/>
      <c r="AB60" s="217"/>
      <c r="AC60" s="217"/>
      <c r="AD60" s="217"/>
      <c r="AE60" s="217"/>
      <c r="AF60" s="217"/>
      <c r="AG60" s="217"/>
      <c r="AH60" s="217"/>
      <c r="AI60" s="217"/>
      <c r="AJ60" s="217"/>
      <c r="AK60" s="217"/>
      <c r="AL60" s="217"/>
      <c r="AM60" s="217"/>
      <c r="AN60" s="217"/>
      <c r="AO60" s="217"/>
      <c r="AP60" s="217"/>
      <c r="AQ60" s="217"/>
      <c r="AR60" s="217"/>
      <c r="AS60" s="217"/>
      <c r="AT60" s="217"/>
      <c r="AU60" s="217"/>
      <c r="AV60" s="217"/>
      <c r="AW60" s="217"/>
      <c r="AX60" s="217"/>
      <c r="AY60" s="217"/>
      <c r="AZ60" s="217"/>
      <c r="BA60" s="217"/>
      <c r="BB60" s="217"/>
      <c r="BC60" s="217"/>
      <c r="BD60" s="217"/>
      <c r="BE60" s="217"/>
      <c r="BF60" s="217"/>
      <c r="BG60" s="217"/>
      <c r="BH60" s="217"/>
      <c r="BI60" s="217"/>
      <c r="BJ60" s="217"/>
      <c r="BK60" s="217"/>
      <c r="BL60" s="217"/>
      <c r="BM60" s="217"/>
      <c r="BN60" s="217"/>
      <c r="BO60" s="217"/>
      <c r="BP60" s="217"/>
      <c r="BQ60" s="217"/>
      <c r="BR60" s="217"/>
      <c r="BS60" s="217"/>
      <c r="BT60" s="217"/>
      <c r="BU60" s="217"/>
      <c r="BV60" s="217"/>
      <c r="BW60" s="217"/>
      <c r="BX60" s="217"/>
      <c r="BY60" s="217"/>
      <c r="BZ60" s="217"/>
      <c r="CA60" s="217"/>
      <c r="CB60" s="217"/>
      <c r="CC60" s="217"/>
      <c r="CD60" s="217"/>
      <c r="CE60" s="217"/>
      <c r="CF60" s="217"/>
      <c r="CG60" s="217"/>
      <c r="CH60" s="217"/>
      <c r="CI60" s="217"/>
      <c r="CJ60" s="217"/>
      <c r="CK60" s="217"/>
      <c r="CL60" s="217"/>
      <c r="CM60" s="217"/>
      <c r="CN60" s="217"/>
      <c r="CO60" s="217"/>
      <c r="CP60" s="217"/>
      <c r="CQ60" s="217"/>
      <c r="CR60" s="217"/>
      <c r="CS60" s="217"/>
      <c r="CT60" s="217"/>
      <c r="CU60" s="217"/>
      <c r="CV60" s="217"/>
      <c r="CW60" s="217"/>
      <c r="CX60" s="217"/>
      <c r="CY60" s="217"/>
      <c r="CZ60" s="217"/>
      <c r="DA60" s="217"/>
      <c r="DB60" s="217"/>
      <c r="DC60" s="217"/>
      <c r="DD60" s="217"/>
      <c r="DE60" s="217"/>
      <c r="DF60" s="217"/>
      <c r="DG60" s="217"/>
      <c r="DH60" s="217"/>
      <c r="DI60" s="217"/>
      <c r="DJ60" s="217"/>
      <c r="DK60" s="217"/>
      <c r="DL60" s="217"/>
      <c r="DM60" s="217"/>
      <c r="DN60" s="217"/>
      <c r="DO60" s="217"/>
      <c r="DP60" s="217"/>
      <c r="DQ60" s="217"/>
      <c r="DR60" s="217"/>
      <c r="DS60" s="217"/>
      <c r="DT60" s="217"/>
      <c r="DU60" s="217"/>
      <c r="DV60" s="217"/>
      <c r="DW60" s="217"/>
      <c r="DX60" s="217"/>
      <c r="DY60" s="217"/>
      <c r="DZ60" s="217"/>
      <c r="EA60" s="217"/>
      <c r="EB60" s="217"/>
      <c r="EC60" s="217"/>
      <c r="ED60" s="217"/>
      <c r="EE60" s="217"/>
      <c r="EF60" s="217"/>
      <c r="EG60" s="217"/>
      <c r="EH60" s="217"/>
      <c r="EI60" s="217"/>
      <c r="EJ60" s="217"/>
      <c r="EK60" s="217"/>
      <c r="EL60" s="217"/>
      <c r="EM60" s="217"/>
      <c r="EN60" s="217"/>
      <c r="EO60" s="217"/>
      <c r="EP60" s="217"/>
      <c r="EQ60" s="217"/>
      <c r="ER60" s="217"/>
      <c r="ES60" s="217"/>
      <c r="ET60" s="217"/>
      <c r="EU60" s="217"/>
      <c r="EV60" s="217"/>
      <c r="EW60" s="217"/>
      <c r="EX60" s="217"/>
      <c r="EY60" s="217"/>
      <c r="EZ60" s="217"/>
      <c r="FA60" s="217"/>
      <c r="FB60" s="217"/>
      <c r="FC60" s="217"/>
      <c r="FD60" s="217"/>
      <c r="FE60" s="217"/>
      <c r="FF60" s="217"/>
      <c r="FG60" s="217"/>
      <c r="FH60" s="217"/>
      <c r="FI60" s="217"/>
      <c r="FJ60" s="217"/>
      <c r="FK60" s="217"/>
      <c r="FL60" s="217"/>
      <c r="FM60" s="217"/>
      <c r="FN60" s="217"/>
      <c r="FO60" s="217"/>
      <c r="FP60" s="217"/>
      <c r="FQ60" s="217"/>
      <c r="FR60" s="217"/>
      <c r="FS60" s="217"/>
      <c r="FT60" s="217"/>
      <c r="FU60" s="217"/>
    </row>
    <row r="61" spans="1:177">
      <c r="A61" s="337"/>
      <c r="B61" s="338" t="s">
        <v>205</v>
      </c>
      <c r="C61" s="441">
        <v>15811.619000000001</v>
      </c>
      <c r="D61" s="442">
        <v>16512.785</v>
      </c>
      <c r="E61" s="326">
        <v>1803.8409999999999</v>
      </c>
      <c r="F61" s="339">
        <v>1733.076</v>
      </c>
      <c r="G61" s="441">
        <v>7619.85</v>
      </c>
      <c r="H61" s="442">
        <v>5830.9870000000001</v>
      </c>
      <c r="I61" s="441">
        <v>174.553</v>
      </c>
      <c r="J61" s="442">
        <v>167.71199999999999</v>
      </c>
      <c r="K61" s="441">
        <v>1733.6890000000001</v>
      </c>
      <c r="L61" s="442">
        <v>1632.4259999999999</v>
      </c>
      <c r="M61" s="441">
        <v>997.09500000000003</v>
      </c>
      <c r="N61" s="442">
        <v>997.09500000000003</v>
      </c>
      <c r="O61" s="441">
        <v>-12341.147999999999</v>
      </c>
      <c r="P61" s="442">
        <v>-11074.582</v>
      </c>
      <c r="Q61" s="328">
        <v>15799.499</v>
      </c>
      <c r="R61" s="329">
        <v>15799.499</v>
      </c>
      <c r="FT61" s="122"/>
      <c r="FU61" s="122"/>
    </row>
    <row r="62" spans="1:177">
      <c r="A62" s="337"/>
      <c r="B62" s="338" t="s">
        <v>206</v>
      </c>
      <c r="C62" s="441">
        <v>3737.212</v>
      </c>
      <c r="D62" s="442">
        <v>3290.1419999999998</v>
      </c>
      <c r="E62" s="326">
        <v>-1103.6089999999999</v>
      </c>
      <c r="F62" s="339">
        <v>-1075.8810000000001</v>
      </c>
      <c r="G62" s="441">
        <v>1067.056</v>
      </c>
      <c r="H62" s="442">
        <v>726.44</v>
      </c>
      <c r="I62" s="441">
        <v>339.69799999999998</v>
      </c>
      <c r="J62" s="442">
        <v>843.64800000000002</v>
      </c>
      <c r="K62" s="441">
        <v>160.13</v>
      </c>
      <c r="L62" s="442">
        <v>116.498</v>
      </c>
      <c r="M62" s="441">
        <v>419.68</v>
      </c>
      <c r="N62" s="442">
        <v>407.82</v>
      </c>
      <c r="O62" s="441">
        <v>1516.05</v>
      </c>
      <c r="P62" s="442">
        <v>1460.0239999999999</v>
      </c>
      <c r="Q62" s="328">
        <v>6136.2169999999996</v>
      </c>
      <c r="R62" s="329">
        <v>5768.6909999999998</v>
      </c>
      <c r="FT62" s="122"/>
      <c r="FU62" s="122"/>
    </row>
    <row r="63" spans="1:177">
      <c r="A63" s="337"/>
      <c r="B63" s="338" t="s">
        <v>419</v>
      </c>
      <c r="C63" s="441" t="s">
        <v>374</v>
      </c>
      <c r="D63" s="442" t="s">
        <v>375</v>
      </c>
      <c r="E63" s="441" t="s">
        <v>374</v>
      </c>
      <c r="F63" s="442" t="s">
        <v>375</v>
      </c>
      <c r="G63" s="441">
        <v>628.86900000000003</v>
      </c>
      <c r="H63" s="442">
        <v>536.51400000000001</v>
      </c>
      <c r="I63" s="441">
        <v>30.172000000000001</v>
      </c>
      <c r="J63" s="442">
        <v>380.24200000000002</v>
      </c>
      <c r="K63" s="441">
        <v>1.593</v>
      </c>
      <c r="L63" s="442">
        <v>1.4830000000000001</v>
      </c>
      <c r="M63" s="441" t="s">
        <v>374</v>
      </c>
      <c r="N63" s="442" t="s">
        <v>375</v>
      </c>
      <c r="O63" s="441">
        <v>-660.63400000000001</v>
      </c>
      <c r="P63" s="442">
        <v>-918.23900000000003</v>
      </c>
      <c r="Q63" s="328" t="s">
        <v>374</v>
      </c>
      <c r="R63" s="329" t="s">
        <v>374</v>
      </c>
      <c r="FT63" s="122"/>
      <c r="FU63" s="122"/>
    </row>
    <row r="64" spans="1:177">
      <c r="A64" s="337"/>
      <c r="B64" s="338" t="s">
        <v>413</v>
      </c>
      <c r="C64" s="441">
        <v>-0.27200000000000002</v>
      </c>
      <c r="D64" s="442">
        <v>-0.27200000000000002</v>
      </c>
      <c r="E64" s="441" t="s">
        <v>374</v>
      </c>
      <c r="F64" s="442" t="s">
        <v>375</v>
      </c>
      <c r="G64" s="441">
        <v>-23.364000000000001</v>
      </c>
      <c r="H64" s="442">
        <v>-19.933</v>
      </c>
      <c r="I64" s="441" t="s">
        <v>374</v>
      </c>
      <c r="J64" s="442" t="s">
        <v>375</v>
      </c>
      <c r="K64" s="441" t="s">
        <v>374</v>
      </c>
      <c r="L64" s="442" t="s">
        <v>375</v>
      </c>
      <c r="M64" s="441" t="s">
        <v>374</v>
      </c>
      <c r="N64" s="442" t="s">
        <v>375</v>
      </c>
      <c r="O64" s="441">
        <v>23.364000000000001</v>
      </c>
      <c r="P64" s="442">
        <v>19.933</v>
      </c>
      <c r="Q64" s="328">
        <v>-0.27200000000000002</v>
      </c>
      <c r="R64" s="329">
        <v>-0.27200000000000002</v>
      </c>
      <c r="FT64" s="122"/>
      <c r="FU64" s="122"/>
    </row>
    <row r="65" spans="1:177">
      <c r="A65" s="337"/>
      <c r="B65" s="338" t="s">
        <v>386</v>
      </c>
      <c r="C65" s="441" t="s">
        <v>374</v>
      </c>
      <c r="D65" s="442" t="s">
        <v>375</v>
      </c>
      <c r="E65" s="441" t="s">
        <v>374</v>
      </c>
      <c r="F65" s="442" t="s">
        <v>375</v>
      </c>
      <c r="G65" s="441" t="s">
        <v>374</v>
      </c>
      <c r="H65" s="442" t="s">
        <v>375</v>
      </c>
      <c r="I65" s="441" t="s">
        <v>374</v>
      </c>
      <c r="J65" s="442" t="s">
        <v>375</v>
      </c>
      <c r="K65" s="441" t="s">
        <v>374</v>
      </c>
      <c r="L65" s="442" t="s">
        <v>375</v>
      </c>
      <c r="M65" s="441" t="s">
        <v>374</v>
      </c>
      <c r="N65" s="442" t="s">
        <v>375</v>
      </c>
      <c r="O65" s="441" t="s">
        <v>374</v>
      </c>
      <c r="P65" s="442" t="s">
        <v>374</v>
      </c>
      <c r="Q65" s="328" t="s">
        <v>374</v>
      </c>
      <c r="R65" s="329" t="s">
        <v>374</v>
      </c>
      <c r="FT65" s="122"/>
      <c r="FU65" s="122"/>
    </row>
    <row r="66" spans="1:177">
      <c r="A66" s="337"/>
      <c r="B66" s="338" t="s">
        <v>387</v>
      </c>
      <c r="C66" s="441">
        <v>-3664.3220000000001</v>
      </c>
      <c r="D66" s="442">
        <v>-3656.6990000000001</v>
      </c>
      <c r="E66" s="326">
        <v>1158.125</v>
      </c>
      <c r="F66" s="339">
        <v>1107.443</v>
      </c>
      <c r="G66" s="441">
        <v>682.18600000000004</v>
      </c>
      <c r="H66" s="442">
        <v>552.173</v>
      </c>
      <c r="I66" s="441">
        <v>1676.8530000000001</v>
      </c>
      <c r="J66" s="442">
        <v>978.89099999999996</v>
      </c>
      <c r="K66" s="441">
        <v>-181.52</v>
      </c>
      <c r="L66" s="442">
        <v>-188.99700000000001</v>
      </c>
      <c r="M66" s="441">
        <v>62.643999999999998</v>
      </c>
      <c r="N66" s="442">
        <v>62.646999999999998</v>
      </c>
      <c r="O66" s="441">
        <v>-4624.3149999999996</v>
      </c>
      <c r="P66" s="442">
        <v>-5393.2830000000004</v>
      </c>
      <c r="Q66" s="328">
        <v>-7472.3289999999997</v>
      </c>
      <c r="R66" s="329">
        <v>-8735.2610000000004</v>
      </c>
      <c r="FT66" s="122"/>
      <c r="FU66" s="122"/>
    </row>
    <row r="67" spans="1:177">
      <c r="A67" s="348"/>
      <c r="B67" s="348"/>
      <c r="C67" s="348"/>
      <c r="D67" s="348"/>
      <c r="E67" s="348"/>
      <c r="F67" s="348"/>
      <c r="G67" s="348"/>
      <c r="H67" s="348"/>
      <c r="I67" s="348"/>
      <c r="J67" s="348"/>
      <c r="K67" s="348"/>
      <c r="L67" s="348"/>
      <c r="M67" s="348"/>
      <c r="N67" s="348"/>
      <c r="O67" s="348"/>
      <c r="P67" s="348"/>
      <c r="Q67" s="348"/>
      <c r="R67" s="348"/>
      <c r="S67" s="348"/>
      <c r="T67" s="348"/>
      <c r="FT67" s="122"/>
      <c r="FU67" s="122"/>
    </row>
    <row r="68" spans="1:177" s="347" customFormat="1">
      <c r="A68" s="334" t="s">
        <v>240</v>
      </c>
      <c r="B68" s="335"/>
      <c r="C68" s="443" t="s">
        <v>374</v>
      </c>
      <c r="D68" s="444" t="s">
        <v>375</v>
      </c>
      <c r="E68" s="443" t="s">
        <v>374</v>
      </c>
      <c r="F68" s="444" t="s">
        <v>375</v>
      </c>
      <c r="G68" s="443" t="s">
        <v>374</v>
      </c>
      <c r="H68" s="444" t="s">
        <v>375</v>
      </c>
      <c r="I68" s="443" t="s">
        <v>374</v>
      </c>
      <c r="J68" s="444" t="s">
        <v>375</v>
      </c>
      <c r="K68" s="443" t="s">
        <v>374</v>
      </c>
      <c r="L68" s="444" t="s">
        <v>375</v>
      </c>
      <c r="M68" s="443" t="s">
        <v>374</v>
      </c>
      <c r="N68" s="444" t="s">
        <v>375</v>
      </c>
      <c r="O68" s="443" t="s">
        <v>374</v>
      </c>
      <c r="P68" s="444" t="s">
        <v>375</v>
      </c>
      <c r="Q68" s="443">
        <v>2581.98</v>
      </c>
      <c r="R68" s="447">
        <v>2197.4360000000001</v>
      </c>
      <c r="S68" s="217"/>
      <c r="T68" s="217"/>
      <c r="U68" s="217"/>
      <c r="V68" s="217"/>
      <c r="W68" s="217"/>
      <c r="X68" s="217"/>
      <c r="Y68" s="217"/>
      <c r="Z68" s="217"/>
      <c r="AA68" s="217"/>
      <c r="AB68" s="217"/>
      <c r="AC68" s="217"/>
      <c r="AD68" s="217"/>
      <c r="AE68" s="217"/>
      <c r="AF68" s="217"/>
      <c r="AG68" s="217"/>
      <c r="AH68" s="217"/>
      <c r="AI68" s="217"/>
      <c r="AJ68" s="217"/>
      <c r="AK68" s="217"/>
      <c r="AL68" s="217"/>
      <c r="AM68" s="217"/>
      <c r="AN68" s="217"/>
      <c r="AO68" s="217"/>
      <c r="AP68" s="217"/>
      <c r="AQ68" s="217"/>
      <c r="AR68" s="217"/>
      <c r="AS68" s="217"/>
      <c r="AT68" s="217"/>
      <c r="AU68" s="217"/>
      <c r="AV68" s="217"/>
      <c r="AW68" s="217"/>
      <c r="AX68" s="217"/>
      <c r="AY68" s="217"/>
      <c r="AZ68" s="217"/>
      <c r="BA68" s="217"/>
      <c r="BB68" s="217"/>
      <c r="BC68" s="217"/>
      <c r="BD68" s="217"/>
      <c r="BE68" s="217"/>
      <c r="BF68" s="217"/>
      <c r="BG68" s="217"/>
      <c r="BH68" s="217"/>
      <c r="BI68" s="217"/>
      <c r="BJ68" s="217"/>
      <c r="BK68" s="217"/>
      <c r="BL68" s="217"/>
      <c r="BM68" s="217"/>
      <c r="BN68" s="217"/>
      <c r="BO68" s="217"/>
      <c r="BP68" s="217"/>
      <c r="BQ68" s="217"/>
      <c r="BR68" s="217"/>
      <c r="BS68" s="217"/>
      <c r="BT68" s="217"/>
      <c r="BU68" s="217"/>
      <c r="BV68" s="217"/>
      <c r="BW68" s="217"/>
      <c r="BX68" s="217"/>
      <c r="BY68" s="217"/>
      <c r="BZ68" s="217"/>
      <c r="CA68" s="217"/>
      <c r="CB68" s="217"/>
      <c r="CC68" s="217"/>
      <c r="CD68" s="217"/>
      <c r="CE68" s="217"/>
      <c r="CF68" s="217"/>
      <c r="CG68" s="217"/>
      <c r="CH68" s="217"/>
      <c r="CI68" s="217"/>
      <c r="CJ68" s="217"/>
      <c r="CK68" s="217"/>
      <c r="CL68" s="217"/>
      <c r="CM68" s="217"/>
      <c r="CN68" s="217"/>
      <c r="CO68" s="217"/>
      <c r="CP68" s="217"/>
      <c r="CQ68" s="217"/>
      <c r="CR68" s="217"/>
      <c r="CS68" s="217"/>
      <c r="CT68" s="217"/>
      <c r="CU68" s="217"/>
      <c r="CV68" s="217"/>
      <c r="CW68" s="217"/>
      <c r="CX68" s="217"/>
      <c r="CY68" s="217"/>
      <c r="CZ68" s="217"/>
      <c r="DA68" s="217"/>
      <c r="DB68" s="217"/>
      <c r="DC68" s="217"/>
      <c r="DD68" s="217"/>
      <c r="DE68" s="217"/>
      <c r="DF68" s="217"/>
      <c r="DG68" s="217"/>
      <c r="DH68" s="217"/>
      <c r="DI68" s="217"/>
      <c r="DJ68" s="217"/>
      <c r="DK68" s="217"/>
      <c r="DL68" s="217"/>
      <c r="DM68" s="217"/>
      <c r="DN68" s="217"/>
      <c r="DO68" s="217"/>
      <c r="DP68" s="217"/>
      <c r="DQ68" s="217"/>
      <c r="DR68" s="217"/>
      <c r="DS68" s="217"/>
      <c r="DT68" s="217"/>
      <c r="DU68" s="217"/>
      <c r="DV68" s="217"/>
      <c r="DW68" s="217"/>
      <c r="DX68" s="217"/>
      <c r="DY68" s="217"/>
      <c r="DZ68" s="217"/>
      <c r="EA68" s="217"/>
      <c r="EB68" s="217"/>
      <c r="EC68" s="217"/>
      <c r="ED68" s="217"/>
      <c r="EE68" s="217"/>
      <c r="EF68" s="217"/>
      <c r="EG68" s="217"/>
      <c r="EH68" s="217"/>
      <c r="EI68" s="217"/>
      <c r="EJ68" s="217"/>
      <c r="EK68" s="217"/>
      <c r="EL68" s="217"/>
      <c r="EM68" s="217"/>
      <c r="EN68" s="217"/>
      <c r="EO68" s="217"/>
      <c r="EP68" s="217"/>
      <c r="EQ68" s="217"/>
      <c r="ER68" s="217"/>
      <c r="ES68" s="217"/>
      <c r="ET68" s="217"/>
      <c r="EU68" s="217"/>
      <c r="EV68" s="217"/>
      <c r="EW68" s="217"/>
      <c r="EX68" s="217"/>
      <c r="EY68" s="217"/>
      <c r="EZ68" s="217"/>
      <c r="FA68" s="217"/>
      <c r="FB68" s="217"/>
      <c r="FC68" s="217"/>
      <c r="FD68" s="217"/>
      <c r="FE68" s="217"/>
      <c r="FF68" s="217"/>
      <c r="FG68" s="217"/>
      <c r="FH68" s="217"/>
      <c r="FI68" s="217"/>
      <c r="FJ68" s="217"/>
      <c r="FK68" s="217"/>
      <c r="FL68" s="217"/>
      <c r="FM68" s="217"/>
      <c r="FN68" s="217"/>
      <c r="FO68" s="217"/>
      <c r="FP68" s="217"/>
      <c r="FQ68" s="217"/>
      <c r="FR68" s="217"/>
      <c r="FS68" s="217"/>
      <c r="FT68" s="217"/>
      <c r="FU68" s="217"/>
    </row>
    <row r="69" spans="1:177">
      <c r="A69" s="348"/>
      <c r="B69" s="348"/>
      <c r="C69" s="445"/>
      <c r="D69" s="445"/>
      <c r="E69" s="445"/>
      <c r="F69" s="445"/>
      <c r="G69" s="445"/>
      <c r="H69" s="445"/>
      <c r="I69" s="445"/>
      <c r="J69" s="445"/>
      <c r="K69" s="445"/>
      <c r="L69" s="445"/>
      <c r="M69" s="445"/>
      <c r="N69" s="445"/>
      <c r="O69" s="445"/>
      <c r="P69" s="445"/>
      <c r="Q69" s="445"/>
      <c r="R69" s="445"/>
      <c r="S69" s="348"/>
      <c r="T69" s="348"/>
      <c r="FT69" s="122"/>
      <c r="FU69" s="122"/>
    </row>
    <row r="70" spans="1:177" s="347" customFormat="1">
      <c r="A70" s="334" t="s">
        <v>241</v>
      </c>
      <c r="B70" s="335"/>
      <c r="C70" s="443">
        <v>17767.593000000001</v>
      </c>
      <c r="D70" s="444">
        <v>16871.163</v>
      </c>
      <c r="E70" s="443">
        <v>3585.107</v>
      </c>
      <c r="F70" s="444">
        <v>3427.1979999999999</v>
      </c>
      <c r="G70" s="443">
        <v>25416.984</v>
      </c>
      <c r="H70" s="444">
        <v>21157.036</v>
      </c>
      <c r="I70" s="443">
        <v>5880.4660000000003</v>
      </c>
      <c r="J70" s="444">
        <v>4910.8710000000001</v>
      </c>
      <c r="K70" s="443">
        <v>3415.1320000000001</v>
      </c>
      <c r="L70" s="444">
        <v>3220.89</v>
      </c>
      <c r="M70" s="443">
        <v>1715.1859999999999</v>
      </c>
      <c r="N70" s="444">
        <v>1697.0239999999999</v>
      </c>
      <c r="O70" s="443">
        <v>-17513.600999999999</v>
      </c>
      <c r="P70" s="444">
        <v>-16325.244000000001</v>
      </c>
      <c r="Q70" s="443">
        <v>40266.866999999998</v>
      </c>
      <c r="R70" s="447">
        <v>34958.938000000002</v>
      </c>
      <c r="S70" s="217"/>
      <c r="T70" s="217"/>
      <c r="U70" s="217"/>
      <c r="V70" s="217"/>
      <c r="W70" s="217"/>
      <c r="X70" s="217"/>
      <c r="Y70" s="217"/>
      <c r="Z70" s="217"/>
      <c r="AA70" s="217"/>
      <c r="AB70" s="217"/>
      <c r="AC70" s="217"/>
      <c r="AD70" s="217"/>
      <c r="AE70" s="217"/>
      <c r="AF70" s="217"/>
      <c r="AG70" s="217"/>
      <c r="AH70" s="217"/>
      <c r="AI70" s="217"/>
      <c r="AJ70" s="217"/>
      <c r="AK70" s="217"/>
      <c r="AL70" s="217"/>
      <c r="AM70" s="217"/>
      <c r="AN70" s="217"/>
      <c r="AO70" s="217"/>
      <c r="AP70" s="217"/>
      <c r="AQ70" s="217"/>
      <c r="AR70" s="217"/>
      <c r="AS70" s="217"/>
      <c r="AT70" s="217"/>
      <c r="AU70" s="217"/>
      <c r="AV70" s="217"/>
      <c r="AW70" s="217"/>
      <c r="AX70" s="217"/>
      <c r="AY70" s="217"/>
      <c r="AZ70" s="217"/>
      <c r="BA70" s="217"/>
      <c r="BB70" s="217"/>
      <c r="BC70" s="217"/>
      <c r="BD70" s="217"/>
      <c r="BE70" s="217"/>
      <c r="BF70" s="217"/>
      <c r="BG70" s="217"/>
      <c r="BH70" s="217"/>
      <c r="BI70" s="217"/>
      <c r="BJ70" s="217"/>
      <c r="BK70" s="217"/>
      <c r="BL70" s="217"/>
      <c r="BM70" s="217"/>
      <c r="BN70" s="217"/>
      <c r="BO70" s="217"/>
      <c r="BP70" s="217"/>
      <c r="BQ70" s="217"/>
      <c r="BR70" s="217"/>
      <c r="BS70" s="217"/>
      <c r="BT70" s="217"/>
      <c r="BU70" s="217"/>
      <c r="BV70" s="217"/>
      <c r="BW70" s="217"/>
      <c r="BX70" s="217"/>
      <c r="BY70" s="217"/>
      <c r="BZ70" s="217"/>
      <c r="CA70" s="217"/>
      <c r="CB70" s="217"/>
      <c r="CC70" s="217"/>
      <c r="CD70" s="217"/>
      <c r="CE70" s="217"/>
      <c r="CF70" s="217"/>
      <c r="CG70" s="217"/>
      <c r="CH70" s="217"/>
      <c r="CI70" s="217"/>
      <c r="CJ70" s="217"/>
      <c r="CK70" s="217"/>
      <c r="CL70" s="217"/>
      <c r="CM70" s="217"/>
      <c r="CN70" s="217"/>
      <c r="CO70" s="217"/>
      <c r="CP70" s="217"/>
      <c r="CQ70" s="217"/>
      <c r="CR70" s="217"/>
      <c r="CS70" s="217"/>
      <c r="CT70" s="217"/>
      <c r="CU70" s="217"/>
      <c r="CV70" s="217"/>
      <c r="CW70" s="217"/>
      <c r="CX70" s="217"/>
      <c r="CY70" s="217"/>
      <c r="CZ70" s="217"/>
      <c r="DA70" s="217"/>
      <c r="DB70" s="217"/>
      <c r="DC70" s="217"/>
      <c r="DD70" s="217"/>
      <c r="DE70" s="217"/>
      <c r="DF70" s="217"/>
      <c r="DG70" s="217"/>
      <c r="DH70" s="217"/>
      <c r="DI70" s="217"/>
      <c r="DJ70" s="217"/>
      <c r="DK70" s="217"/>
      <c r="DL70" s="217"/>
      <c r="DM70" s="217"/>
      <c r="DN70" s="217"/>
      <c r="DO70" s="217"/>
      <c r="DP70" s="217"/>
      <c r="DQ70" s="217"/>
      <c r="DR70" s="217"/>
      <c r="DS70" s="217"/>
      <c r="DT70" s="217"/>
      <c r="DU70" s="217"/>
      <c r="DV70" s="217"/>
      <c r="DW70" s="217"/>
      <c r="DX70" s="217"/>
      <c r="DY70" s="217"/>
      <c r="DZ70" s="217"/>
      <c r="EA70" s="217"/>
      <c r="EB70" s="217"/>
      <c r="EC70" s="217"/>
      <c r="ED70" s="217"/>
      <c r="EE70" s="217"/>
      <c r="EF70" s="217"/>
      <c r="EG70" s="217"/>
      <c r="EH70" s="217"/>
      <c r="EI70" s="217"/>
      <c r="EJ70" s="217"/>
      <c r="EK70" s="217"/>
      <c r="EL70" s="217"/>
      <c r="EM70" s="217"/>
      <c r="EN70" s="217"/>
      <c r="EO70" s="217"/>
      <c r="EP70" s="217"/>
      <c r="EQ70" s="217"/>
      <c r="ER70" s="217"/>
      <c r="ES70" s="217"/>
      <c r="ET70" s="217"/>
      <c r="EU70" s="217"/>
      <c r="EV70" s="217"/>
      <c r="EW70" s="217"/>
      <c r="EX70" s="217"/>
      <c r="EY70" s="217"/>
      <c r="EZ70" s="217"/>
      <c r="FA70" s="217"/>
      <c r="FB70" s="217"/>
      <c r="FC70" s="217"/>
      <c r="FD70" s="217"/>
      <c r="FE70" s="217"/>
      <c r="FF70" s="217"/>
      <c r="FG70" s="217"/>
      <c r="FH70" s="217"/>
      <c r="FI70" s="217"/>
      <c r="FJ70" s="217"/>
      <c r="FK70" s="217"/>
      <c r="FL70" s="217"/>
      <c r="FM70" s="217"/>
      <c r="FN70" s="217"/>
      <c r="FO70" s="217"/>
      <c r="FP70" s="217"/>
      <c r="FQ70" s="217"/>
      <c r="FR70" s="217"/>
      <c r="FS70" s="217"/>
      <c r="FT70" s="217"/>
      <c r="FU70" s="217"/>
    </row>
    <row r="71" spans="1:177">
      <c r="A71" s="348"/>
      <c r="B71" s="348"/>
      <c r="C71" s="327"/>
      <c r="D71" s="349"/>
      <c r="E71" s="349"/>
      <c r="F71" s="349"/>
      <c r="G71" s="349"/>
      <c r="H71" s="327"/>
      <c r="I71" s="327"/>
      <c r="J71" s="327"/>
      <c r="K71" s="327"/>
      <c r="L71" s="327"/>
      <c r="M71" s="327"/>
      <c r="N71" s="327"/>
      <c r="O71" s="327"/>
      <c r="P71" s="327"/>
    </row>
    <row r="72" spans="1:177">
      <c r="A72" s="122"/>
      <c r="B72" s="122"/>
      <c r="C72" s="122"/>
      <c r="D72" s="349"/>
      <c r="E72" s="349"/>
      <c r="F72" s="349"/>
      <c r="G72" s="349"/>
      <c r="H72" s="348"/>
      <c r="I72" s="348"/>
      <c r="J72" s="348"/>
      <c r="K72" s="348"/>
      <c r="L72" s="348"/>
      <c r="M72" s="348"/>
      <c r="N72" s="348"/>
      <c r="O72" s="348"/>
      <c r="P72" s="348"/>
    </row>
    <row r="73" spans="1:177" ht="12.75" customHeight="1">
      <c r="A73" s="683" t="s">
        <v>71</v>
      </c>
      <c r="B73" s="684"/>
      <c r="C73" s="677" t="s">
        <v>256</v>
      </c>
      <c r="D73" s="678"/>
      <c r="E73" s="677" t="s">
        <v>10</v>
      </c>
      <c r="F73" s="678"/>
      <c r="G73" s="677" t="s">
        <v>46</v>
      </c>
      <c r="H73" s="678"/>
      <c r="I73" s="677" t="s">
        <v>14</v>
      </c>
      <c r="J73" s="678"/>
      <c r="K73" s="677" t="s">
        <v>47</v>
      </c>
      <c r="L73" s="678"/>
      <c r="M73" s="677" t="s">
        <v>347</v>
      </c>
      <c r="N73" s="678"/>
      <c r="O73" s="677" t="s">
        <v>257</v>
      </c>
      <c r="P73" s="678"/>
      <c r="Q73" s="677" t="s">
        <v>17</v>
      </c>
      <c r="R73" s="678"/>
    </row>
    <row r="74" spans="1:177">
      <c r="A74" s="673" t="s">
        <v>242</v>
      </c>
      <c r="B74" s="674"/>
      <c r="C74" s="330" t="s">
        <v>424</v>
      </c>
      <c r="D74" s="346" t="s">
        <v>425</v>
      </c>
      <c r="E74" s="330" t="s">
        <v>424</v>
      </c>
      <c r="F74" s="346" t="s">
        <v>425</v>
      </c>
      <c r="G74" s="330" t="s">
        <v>424</v>
      </c>
      <c r="H74" s="346" t="s">
        <v>425</v>
      </c>
      <c r="I74" s="330" t="s">
        <v>424</v>
      </c>
      <c r="J74" s="346" t="s">
        <v>425</v>
      </c>
      <c r="K74" s="330" t="s">
        <v>424</v>
      </c>
      <c r="L74" s="346" t="s">
        <v>425</v>
      </c>
      <c r="M74" s="330" t="s">
        <v>424</v>
      </c>
      <c r="N74" s="346" t="s">
        <v>425</v>
      </c>
      <c r="O74" s="330" t="s">
        <v>424</v>
      </c>
      <c r="P74" s="346" t="s">
        <v>425</v>
      </c>
      <c r="Q74" s="330" t="s">
        <v>424</v>
      </c>
      <c r="R74" s="346" t="s">
        <v>425</v>
      </c>
    </row>
    <row r="75" spans="1:177">
      <c r="A75" s="675"/>
      <c r="B75" s="676"/>
      <c r="C75" s="332" t="s">
        <v>335</v>
      </c>
      <c r="D75" s="333" t="s">
        <v>335</v>
      </c>
      <c r="E75" s="332" t="s">
        <v>335</v>
      </c>
      <c r="F75" s="333" t="s">
        <v>335</v>
      </c>
      <c r="G75" s="332" t="s">
        <v>335</v>
      </c>
      <c r="H75" s="333" t="s">
        <v>335</v>
      </c>
      <c r="I75" s="332" t="s">
        <v>335</v>
      </c>
      <c r="J75" s="333" t="s">
        <v>335</v>
      </c>
      <c r="K75" s="332" t="s">
        <v>335</v>
      </c>
      <c r="L75" s="333" t="s">
        <v>335</v>
      </c>
      <c r="M75" s="332" t="s">
        <v>335</v>
      </c>
      <c r="N75" s="333" t="s">
        <v>335</v>
      </c>
      <c r="O75" s="332" t="s">
        <v>335</v>
      </c>
      <c r="P75" s="333" t="s">
        <v>335</v>
      </c>
      <c r="Q75" s="332" t="s">
        <v>335</v>
      </c>
      <c r="R75" s="333" t="s">
        <v>335</v>
      </c>
    </row>
    <row r="76" spans="1:177" s="347" customFormat="1">
      <c r="A76" s="334" t="s">
        <v>243</v>
      </c>
      <c r="B76" s="335"/>
      <c r="C76" s="443">
        <v>0.14099999999999999</v>
      </c>
      <c r="D76" s="444">
        <v>2.3E-2</v>
      </c>
      <c r="E76" s="443">
        <v>235.87100000000001</v>
      </c>
      <c r="F76" s="444">
        <v>199.32499999999999</v>
      </c>
      <c r="G76" s="443">
        <v>2374.5</v>
      </c>
      <c r="H76" s="444">
        <v>2137.8000000000002</v>
      </c>
      <c r="I76" s="443">
        <v>744.90499999999997</v>
      </c>
      <c r="J76" s="444">
        <v>611.10799999999995</v>
      </c>
      <c r="K76" s="443">
        <v>372.34800000000001</v>
      </c>
      <c r="L76" s="444">
        <v>326.62299999999999</v>
      </c>
      <c r="M76" s="443">
        <v>66.23</v>
      </c>
      <c r="N76" s="444" t="s">
        <v>374</v>
      </c>
      <c r="O76" s="443">
        <v>-5.0000000000000001E-3</v>
      </c>
      <c r="P76" s="444">
        <v>-7.0000000000000001E-3</v>
      </c>
      <c r="Q76" s="443">
        <v>3793.99</v>
      </c>
      <c r="R76" s="447">
        <v>3274.8719999999998</v>
      </c>
      <c r="S76" s="217"/>
      <c r="T76" s="217"/>
      <c r="U76" s="217"/>
      <c r="V76" s="217"/>
      <c r="W76" s="217"/>
      <c r="X76" s="217"/>
      <c r="Y76" s="217"/>
      <c r="Z76" s="217"/>
      <c r="AA76" s="217"/>
      <c r="AB76" s="217"/>
      <c r="AC76" s="217"/>
      <c r="AD76" s="217"/>
      <c r="AE76" s="217"/>
      <c r="AF76" s="217"/>
      <c r="AG76" s="217"/>
      <c r="AH76" s="217"/>
      <c r="AI76" s="217"/>
      <c r="AJ76" s="217"/>
      <c r="AK76" s="217"/>
      <c r="AL76" s="217"/>
      <c r="AM76" s="217"/>
      <c r="AN76" s="217"/>
      <c r="AO76" s="217"/>
      <c r="AP76" s="217"/>
      <c r="AQ76" s="217"/>
      <c r="AR76" s="217"/>
      <c r="AS76" s="217"/>
      <c r="AT76" s="217"/>
      <c r="AU76" s="217"/>
      <c r="AV76" s="217"/>
      <c r="AW76" s="217"/>
      <c r="AX76" s="217"/>
      <c r="AY76" s="217"/>
      <c r="AZ76" s="217"/>
      <c r="BA76" s="217"/>
      <c r="BB76" s="217"/>
      <c r="BC76" s="217"/>
      <c r="BD76" s="217"/>
      <c r="BE76" s="217"/>
      <c r="BF76" s="217"/>
      <c r="BG76" s="217"/>
      <c r="BH76" s="217"/>
      <c r="BI76" s="217"/>
      <c r="BJ76" s="217"/>
      <c r="BK76" s="217"/>
      <c r="BL76" s="217"/>
      <c r="BM76" s="217"/>
      <c r="BN76" s="217"/>
      <c r="BO76" s="217"/>
      <c r="BP76" s="217"/>
      <c r="BQ76" s="217"/>
      <c r="BR76" s="217"/>
      <c r="BS76" s="217"/>
      <c r="BT76" s="217"/>
      <c r="BU76" s="217"/>
      <c r="BV76" s="217"/>
      <c r="BW76" s="217"/>
      <c r="BX76" s="217"/>
      <c r="BY76" s="217"/>
      <c r="BZ76" s="217"/>
      <c r="CA76" s="217"/>
      <c r="CB76" s="217"/>
      <c r="CC76" s="217"/>
      <c r="CD76" s="217"/>
      <c r="CE76" s="217"/>
      <c r="CF76" s="217"/>
      <c r="CG76" s="217"/>
      <c r="CH76" s="217"/>
      <c r="CI76" s="217"/>
      <c r="CJ76" s="217"/>
      <c r="CK76" s="217"/>
      <c r="CL76" s="217"/>
      <c r="CM76" s="217"/>
      <c r="CN76" s="217"/>
      <c r="CO76" s="217"/>
      <c r="CP76" s="217"/>
      <c r="CQ76" s="217"/>
      <c r="CR76" s="217"/>
      <c r="CS76" s="217"/>
      <c r="CT76" s="217"/>
      <c r="CU76" s="217"/>
      <c r="CV76" s="217"/>
      <c r="CW76" s="217"/>
      <c r="CX76" s="217"/>
      <c r="CY76" s="217"/>
      <c r="CZ76" s="217"/>
      <c r="DA76" s="217"/>
      <c r="DB76" s="217"/>
      <c r="DC76" s="217"/>
      <c r="DD76" s="217"/>
      <c r="DE76" s="217"/>
      <c r="DF76" s="217"/>
      <c r="DG76" s="217"/>
      <c r="DH76" s="217"/>
      <c r="DI76" s="217"/>
      <c r="DJ76" s="217"/>
      <c r="DK76" s="217"/>
      <c r="DL76" s="217"/>
      <c r="DM76" s="217"/>
      <c r="DN76" s="217"/>
      <c r="DO76" s="217"/>
      <c r="DP76" s="217"/>
      <c r="DQ76" s="217"/>
      <c r="DR76" s="217"/>
      <c r="DS76" s="217"/>
      <c r="DT76" s="217"/>
      <c r="DU76" s="217"/>
      <c r="DV76" s="217"/>
      <c r="DW76" s="217"/>
      <c r="DX76" s="217"/>
      <c r="DY76" s="217"/>
      <c r="DZ76" s="217"/>
      <c r="EA76" s="217"/>
      <c r="EB76" s="217"/>
      <c r="EC76" s="217"/>
      <c r="ED76" s="217"/>
      <c r="EE76" s="217"/>
      <c r="EF76" s="217"/>
      <c r="EG76" s="217"/>
      <c r="EH76" s="217"/>
      <c r="EI76" s="217"/>
      <c r="EJ76" s="217"/>
      <c r="EK76" s="217"/>
      <c r="EL76" s="217"/>
      <c r="EM76" s="217"/>
      <c r="EN76" s="217"/>
      <c r="EO76" s="217"/>
      <c r="EP76" s="217"/>
      <c r="EQ76" s="217"/>
      <c r="ER76" s="217"/>
      <c r="ES76" s="217"/>
      <c r="ET76" s="217"/>
      <c r="EU76" s="217"/>
      <c r="EV76" s="217"/>
      <c r="EW76" s="217"/>
      <c r="EX76" s="217"/>
      <c r="EY76" s="217"/>
      <c r="EZ76" s="217"/>
      <c r="FA76" s="217"/>
      <c r="FB76" s="217"/>
      <c r="FC76" s="217"/>
      <c r="FD76" s="217"/>
      <c r="FE76" s="217"/>
      <c r="FF76" s="217"/>
      <c r="FG76" s="217"/>
      <c r="FH76" s="217"/>
      <c r="FI76" s="217"/>
      <c r="FJ76" s="217"/>
      <c r="FK76" s="217"/>
      <c r="FL76" s="217"/>
      <c r="FM76" s="217"/>
      <c r="FN76" s="217"/>
      <c r="FO76" s="217"/>
      <c r="FP76" s="217"/>
      <c r="FQ76" s="217"/>
      <c r="FR76" s="217"/>
      <c r="FS76" s="217"/>
      <c r="FT76" s="217"/>
      <c r="FU76" s="217"/>
    </row>
    <row r="77" spans="1:177">
      <c r="A77" s="337"/>
      <c r="B77" s="338" t="s">
        <v>89</v>
      </c>
      <c r="C77" s="441" t="s">
        <v>374</v>
      </c>
      <c r="D77" s="442" t="s">
        <v>374</v>
      </c>
      <c r="E77" s="441">
        <v>230.49600000000001</v>
      </c>
      <c r="F77" s="442">
        <v>197.137</v>
      </c>
      <c r="G77" s="441">
        <v>1970.3340000000001</v>
      </c>
      <c r="H77" s="442">
        <v>1888.752</v>
      </c>
      <c r="I77" s="441">
        <v>719.18499999999995</v>
      </c>
      <c r="J77" s="442">
        <v>602.76599999999996</v>
      </c>
      <c r="K77" s="441">
        <v>364.75900000000001</v>
      </c>
      <c r="L77" s="442">
        <v>325.68200000000002</v>
      </c>
      <c r="M77" s="441">
        <v>66.22</v>
      </c>
      <c r="N77" s="442" t="s">
        <v>374</v>
      </c>
      <c r="O77" s="441" t="s">
        <v>374</v>
      </c>
      <c r="P77" s="442" t="s">
        <v>374</v>
      </c>
      <c r="Q77" s="328">
        <v>3350.9940000000001</v>
      </c>
      <c r="R77" s="329">
        <v>3014.337</v>
      </c>
      <c r="FT77" s="122"/>
      <c r="FU77" s="122"/>
    </row>
    <row r="78" spans="1:177">
      <c r="A78" s="337"/>
      <c r="B78" s="338" t="s">
        <v>49</v>
      </c>
      <c r="C78" s="441" t="s">
        <v>374</v>
      </c>
      <c r="D78" s="442" t="s">
        <v>374</v>
      </c>
      <c r="E78" s="441">
        <v>219.55500000000001</v>
      </c>
      <c r="F78" s="442">
        <v>191.614</v>
      </c>
      <c r="G78" s="441">
        <v>1729.8440000000001</v>
      </c>
      <c r="H78" s="442">
        <v>1703.8320000000001</v>
      </c>
      <c r="I78" s="441">
        <v>503.81400000000002</v>
      </c>
      <c r="J78" s="442">
        <v>409.08</v>
      </c>
      <c r="K78" s="441">
        <v>350.33699999999999</v>
      </c>
      <c r="L78" s="442">
        <v>310.77699999999999</v>
      </c>
      <c r="M78" s="441">
        <v>65.27</v>
      </c>
      <c r="N78" s="442" t="s">
        <v>374</v>
      </c>
      <c r="O78" s="441" t="s">
        <v>374</v>
      </c>
      <c r="P78" s="442" t="s">
        <v>374</v>
      </c>
      <c r="Q78" s="328">
        <v>2868.82</v>
      </c>
      <c r="R78" s="329">
        <v>2615.3029999999999</v>
      </c>
      <c r="FT78" s="122"/>
      <c r="FU78" s="122"/>
    </row>
    <row r="79" spans="1:177">
      <c r="A79" s="337"/>
      <c r="B79" s="338" t="s">
        <v>207</v>
      </c>
      <c r="C79" s="441" t="s">
        <v>374</v>
      </c>
      <c r="D79" s="442" t="s">
        <v>374</v>
      </c>
      <c r="E79" s="441">
        <v>0.621</v>
      </c>
      <c r="F79" s="442">
        <v>0.58399999999999996</v>
      </c>
      <c r="G79" s="441">
        <v>7.1999999999999995E-2</v>
      </c>
      <c r="H79" s="442" t="s">
        <v>374</v>
      </c>
      <c r="I79" s="441">
        <v>10.71</v>
      </c>
      <c r="J79" s="442">
        <v>5.056</v>
      </c>
      <c r="K79" s="441">
        <v>3.0640000000000001</v>
      </c>
      <c r="L79" s="442">
        <v>3.7010000000000001</v>
      </c>
      <c r="M79" s="441" t="s">
        <v>374</v>
      </c>
      <c r="N79" s="442" t="s">
        <v>374</v>
      </c>
      <c r="O79" s="441" t="s">
        <v>374</v>
      </c>
      <c r="P79" s="442" t="s">
        <v>374</v>
      </c>
      <c r="Q79" s="328">
        <v>14.467000000000001</v>
      </c>
      <c r="R79" s="329">
        <v>9.3409999999999993</v>
      </c>
      <c r="FT79" s="122"/>
      <c r="FU79" s="122"/>
    </row>
    <row r="80" spans="1:177">
      <c r="A80" s="337"/>
      <c r="B80" s="338" t="s">
        <v>208</v>
      </c>
      <c r="C80" s="441" t="s">
        <v>374</v>
      </c>
      <c r="D80" s="442" t="s">
        <v>374</v>
      </c>
      <c r="E80" s="441">
        <v>10.32</v>
      </c>
      <c r="F80" s="442">
        <v>4.9390000000000001</v>
      </c>
      <c r="G80" s="441">
        <v>240.41800000000001</v>
      </c>
      <c r="H80" s="442">
        <v>184.92</v>
      </c>
      <c r="I80" s="441">
        <v>204.661</v>
      </c>
      <c r="J80" s="442">
        <v>188.63</v>
      </c>
      <c r="K80" s="441">
        <v>11.358000000000001</v>
      </c>
      <c r="L80" s="442">
        <v>11.204000000000001</v>
      </c>
      <c r="M80" s="441">
        <v>0.95</v>
      </c>
      <c r="N80" s="442" t="s">
        <v>374</v>
      </c>
      <c r="O80" s="441" t="s">
        <v>374</v>
      </c>
      <c r="P80" s="442" t="s">
        <v>374</v>
      </c>
      <c r="Q80" s="328">
        <v>467.70699999999999</v>
      </c>
      <c r="R80" s="329">
        <v>389.69299999999998</v>
      </c>
      <c r="FT80" s="122"/>
      <c r="FU80" s="122"/>
    </row>
    <row r="81" spans="1:177">
      <c r="A81" s="337"/>
      <c r="B81" s="338" t="s">
        <v>90</v>
      </c>
      <c r="C81" s="441">
        <v>0.14099999999999999</v>
      </c>
      <c r="D81" s="442">
        <v>2.3E-2</v>
      </c>
      <c r="E81" s="441">
        <v>5.375</v>
      </c>
      <c r="F81" s="442">
        <v>2.1880000000000002</v>
      </c>
      <c r="G81" s="441">
        <v>404.166</v>
      </c>
      <c r="H81" s="442">
        <v>249.048</v>
      </c>
      <c r="I81" s="441">
        <v>25.72</v>
      </c>
      <c r="J81" s="442">
        <v>8.3420000000000005</v>
      </c>
      <c r="K81" s="441">
        <v>7.5890000000000004</v>
      </c>
      <c r="L81" s="442">
        <v>0.94099999999999995</v>
      </c>
      <c r="M81" s="441">
        <v>0.01</v>
      </c>
      <c r="N81" s="442" t="s">
        <v>374</v>
      </c>
      <c r="O81" s="441">
        <v>-5.0000000000000001E-3</v>
      </c>
      <c r="P81" s="442">
        <v>-7.0000000000000001E-3</v>
      </c>
      <c r="Q81" s="328">
        <v>442.99599999999998</v>
      </c>
      <c r="R81" s="329">
        <v>260.53500000000003</v>
      </c>
      <c r="FT81" s="122"/>
      <c r="FU81" s="122"/>
    </row>
    <row r="82" spans="1:177">
      <c r="A82" s="348"/>
      <c r="B82" s="348"/>
      <c r="C82" s="348"/>
      <c r="D82" s="348"/>
      <c r="E82" s="348"/>
      <c r="F82" s="348"/>
      <c r="G82" s="348"/>
      <c r="H82" s="348"/>
      <c r="I82" s="348"/>
      <c r="J82" s="348"/>
      <c r="K82" s="348"/>
      <c r="L82" s="348"/>
      <c r="M82" s="348"/>
      <c r="N82" s="348"/>
      <c r="O82" s="348"/>
      <c r="P82" s="348"/>
      <c r="Q82" s="348"/>
      <c r="R82" s="348"/>
      <c r="S82" s="348"/>
      <c r="T82" s="348"/>
      <c r="U82" s="348"/>
      <c r="V82" s="348"/>
      <c r="W82" s="348"/>
      <c r="X82" s="348"/>
      <c r="Y82" s="348"/>
      <c r="Z82" s="348"/>
      <c r="AA82" s="348"/>
      <c r="AB82" s="348"/>
      <c r="AC82" s="348"/>
      <c r="AD82" s="348"/>
      <c r="AE82" s="348"/>
    </row>
    <row r="83" spans="1:177" s="347" customFormat="1">
      <c r="A83" s="334" t="s">
        <v>244</v>
      </c>
      <c r="B83" s="335"/>
      <c r="C83" s="443">
        <v>-1.7999999999999999E-2</v>
      </c>
      <c r="D83" s="444">
        <v>-3.6999999999999998E-2</v>
      </c>
      <c r="E83" s="443">
        <v>-133.00700000000001</v>
      </c>
      <c r="F83" s="444">
        <v>-110.51</v>
      </c>
      <c r="G83" s="443">
        <v>-1520.5930000000001</v>
      </c>
      <c r="H83" s="444">
        <v>-1562.489</v>
      </c>
      <c r="I83" s="443">
        <v>-330.553</v>
      </c>
      <c r="J83" s="444">
        <v>-243.98699999999999</v>
      </c>
      <c r="K83" s="443">
        <v>-174.03399999999999</v>
      </c>
      <c r="L83" s="444">
        <v>-158.35499999999999</v>
      </c>
      <c r="M83" s="443">
        <v>-31.959</v>
      </c>
      <c r="N83" s="444" t="s">
        <v>374</v>
      </c>
      <c r="O83" s="443" t="s">
        <v>374</v>
      </c>
      <c r="P83" s="444" t="s">
        <v>374</v>
      </c>
      <c r="Q83" s="443">
        <v>-2190.1640000000002</v>
      </c>
      <c r="R83" s="447">
        <v>-2075.3780000000002</v>
      </c>
      <c r="S83" s="217"/>
      <c r="T83" s="217"/>
      <c r="U83" s="217"/>
      <c r="V83" s="217"/>
      <c r="W83" s="217"/>
      <c r="X83" s="217"/>
      <c r="Y83" s="217"/>
      <c r="Z83" s="217"/>
      <c r="AA83" s="217"/>
      <c r="AB83" s="217"/>
      <c r="AC83" s="217"/>
      <c r="AD83" s="217"/>
      <c r="AE83" s="217"/>
      <c r="AF83" s="217"/>
      <c r="AG83" s="217"/>
      <c r="AH83" s="217"/>
      <c r="AI83" s="217"/>
      <c r="AJ83" s="217"/>
      <c r="AK83" s="217"/>
      <c r="AL83" s="217"/>
      <c r="AM83" s="217"/>
      <c r="AN83" s="217"/>
      <c r="AO83" s="217"/>
      <c r="AP83" s="217"/>
      <c r="AQ83" s="217"/>
      <c r="AR83" s="217"/>
      <c r="AS83" s="217"/>
      <c r="AT83" s="217"/>
      <c r="AU83" s="217"/>
      <c r="AV83" s="217"/>
      <c r="AW83" s="217"/>
      <c r="AX83" s="217"/>
      <c r="AY83" s="217"/>
      <c r="AZ83" s="217"/>
      <c r="BA83" s="217"/>
      <c r="BB83" s="217"/>
      <c r="BC83" s="217"/>
      <c r="BD83" s="217"/>
      <c r="BE83" s="217"/>
      <c r="BF83" s="217"/>
      <c r="BG83" s="217"/>
      <c r="BH83" s="217"/>
      <c r="BI83" s="217"/>
      <c r="BJ83" s="217"/>
      <c r="BK83" s="217"/>
      <c r="BL83" s="217"/>
      <c r="BM83" s="217"/>
      <c r="BN83" s="217"/>
      <c r="BO83" s="217"/>
      <c r="BP83" s="217"/>
      <c r="BQ83" s="217"/>
      <c r="BR83" s="217"/>
      <c r="BS83" s="217"/>
      <c r="BT83" s="217"/>
      <c r="BU83" s="217"/>
      <c r="BV83" s="217"/>
      <c r="BW83" s="217"/>
      <c r="BX83" s="217"/>
      <c r="BY83" s="217"/>
      <c r="BZ83" s="217"/>
      <c r="CA83" s="217"/>
      <c r="CB83" s="217"/>
      <c r="CC83" s="217"/>
      <c r="CD83" s="217"/>
      <c r="CE83" s="217"/>
      <c r="CF83" s="217"/>
      <c r="CG83" s="217"/>
      <c r="CH83" s="217"/>
      <c r="CI83" s="217"/>
      <c r="CJ83" s="217"/>
      <c r="CK83" s="217"/>
      <c r="CL83" s="217"/>
      <c r="CM83" s="217"/>
      <c r="CN83" s="217"/>
      <c r="CO83" s="217"/>
      <c r="CP83" s="217"/>
      <c r="CQ83" s="217"/>
      <c r="CR83" s="217"/>
      <c r="CS83" s="217"/>
      <c r="CT83" s="217"/>
      <c r="CU83" s="217"/>
      <c r="CV83" s="217"/>
      <c r="CW83" s="217"/>
      <c r="CX83" s="217"/>
      <c r="CY83" s="217"/>
      <c r="CZ83" s="217"/>
      <c r="DA83" s="217"/>
      <c r="DB83" s="217"/>
      <c r="DC83" s="217"/>
      <c r="DD83" s="217"/>
      <c r="DE83" s="217"/>
      <c r="DF83" s="217"/>
      <c r="DG83" s="217"/>
      <c r="DH83" s="217"/>
      <c r="DI83" s="217"/>
      <c r="DJ83" s="217"/>
      <c r="DK83" s="217"/>
      <c r="DL83" s="217"/>
      <c r="DM83" s="217"/>
      <c r="DN83" s="217"/>
      <c r="DO83" s="217"/>
      <c r="DP83" s="217"/>
      <c r="DQ83" s="217"/>
      <c r="DR83" s="217"/>
      <c r="DS83" s="217"/>
      <c r="DT83" s="217"/>
      <c r="DU83" s="217"/>
      <c r="DV83" s="217"/>
      <c r="DW83" s="217"/>
      <c r="DX83" s="217"/>
      <c r="DY83" s="217"/>
      <c r="DZ83" s="217"/>
      <c r="EA83" s="217"/>
      <c r="EB83" s="217"/>
      <c r="EC83" s="217"/>
      <c r="ED83" s="217"/>
      <c r="EE83" s="217"/>
      <c r="EF83" s="217"/>
      <c r="EG83" s="217"/>
      <c r="EH83" s="217"/>
      <c r="EI83" s="217"/>
      <c r="EJ83" s="217"/>
      <c r="EK83" s="217"/>
      <c r="EL83" s="217"/>
      <c r="EM83" s="217"/>
      <c r="EN83" s="217"/>
      <c r="EO83" s="217"/>
      <c r="EP83" s="217"/>
      <c r="EQ83" s="217"/>
      <c r="ER83" s="217"/>
      <c r="ES83" s="217"/>
      <c r="ET83" s="217"/>
      <c r="EU83" s="217"/>
      <c r="EV83" s="217"/>
      <c r="EW83" s="217"/>
      <c r="EX83" s="217"/>
      <c r="EY83" s="217"/>
      <c r="EZ83" s="217"/>
      <c r="FA83" s="217"/>
      <c r="FB83" s="217"/>
      <c r="FC83" s="217"/>
      <c r="FD83" s="217"/>
      <c r="FE83" s="217"/>
      <c r="FF83" s="217"/>
      <c r="FG83" s="217"/>
      <c r="FH83" s="217"/>
      <c r="FI83" s="217"/>
      <c r="FJ83" s="217"/>
      <c r="FK83" s="217"/>
      <c r="FL83" s="217"/>
      <c r="FM83" s="217"/>
      <c r="FN83" s="217"/>
      <c r="FO83" s="217"/>
      <c r="FP83" s="217"/>
      <c r="FQ83" s="217"/>
      <c r="FR83" s="217"/>
      <c r="FS83" s="217"/>
      <c r="FT83" s="217"/>
      <c r="FU83" s="217"/>
    </row>
    <row r="84" spans="1:177">
      <c r="A84" s="337"/>
      <c r="B84" s="338" t="s">
        <v>209</v>
      </c>
      <c r="C84" s="441" t="s">
        <v>374</v>
      </c>
      <c r="D84" s="442" t="s">
        <v>374</v>
      </c>
      <c r="E84" s="441">
        <v>-116.07</v>
      </c>
      <c r="F84" s="442">
        <v>-98.83</v>
      </c>
      <c r="G84" s="441">
        <v>-1011.379</v>
      </c>
      <c r="H84" s="442">
        <v>-1176.4870000000001</v>
      </c>
      <c r="I84" s="441">
        <v>-194.21</v>
      </c>
      <c r="J84" s="442">
        <v>-128.96700000000001</v>
      </c>
      <c r="K84" s="441">
        <v>-127.129</v>
      </c>
      <c r="L84" s="442">
        <v>-118.748</v>
      </c>
      <c r="M84" s="441">
        <v>-26.353000000000002</v>
      </c>
      <c r="N84" s="442" t="s">
        <v>374</v>
      </c>
      <c r="O84" s="441" t="s">
        <v>374</v>
      </c>
      <c r="P84" s="442" t="s">
        <v>374</v>
      </c>
      <c r="Q84" s="328">
        <v>-1475.1410000000001</v>
      </c>
      <c r="R84" s="329">
        <v>-1523.0319999999999</v>
      </c>
      <c r="FT84" s="122"/>
      <c r="FU84" s="122"/>
    </row>
    <row r="85" spans="1:177">
      <c r="A85" s="337"/>
      <c r="B85" s="338" t="s">
        <v>210</v>
      </c>
      <c r="C85" s="441" t="s">
        <v>374</v>
      </c>
      <c r="D85" s="442" t="s">
        <v>374</v>
      </c>
      <c r="E85" s="441">
        <v>-0.17100000000000001</v>
      </c>
      <c r="F85" s="442">
        <v>-0.19500000000000001</v>
      </c>
      <c r="G85" s="441">
        <v>-12.6</v>
      </c>
      <c r="H85" s="442">
        <v>-16.812999999999999</v>
      </c>
      <c r="I85" s="441">
        <v>-8.1229999999999993</v>
      </c>
      <c r="J85" s="442">
        <v>-5.3529999999999998</v>
      </c>
      <c r="K85" s="441">
        <v>-14.382</v>
      </c>
      <c r="L85" s="442">
        <v>-12.614000000000001</v>
      </c>
      <c r="M85" s="441" t="s">
        <v>374</v>
      </c>
      <c r="N85" s="442" t="s">
        <v>374</v>
      </c>
      <c r="O85" s="441" t="s">
        <v>374</v>
      </c>
      <c r="P85" s="442" t="s">
        <v>374</v>
      </c>
      <c r="Q85" s="328">
        <v>-35.276000000000003</v>
      </c>
      <c r="R85" s="329">
        <v>-34.975000000000001</v>
      </c>
      <c r="FT85" s="122"/>
      <c r="FU85" s="122"/>
    </row>
    <row r="86" spans="1:177">
      <c r="A86" s="337"/>
      <c r="B86" s="338" t="s">
        <v>94</v>
      </c>
      <c r="C86" s="441" t="s">
        <v>374</v>
      </c>
      <c r="D86" s="442" t="s">
        <v>374</v>
      </c>
      <c r="E86" s="441">
        <v>-2.88</v>
      </c>
      <c r="F86" s="442">
        <v>-4.5750000000000002</v>
      </c>
      <c r="G86" s="441">
        <v>-158.32</v>
      </c>
      <c r="H86" s="442">
        <v>-175.71600000000001</v>
      </c>
      <c r="I86" s="441">
        <v>-77.254999999999995</v>
      </c>
      <c r="J86" s="442">
        <v>-70.600999999999999</v>
      </c>
      <c r="K86" s="441">
        <v>-21.24</v>
      </c>
      <c r="L86" s="442">
        <v>-14.904</v>
      </c>
      <c r="M86" s="441">
        <v>-4.9939999999999998</v>
      </c>
      <c r="N86" s="442" t="s">
        <v>374</v>
      </c>
      <c r="O86" s="441" t="s">
        <v>374</v>
      </c>
      <c r="P86" s="442" t="s">
        <v>374</v>
      </c>
      <c r="Q86" s="328">
        <v>-264.68900000000002</v>
      </c>
      <c r="R86" s="329">
        <v>-265.79599999999999</v>
      </c>
      <c r="FT86" s="122"/>
      <c r="FU86" s="122"/>
    </row>
    <row r="87" spans="1:177">
      <c r="A87" s="337"/>
      <c r="B87" s="338" t="s">
        <v>211</v>
      </c>
      <c r="C87" s="441">
        <v>-1.7999999999999999E-2</v>
      </c>
      <c r="D87" s="442">
        <v>-3.6999999999999998E-2</v>
      </c>
      <c r="E87" s="441">
        <v>-13.885999999999999</v>
      </c>
      <c r="F87" s="442">
        <v>-6.91</v>
      </c>
      <c r="G87" s="441">
        <v>-338.29399999999998</v>
      </c>
      <c r="H87" s="442">
        <v>-193.47300000000001</v>
      </c>
      <c r="I87" s="441">
        <v>-50.965000000000003</v>
      </c>
      <c r="J87" s="442">
        <v>-39.066000000000003</v>
      </c>
      <c r="K87" s="441">
        <v>-11.282999999999999</v>
      </c>
      <c r="L87" s="442">
        <v>-12.089</v>
      </c>
      <c r="M87" s="441">
        <v>-0.61199999999999999</v>
      </c>
      <c r="N87" s="442" t="s">
        <v>374</v>
      </c>
      <c r="O87" s="441" t="s">
        <v>374</v>
      </c>
      <c r="P87" s="442" t="s">
        <v>374</v>
      </c>
      <c r="Q87" s="328">
        <v>-415.05799999999999</v>
      </c>
      <c r="R87" s="329">
        <v>-251.57499999999999</v>
      </c>
      <c r="FT87" s="122"/>
      <c r="FU87" s="122"/>
    </row>
    <row r="88" spans="1:177">
      <c r="A88" s="348"/>
      <c r="B88" s="348"/>
      <c r="C88" s="348"/>
      <c r="D88" s="348"/>
      <c r="E88" s="348"/>
      <c r="F88" s="348"/>
      <c r="G88" s="348"/>
      <c r="H88" s="348"/>
      <c r="I88" s="348"/>
      <c r="J88" s="348"/>
      <c r="K88" s="348"/>
      <c r="L88" s="348"/>
      <c r="M88" s="348"/>
      <c r="N88" s="348"/>
      <c r="O88" s="348"/>
      <c r="P88" s="348"/>
      <c r="Q88" s="348"/>
      <c r="R88" s="348"/>
      <c r="S88" s="348"/>
      <c r="T88" s="348"/>
      <c r="U88" s="348"/>
      <c r="V88" s="348"/>
      <c r="W88" s="348"/>
      <c r="X88" s="348"/>
      <c r="Y88" s="348"/>
    </row>
    <row r="89" spans="1:177" s="347" customFormat="1">
      <c r="A89" s="334" t="s">
        <v>245</v>
      </c>
      <c r="B89" s="335"/>
      <c r="C89" s="443">
        <v>0.123</v>
      </c>
      <c r="D89" s="444">
        <v>-1.4E-2</v>
      </c>
      <c r="E89" s="443">
        <v>102.864</v>
      </c>
      <c r="F89" s="444">
        <v>88.814999999999998</v>
      </c>
      <c r="G89" s="443">
        <v>853.90700000000004</v>
      </c>
      <c r="H89" s="444">
        <v>575.31100000000004</v>
      </c>
      <c r="I89" s="443">
        <v>414.35199999999998</v>
      </c>
      <c r="J89" s="444">
        <v>367.12099999999998</v>
      </c>
      <c r="K89" s="443">
        <v>198.31399999999999</v>
      </c>
      <c r="L89" s="444">
        <v>168.268</v>
      </c>
      <c r="M89" s="443">
        <v>34.271000000000001</v>
      </c>
      <c r="N89" s="444" t="s">
        <v>374</v>
      </c>
      <c r="O89" s="443">
        <v>-5.0000000000000001E-3</v>
      </c>
      <c r="P89" s="444">
        <v>-7.0000000000000001E-3</v>
      </c>
      <c r="Q89" s="443">
        <v>1603.826</v>
      </c>
      <c r="R89" s="447">
        <v>1199.4939999999999</v>
      </c>
      <c r="S89" s="217"/>
      <c r="T89" s="217"/>
      <c r="U89" s="217"/>
      <c r="V89" s="217"/>
      <c r="W89" s="217"/>
      <c r="X89" s="217"/>
      <c r="Y89" s="217"/>
      <c r="Z89" s="217"/>
      <c r="AA89" s="217"/>
      <c r="AB89" s="217"/>
      <c r="AC89" s="217"/>
      <c r="AD89" s="217"/>
      <c r="AE89" s="217"/>
      <c r="AF89" s="217"/>
      <c r="AG89" s="217"/>
      <c r="AH89" s="217"/>
      <c r="AI89" s="217"/>
      <c r="AJ89" s="217"/>
      <c r="AK89" s="217"/>
      <c r="AL89" s="217"/>
      <c r="AM89" s="217"/>
      <c r="AN89" s="217"/>
      <c r="AO89" s="217"/>
      <c r="AP89" s="217"/>
      <c r="AQ89" s="217"/>
      <c r="AR89" s="217"/>
      <c r="AS89" s="217"/>
      <c r="AT89" s="217"/>
      <c r="AU89" s="217"/>
      <c r="AV89" s="217"/>
      <c r="AW89" s="217"/>
      <c r="AX89" s="217"/>
      <c r="AY89" s="217"/>
      <c r="AZ89" s="217"/>
      <c r="BA89" s="217"/>
      <c r="BB89" s="217"/>
      <c r="BC89" s="217"/>
      <c r="BD89" s="217"/>
      <c r="BE89" s="217"/>
      <c r="BF89" s="217"/>
      <c r="BG89" s="217"/>
      <c r="BH89" s="217"/>
      <c r="BI89" s="217"/>
      <c r="BJ89" s="217"/>
      <c r="BK89" s="217"/>
      <c r="BL89" s="217"/>
      <c r="BM89" s="217"/>
      <c r="BN89" s="217"/>
      <c r="BO89" s="217"/>
      <c r="BP89" s="217"/>
      <c r="BQ89" s="217"/>
      <c r="BR89" s="217"/>
      <c r="BS89" s="217"/>
      <c r="BT89" s="217"/>
      <c r="BU89" s="217"/>
      <c r="BV89" s="217"/>
      <c r="BW89" s="217"/>
      <c r="BX89" s="217"/>
      <c r="BY89" s="217"/>
      <c r="BZ89" s="217"/>
      <c r="CA89" s="217"/>
      <c r="CB89" s="217"/>
      <c r="CC89" s="217"/>
      <c r="CD89" s="217"/>
      <c r="CE89" s="217"/>
      <c r="CF89" s="217"/>
      <c r="CG89" s="217"/>
      <c r="CH89" s="217"/>
      <c r="CI89" s="217"/>
      <c r="CJ89" s="217"/>
      <c r="CK89" s="217"/>
      <c r="CL89" s="217"/>
      <c r="CM89" s="217"/>
      <c r="CN89" s="217"/>
      <c r="CO89" s="217"/>
      <c r="CP89" s="217"/>
      <c r="CQ89" s="217"/>
      <c r="CR89" s="217"/>
      <c r="CS89" s="217"/>
      <c r="CT89" s="217"/>
      <c r="CU89" s="217"/>
      <c r="CV89" s="217"/>
      <c r="CW89" s="217"/>
      <c r="CX89" s="217"/>
      <c r="CY89" s="217"/>
      <c r="CZ89" s="217"/>
      <c r="DA89" s="217"/>
      <c r="DB89" s="217"/>
      <c r="DC89" s="217"/>
      <c r="DD89" s="217"/>
      <c r="DE89" s="217"/>
      <c r="DF89" s="217"/>
      <c r="DG89" s="217"/>
      <c r="DH89" s="217"/>
      <c r="DI89" s="217"/>
      <c r="DJ89" s="217"/>
      <c r="DK89" s="217"/>
      <c r="DL89" s="217"/>
      <c r="DM89" s="217"/>
      <c r="DN89" s="217"/>
      <c r="DO89" s="217"/>
      <c r="DP89" s="217"/>
      <c r="DQ89" s="217"/>
      <c r="DR89" s="217"/>
      <c r="DS89" s="217"/>
      <c r="DT89" s="217"/>
      <c r="DU89" s="217"/>
      <c r="DV89" s="217"/>
      <c r="DW89" s="217"/>
      <c r="DX89" s="217"/>
      <c r="DY89" s="217"/>
      <c r="DZ89" s="217"/>
      <c r="EA89" s="217"/>
      <c r="EB89" s="217"/>
      <c r="EC89" s="217"/>
      <c r="ED89" s="217"/>
      <c r="EE89" s="217"/>
      <c r="EF89" s="217"/>
      <c r="EG89" s="217"/>
      <c r="EH89" s="217"/>
      <c r="EI89" s="217"/>
      <c r="EJ89" s="217"/>
      <c r="EK89" s="217"/>
      <c r="EL89" s="217"/>
      <c r="EM89" s="217"/>
      <c r="EN89" s="217"/>
      <c r="EO89" s="217"/>
      <c r="EP89" s="217"/>
      <c r="EQ89" s="217"/>
      <c r="ER89" s="217"/>
      <c r="ES89" s="217"/>
      <c r="ET89" s="217"/>
      <c r="EU89" s="217"/>
      <c r="EV89" s="217"/>
      <c r="EW89" s="217"/>
      <c r="EX89" s="217"/>
      <c r="EY89" s="217"/>
      <c r="EZ89" s="217"/>
      <c r="FA89" s="217"/>
      <c r="FB89" s="217"/>
      <c r="FC89" s="217"/>
      <c r="FD89" s="217"/>
      <c r="FE89" s="217"/>
      <c r="FF89" s="217"/>
      <c r="FG89" s="217"/>
      <c r="FH89" s="217"/>
      <c r="FI89" s="217"/>
      <c r="FJ89" s="217"/>
      <c r="FK89" s="217"/>
      <c r="FL89" s="217"/>
      <c r="FM89" s="217"/>
      <c r="FN89" s="217"/>
      <c r="FO89" s="217"/>
      <c r="FP89" s="217"/>
      <c r="FQ89" s="217"/>
      <c r="FR89" s="217"/>
      <c r="FS89" s="217"/>
      <c r="FT89" s="217"/>
      <c r="FU89" s="217"/>
    </row>
    <row r="90" spans="1:177">
      <c r="A90" s="348"/>
      <c r="B90" s="348"/>
      <c r="C90" s="348"/>
      <c r="D90" s="348"/>
      <c r="E90" s="348"/>
      <c r="F90" s="348"/>
      <c r="G90" s="348"/>
      <c r="H90" s="348"/>
      <c r="I90" s="348"/>
      <c r="J90" s="348"/>
      <c r="K90" s="348"/>
      <c r="L90" s="348"/>
      <c r="M90" s="348"/>
      <c r="N90" s="348"/>
      <c r="O90" s="348"/>
      <c r="P90" s="348"/>
      <c r="Q90" s="348"/>
      <c r="R90" s="348"/>
      <c r="S90" s="348"/>
      <c r="T90" s="348"/>
    </row>
    <row r="91" spans="1:177">
      <c r="A91" s="337"/>
      <c r="B91" s="338" t="s">
        <v>212</v>
      </c>
      <c r="C91" s="441" t="s">
        <v>374</v>
      </c>
      <c r="D91" s="442" t="s">
        <v>374</v>
      </c>
      <c r="E91" s="441">
        <v>14.074</v>
      </c>
      <c r="F91" s="442">
        <v>7.5389999999999997</v>
      </c>
      <c r="G91" s="441">
        <v>31.03</v>
      </c>
      <c r="H91" s="442">
        <v>18.355</v>
      </c>
      <c r="I91" s="441">
        <v>8.3190000000000008</v>
      </c>
      <c r="J91" s="442">
        <v>8.3390000000000004</v>
      </c>
      <c r="K91" s="441">
        <v>4.1230000000000002</v>
      </c>
      <c r="L91" s="442">
        <v>2.4790000000000001</v>
      </c>
      <c r="M91" s="441" t="s">
        <v>374</v>
      </c>
      <c r="N91" s="442" t="s">
        <v>374</v>
      </c>
      <c r="O91" s="441" t="s">
        <v>374</v>
      </c>
      <c r="P91" s="442" t="s">
        <v>374</v>
      </c>
      <c r="Q91" s="328">
        <v>57.545999999999999</v>
      </c>
      <c r="R91" s="329">
        <v>36.712000000000003</v>
      </c>
      <c r="FT91" s="122"/>
      <c r="FU91" s="122"/>
    </row>
    <row r="92" spans="1:177">
      <c r="A92" s="337"/>
      <c r="B92" s="338" t="s">
        <v>213</v>
      </c>
      <c r="C92" s="441">
        <v>-1.4730000000000001</v>
      </c>
      <c r="D92" s="442">
        <v>-1.526</v>
      </c>
      <c r="E92" s="441">
        <v>-47.674999999999997</v>
      </c>
      <c r="F92" s="442">
        <v>-37.994999999999997</v>
      </c>
      <c r="G92" s="441">
        <v>-93.472999999999999</v>
      </c>
      <c r="H92" s="442">
        <v>-100.26900000000001</v>
      </c>
      <c r="I92" s="441">
        <v>-25.527999999999999</v>
      </c>
      <c r="J92" s="442">
        <v>-24.245000000000001</v>
      </c>
      <c r="K92" s="441">
        <v>-17.498999999999999</v>
      </c>
      <c r="L92" s="442">
        <v>-15.4</v>
      </c>
      <c r="M92" s="441">
        <v>-3.2269999999999999</v>
      </c>
      <c r="N92" s="442" t="s">
        <v>374</v>
      </c>
      <c r="O92" s="441" t="s">
        <v>374</v>
      </c>
      <c r="P92" s="442" t="s">
        <v>374</v>
      </c>
      <c r="Q92" s="328">
        <v>-188.875</v>
      </c>
      <c r="R92" s="329">
        <v>-179.435</v>
      </c>
      <c r="FT92" s="122"/>
      <c r="FU92" s="122"/>
    </row>
    <row r="93" spans="1:177">
      <c r="A93" s="337"/>
      <c r="B93" s="338" t="s">
        <v>214</v>
      </c>
      <c r="C93" s="441">
        <v>-5.2960000000000003</v>
      </c>
      <c r="D93" s="442">
        <v>-4.0960000000000001</v>
      </c>
      <c r="E93" s="441">
        <v>-47.530999999999999</v>
      </c>
      <c r="F93" s="442">
        <v>-34.521000000000001</v>
      </c>
      <c r="G93" s="441">
        <v>-189.59100000000001</v>
      </c>
      <c r="H93" s="442">
        <v>-175.393</v>
      </c>
      <c r="I93" s="441">
        <v>-34.936999999999998</v>
      </c>
      <c r="J93" s="442">
        <v>-33.594000000000001</v>
      </c>
      <c r="K93" s="441">
        <v>-24.672000000000001</v>
      </c>
      <c r="L93" s="442">
        <v>-20.029</v>
      </c>
      <c r="M93" s="441">
        <v>-4.6580000000000004</v>
      </c>
      <c r="N93" s="442" t="s">
        <v>374</v>
      </c>
      <c r="O93" s="441">
        <v>5.0000000000000001E-3</v>
      </c>
      <c r="P93" s="442">
        <v>7.0000000000000001E-3</v>
      </c>
      <c r="Q93" s="328">
        <v>-306.68</v>
      </c>
      <c r="R93" s="329">
        <v>-267.62599999999998</v>
      </c>
      <c r="FT93" s="122"/>
      <c r="FU93" s="122"/>
    </row>
    <row r="94" spans="1:177">
      <c r="A94" s="348"/>
      <c r="B94" s="348"/>
      <c r="C94" s="348"/>
      <c r="D94" s="348"/>
      <c r="E94" s="348"/>
      <c r="F94" s="348"/>
      <c r="G94" s="348"/>
      <c r="H94" s="348"/>
      <c r="I94" s="348"/>
      <c r="J94" s="348"/>
      <c r="K94" s="348"/>
      <c r="L94" s="348"/>
      <c r="M94" s="348"/>
      <c r="N94" s="348"/>
      <c r="O94" s="348"/>
      <c r="P94" s="348"/>
      <c r="Q94" s="348"/>
      <c r="R94" s="348"/>
      <c r="S94" s="348"/>
      <c r="T94" s="348"/>
      <c r="U94" s="348"/>
      <c r="V94" s="348"/>
      <c r="W94" s="348"/>
      <c r="X94" s="348"/>
      <c r="Y94" s="348"/>
    </row>
    <row r="95" spans="1:177" s="347" customFormat="1">
      <c r="A95" s="334" t="s">
        <v>246</v>
      </c>
      <c r="B95" s="335"/>
      <c r="C95" s="443">
        <v>-6.6459999999999999</v>
      </c>
      <c r="D95" s="444">
        <v>-5.6360000000000001</v>
      </c>
      <c r="E95" s="443">
        <v>21.731999999999999</v>
      </c>
      <c r="F95" s="444">
        <v>23.838000000000001</v>
      </c>
      <c r="G95" s="443">
        <v>601.87300000000005</v>
      </c>
      <c r="H95" s="444">
        <v>318.00400000000002</v>
      </c>
      <c r="I95" s="443">
        <v>362.20600000000002</v>
      </c>
      <c r="J95" s="444">
        <v>317.62099999999998</v>
      </c>
      <c r="K95" s="443">
        <v>160.26599999999999</v>
      </c>
      <c r="L95" s="444">
        <v>135.31800000000001</v>
      </c>
      <c r="M95" s="443">
        <v>26.385999999999999</v>
      </c>
      <c r="N95" s="444" t="s">
        <v>374</v>
      </c>
      <c r="O95" s="443" t="s">
        <v>374</v>
      </c>
      <c r="P95" s="444" t="s">
        <v>374</v>
      </c>
      <c r="Q95" s="443">
        <v>1165.817</v>
      </c>
      <c r="R95" s="447">
        <v>789.14499999999998</v>
      </c>
      <c r="S95" s="217"/>
      <c r="T95" s="217"/>
      <c r="U95" s="217"/>
      <c r="V95" s="217"/>
      <c r="W95" s="217"/>
      <c r="X95" s="217"/>
      <c r="Y95" s="217"/>
      <c r="Z95" s="217"/>
      <c r="AA95" s="217"/>
      <c r="AB95" s="217"/>
      <c r="AC95" s="217"/>
      <c r="AD95" s="217"/>
      <c r="AE95" s="217"/>
      <c r="AF95" s="217"/>
      <c r="AG95" s="217"/>
      <c r="AH95" s="217"/>
      <c r="AI95" s="217"/>
      <c r="AJ95" s="217"/>
      <c r="AK95" s="217"/>
      <c r="AL95" s="217"/>
      <c r="AM95" s="217"/>
      <c r="AN95" s="217"/>
      <c r="AO95" s="217"/>
      <c r="AP95" s="217"/>
      <c r="AQ95" s="217"/>
      <c r="AR95" s="217"/>
      <c r="AS95" s="217"/>
      <c r="AT95" s="217"/>
      <c r="AU95" s="217"/>
      <c r="AV95" s="217"/>
      <c r="AW95" s="217"/>
      <c r="AX95" s="217"/>
      <c r="AY95" s="217"/>
      <c r="AZ95" s="217"/>
      <c r="BA95" s="217"/>
      <c r="BB95" s="217"/>
      <c r="BC95" s="217"/>
      <c r="BD95" s="217"/>
      <c r="BE95" s="217"/>
      <c r="BF95" s="217"/>
      <c r="BG95" s="217"/>
      <c r="BH95" s="217"/>
      <c r="BI95" s="217"/>
      <c r="BJ95" s="217"/>
      <c r="BK95" s="217"/>
      <c r="BL95" s="217"/>
      <c r="BM95" s="217"/>
      <c r="BN95" s="217"/>
      <c r="BO95" s="217"/>
      <c r="BP95" s="217"/>
      <c r="BQ95" s="217"/>
      <c r="BR95" s="217"/>
      <c r="BS95" s="217"/>
      <c r="BT95" s="217"/>
      <c r="BU95" s="217"/>
      <c r="BV95" s="217"/>
      <c r="BW95" s="217"/>
      <c r="BX95" s="217"/>
      <c r="BY95" s="217"/>
      <c r="BZ95" s="217"/>
      <c r="CA95" s="217"/>
      <c r="CB95" s="217"/>
      <c r="CC95" s="217"/>
      <c r="CD95" s="217"/>
      <c r="CE95" s="217"/>
      <c r="CF95" s="217"/>
      <c r="CG95" s="217"/>
      <c r="CH95" s="217"/>
      <c r="CI95" s="217"/>
      <c r="CJ95" s="217"/>
      <c r="CK95" s="217"/>
      <c r="CL95" s="217"/>
      <c r="CM95" s="217"/>
      <c r="CN95" s="217"/>
      <c r="CO95" s="217"/>
      <c r="CP95" s="217"/>
      <c r="CQ95" s="217"/>
      <c r="CR95" s="217"/>
      <c r="CS95" s="217"/>
      <c r="CT95" s="217"/>
      <c r="CU95" s="217"/>
      <c r="CV95" s="217"/>
      <c r="CW95" s="217"/>
      <c r="CX95" s="217"/>
      <c r="CY95" s="217"/>
      <c r="CZ95" s="217"/>
      <c r="DA95" s="217"/>
      <c r="DB95" s="217"/>
      <c r="DC95" s="217"/>
      <c r="DD95" s="217"/>
      <c r="DE95" s="217"/>
      <c r="DF95" s="217"/>
      <c r="DG95" s="217"/>
      <c r="DH95" s="217"/>
      <c r="DI95" s="217"/>
      <c r="DJ95" s="217"/>
      <c r="DK95" s="217"/>
      <c r="DL95" s="217"/>
      <c r="DM95" s="217"/>
      <c r="DN95" s="217"/>
      <c r="DO95" s="217"/>
      <c r="DP95" s="217"/>
      <c r="DQ95" s="217"/>
      <c r="DR95" s="217"/>
      <c r="DS95" s="217"/>
      <c r="DT95" s="217"/>
      <c r="DU95" s="217"/>
      <c r="DV95" s="217"/>
      <c r="DW95" s="217"/>
      <c r="DX95" s="217"/>
      <c r="DY95" s="217"/>
      <c r="DZ95" s="217"/>
      <c r="EA95" s="217"/>
      <c r="EB95" s="217"/>
      <c r="EC95" s="217"/>
      <c r="ED95" s="217"/>
      <c r="EE95" s="217"/>
      <c r="EF95" s="217"/>
      <c r="EG95" s="217"/>
      <c r="EH95" s="217"/>
      <c r="EI95" s="217"/>
      <c r="EJ95" s="217"/>
      <c r="EK95" s="217"/>
      <c r="EL95" s="217"/>
      <c r="EM95" s="217"/>
      <c r="EN95" s="217"/>
      <c r="EO95" s="217"/>
      <c r="EP95" s="217"/>
      <c r="EQ95" s="217"/>
      <c r="ER95" s="217"/>
      <c r="ES95" s="217"/>
      <c r="ET95" s="217"/>
      <c r="EU95" s="217"/>
      <c r="EV95" s="217"/>
      <c r="EW95" s="217"/>
      <c r="EX95" s="217"/>
      <c r="EY95" s="217"/>
      <c r="EZ95" s="217"/>
      <c r="FA95" s="217"/>
      <c r="FB95" s="217"/>
      <c r="FC95" s="217"/>
      <c r="FD95" s="217"/>
      <c r="FE95" s="217"/>
      <c r="FF95" s="217"/>
      <c r="FG95" s="217"/>
      <c r="FH95" s="217"/>
      <c r="FI95" s="217"/>
      <c r="FJ95" s="217"/>
      <c r="FK95" s="217"/>
      <c r="FL95" s="217"/>
      <c r="FM95" s="217"/>
      <c r="FN95" s="217"/>
      <c r="FO95" s="217"/>
      <c r="FP95" s="217"/>
      <c r="FQ95" s="217"/>
      <c r="FR95" s="217"/>
      <c r="FS95" s="217"/>
      <c r="FT95" s="217"/>
      <c r="FU95" s="217"/>
    </row>
    <row r="96" spans="1:177">
      <c r="A96" s="348"/>
      <c r="B96" s="348"/>
      <c r="C96" s="348"/>
      <c r="D96" s="348"/>
      <c r="E96" s="348"/>
      <c r="F96" s="348"/>
      <c r="G96" s="348"/>
      <c r="H96" s="348"/>
      <c r="I96" s="348"/>
      <c r="J96" s="348"/>
      <c r="K96" s="348"/>
      <c r="L96" s="348"/>
      <c r="M96" s="348"/>
      <c r="N96" s="348"/>
      <c r="O96" s="348"/>
      <c r="P96" s="348"/>
      <c r="Q96" s="348"/>
      <c r="R96" s="348"/>
      <c r="S96" s="348"/>
      <c r="T96" s="348"/>
      <c r="U96" s="348"/>
    </row>
    <row r="97" spans="1:177">
      <c r="A97" s="337"/>
      <c r="B97" s="338" t="s">
        <v>215</v>
      </c>
      <c r="C97" s="441" t="s">
        <v>374</v>
      </c>
      <c r="D97" s="442" t="s">
        <v>374</v>
      </c>
      <c r="E97" s="441">
        <v>-42.258000000000003</v>
      </c>
      <c r="F97" s="442">
        <v>-49.741</v>
      </c>
      <c r="G97" s="441">
        <v>-136.405</v>
      </c>
      <c r="H97" s="442">
        <v>-96.816000000000003</v>
      </c>
      <c r="I97" s="441">
        <v>-49.098999999999997</v>
      </c>
      <c r="J97" s="442">
        <v>-47.197000000000003</v>
      </c>
      <c r="K97" s="441">
        <v>-30.16</v>
      </c>
      <c r="L97" s="442">
        <v>-27.446999999999999</v>
      </c>
      <c r="M97" s="441">
        <v>-9.6</v>
      </c>
      <c r="N97" s="442" t="s">
        <v>374</v>
      </c>
      <c r="O97" s="441" t="s">
        <v>374</v>
      </c>
      <c r="P97" s="442" t="s">
        <v>374</v>
      </c>
      <c r="Q97" s="328">
        <v>-267.52199999999999</v>
      </c>
      <c r="R97" s="329">
        <v>-221.20099999999999</v>
      </c>
      <c r="FT97" s="122"/>
      <c r="FU97" s="122"/>
    </row>
    <row r="98" spans="1:177">
      <c r="A98" s="337"/>
      <c r="B98" s="338" t="s">
        <v>216</v>
      </c>
      <c r="C98" s="441" t="s">
        <v>374</v>
      </c>
      <c r="D98" s="442" t="s">
        <v>374</v>
      </c>
      <c r="E98" s="441" t="s">
        <v>374</v>
      </c>
      <c r="F98" s="442" t="s">
        <v>374</v>
      </c>
      <c r="G98" s="441" t="s">
        <v>374</v>
      </c>
      <c r="H98" s="442" t="s">
        <v>374</v>
      </c>
      <c r="I98" s="441" t="s">
        <v>374</v>
      </c>
      <c r="J98" s="442" t="s">
        <v>374</v>
      </c>
      <c r="K98" s="441">
        <v>-2.1999999999999999E-2</v>
      </c>
      <c r="L98" s="442" t="s">
        <v>374</v>
      </c>
      <c r="M98" s="441" t="s">
        <v>374</v>
      </c>
      <c r="N98" s="442" t="s">
        <v>374</v>
      </c>
      <c r="O98" s="441" t="s">
        <v>374</v>
      </c>
      <c r="P98" s="442" t="s">
        <v>374</v>
      </c>
      <c r="Q98" s="328">
        <v>-2.1999999999999999E-2</v>
      </c>
      <c r="R98" s="329" t="s">
        <v>374</v>
      </c>
      <c r="FT98" s="122"/>
      <c r="FU98" s="122"/>
    </row>
    <row r="99" spans="1:177" ht="25.5">
      <c r="A99" s="337"/>
      <c r="B99" s="343" t="s">
        <v>267</v>
      </c>
      <c r="C99" s="441" t="s">
        <v>374</v>
      </c>
      <c r="D99" s="442" t="s">
        <v>374</v>
      </c>
      <c r="E99" s="441">
        <v>-7.6130000000000004</v>
      </c>
      <c r="F99" s="442">
        <v>-4.4130000000000003</v>
      </c>
      <c r="G99" s="441">
        <v>-80.239999999999995</v>
      </c>
      <c r="H99" s="442">
        <v>-39.729999999999997</v>
      </c>
      <c r="I99" s="441">
        <v>-4.95</v>
      </c>
      <c r="J99" s="442">
        <v>-3.2120000000000002</v>
      </c>
      <c r="K99" s="441">
        <v>-3.2050000000000001</v>
      </c>
      <c r="L99" s="442">
        <v>-2.4940000000000002</v>
      </c>
      <c r="M99" s="441" t="s">
        <v>374</v>
      </c>
      <c r="N99" s="442" t="s">
        <v>374</v>
      </c>
      <c r="O99" s="441" t="s">
        <v>374</v>
      </c>
      <c r="P99" s="442" t="s">
        <v>374</v>
      </c>
      <c r="Q99" s="328">
        <v>-96.007999999999996</v>
      </c>
      <c r="R99" s="329">
        <v>-49.848999999999997</v>
      </c>
      <c r="FT99" s="122"/>
      <c r="FU99" s="122"/>
    </row>
    <row r="100" spans="1:177">
      <c r="A100" s="348"/>
      <c r="B100" s="348"/>
      <c r="C100" s="348"/>
      <c r="D100" s="348"/>
      <c r="E100" s="348"/>
      <c r="F100" s="348"/>
      <c r="G100" s="348"/>
      <c r="H100" s="348"/>
      <c r="I100" s="348"/>
      <c r="J100" s="348"/>
      <c r="K100" s="348"/>
      <c r="L100" s="348"/>
      <c r="M100" s="348"/>
      <c r="N100" s="348"/>
      <c r="O100" s="348"/>
      <c r="P100" s="348"/>
      <c r="Q100" s="348"/>
      <c r="R100" s="348"/>
      <c r="S100" s="348"/>
      <c r="T100" s="348"/>
      <c r="U100" s="348"/>
      <c r="V100" s="348"/>
      <c r="W100" s="348"/>
      <c r="X100" s="348"/>
      <c r="Y100" s="348"/>
      <c r="Z100" s="348"/>
      <c r="AA100" s="348"/>
      <c r="AB100" s="348"/>
      <c r="AC100" s="348"/>
    </row>
    <row r="101" spans="1:177" s="347" customFormat="1">
      <c r="A101" s="334" t="s">
        <v>247</v>
      </c>
      <c r="B101" s="335"/>
      <c r="C101" s="443">
        <v>-6.6459999999999999</v>
      </c>
      <c r="D101" s="444">
        <v>-5.6360000000000001</v>
      </c>
      <c r="E101" s="443">
        <v>-28.138999999999999</v>
      </c>
      <c r="F101" s="444">
        <v>-30.315999999999999</v>
      </c>
      <c r="G101" s="443">
        <v>385.22800000000001</v>
      </c>
      <c r="H101" s="444">
        <v>181.458</v>
      </c>
      <c r="I101" s="443">
        <v>308.15699999999998</v>
      </c>
      <c r="J101" s="444">
        <v>267.21199999999999</v>
      </c>
      <c r="K101" s="443">
        <v>126.879</v>
      </c>
      <c r="L101" s="444">
        <v>105.377</v>
      </c>
      <c r="M101" s="443">
        <v>16.786000000000001</v>
      </c>
      <c r="N101" s="444" t="s">
        <v>374</v>
      </c>
      <c r="O101" s="443" t="s">
        <v>374</v>
      </c>
      <c r="P101" s="444" t="s">
        <v>374</v>
      </c>
      <c r="Q101" s="443">
        <v>802.26499999999999</v>
      </c>
      <c r="R101" s="447">
        <v>518.09500000000003</v>
      </c>
      <c r="S101" s="217"/>
      <c r="T101" s="217"/>
      <c r="U101" s="217"/>
      <c r="V101" s="217"/>
      <c r="W101" s="217"/>
      <c r="X101" s="217"/>
      <c r="Y101" s="217"/>
      <c r="Z101" s="217"/>
      <c r="AA101" s="217"/>
      <c r="AB101" s="217"/>
      <c r="AC101" s="217"/>
      <c r="AD101" s="217"/>
      <c r="AE101" s="217"/>
      <c r="AF101" s="217"/>
      <c r="AG101" s="217"/>
      <c r="AH101" s="217"/>
      <c r="AI101" s="217"/>
      <c r="AJ101" s="217"/>
      <c r="AK101" s="217"/>
      <c r="AL101" s="217"/>
      <c r="AM101" s="217"/>
      <c r="AN101" s="217"/>
      <c r="AO101" s="217"/>
      <c r="AP101" s="217"/>
      <c r="AQ101" s="217"/>
      <c r="AR101" s="217"/>
      <c r="AS101" s="217"/>
      <c r="AT101" s="217"/>
      <c r="AU101" s="217"/>
      <c r="AV101" s="217"/>
      <c r="AW101" s="217"/>
      <c r="AX101" s="217"/>
      <c r="AY101" s="217"/>
      <c r="AZ101" s="217"/>
      <c r="BA101" s="217"/>
      <c r="BB101" s="217"/>
      <c r="BC101" s="217"/>
      <c r="BD101" s="217"/>
      <c r="BE101" s="217"/>
      <c r="BF101" s="217"/>
      <c r="BG101" s="217"/>
      <c r="BH101" s="217"/>
      <c r="BI101" s="217"/>
      <c r="BJ101" s="217"/>
      <c r="BK101" s="217"/>
      <c r="BL101" s="217"/>
      <c r="BM101" s="217"/>
      <c r="BN101" s="217"/>
      <c r="BO101" s="217"/>
      <c r="BP101" s="217"/>
      <c r="BQ101" s="217"/>
      <c r="BR101" s="217"/>
      <c r="BS101" s="217"/>
      <c r="BT101" s="217"/>
      <c r="BU101" s="217"/>
      <c r="BV101" s="217"/>
      <c r="BW101" s="217"/>
      <c r="BX101" s="217"/>
      <c r="BY101" s="217"/>
      <c r="BZ101" s="217"/>
      <c r="CA101" s="217"/>
      <c r="CB101" s="217"/>
      <c r="CC101" s="217"/>
      <c r="CD101" s="217"/>
      <c r="CE101" s="217"/>
      <c r="CF101" s="217"/>
      <c r="CG101" s="217"/>
      <c r="CH101" s="217"/>
      <c r="CI101" s="217"/>
      <c r="CJ101" s="217"/>
      <c r="CK101" s="217"/>
      <c r="CL101" s="217"/>
      <c r="CM101" s="217"/>
      <c r="CN101" s="217"/>
      <c r="CO101" s="217"/>
      <c r="CP101" s="217"/>
      <c r="CQ101" s="217"/>
      <c r="CR101" s="217"/>
      <c r="CS101" s="217"/>
      <c r="CT101" s="217"/>
      <c r="CU101" s="217"/>
      <c r="CV101" s="217"/>
      <c r="CW101" s="217"/>
      <c r="CX101" s="217"/>
      <c r="CY101" s="217"/>
      <c r="CZ101" s="217"/>
      <c r="DA101" s="217"/>
      <c r="DB101" s="217"/>
      <c r="DC101" s="217"/>
      <c r="DD101" s="217"/>
      <c r="DE101" s="217"/>
      <c r="DF101" s="217"/>
      <c r="DG101" s="217"/>
      <c r="DH101" s="217"/>
      <c r="DI101" s="217"/>
      <c r="DJ101" s="217"/>
      <c r="DK101" s="217"/>
      <c r="DL101" s="217"/>
      <c r="DM101" s="217"/>
      <c r="DN101" s="217"/>
      <c r="DO101" s="217"/>
      <c r="DP101" s="217"/>
      <c r="DQ101" s="217"/>
      <c r="DR101" s="217"/>
      <c r="DS101" s="217"/>
      <c r="DT101" s="217"/>
      <c r="DU101" s="217"/>
      <c r="DV101" s="217"/>
      <c r="DW101" s="217"/>
      <c r="DX101" s="217"/>
      <c r="DY101" s="217"/>
      <c r="DZ101" s="217"/>
      <c r="EA101" s="217"/>
      <c r="EB101" s="217"/>
      <c r="EC101" s="217"/>
      <c r="ED101" s="217"/>
      <c r="EE101" s="217"/>
      <c r="EF101" s="217"/>
      <c r="EG101" s="217"/>
      <c r="EH101" s="217"/>
      <c r="EI101" s="217"/>
      <c r="EJ101" s="217"/>
      <c r="EK101" s="217"/>
      <c r="EL101" s="217"/>
      <c r="EM101" s="217"/>
      <c r="EN101" s="217"/>
      <c r="EO101" s="217"/>
      <c r="EP101" s="217"/>
      <c r="EQ101" s="217"/>
      <c r="ER101" s="217"/>
      <c r="ES101" s="217"/>
      <c r="ET101" s="217"/>
      <c r="EU101" s="217"/>
      <c r="EV101" s="217"/>
      <c r="EW101" s="217"/>
      <c r="EX101" s="217"/>
      <c r="EY101" s="217"/>
      <c r="EZ101" s="217"/>
      <c r="FA101" s="217"/>
      <c r="FB101" s="217"/>
      <c r="FC101" s="217"/>
      <c r="FD101" s="217"/>
      <c r="FE101" s="217"/>
      <c r="FF101" s="217"/>
      <c r="FG101" s="217"/>
      <c r="FH101" s="217"/>
      <c r="FI101" s="217"/>
      <c r="FJ101" s="217"/>
      <c r="FK101" s="217"/>
      <c r="FL101" s="217"/>
      <c r="FM101" s="217"/>
      <c r="FN101" s="217"/>
      <c r="FO101" s="217"/>
      <c r="FP101" s="217"/>
      <c r="FQ101" s="217"/>
      <c r="FR101" s="217"/>
      <c r="FS101" s="217"/>
      <c r="FT101" s="217"/>
      <c r="FU101" s="217"/>
    </row>
    <row r="102" spans="1:177">
      <c r="A102" s="348"/>
      <c r="B102" s="348"/>
      <c r="C102" s="348"/>
      <c r="D102" s="348"/>
      <c r="E102" s="348"/>
      <c r="F102" s="348"/>
      <c r="G102" s="348"/>
      <c r="H102" s="348"/>
      <c r="I102" s="348"/>
      <c r="J102" s="348"/>
      <c r="K102" s="348"/>
      <c r="L102" s="348"/>
      <c r="M102" s="348"/>
      <c r="N102" s="348"/>
      <c r="O102" s="348"/>
      <c r="P102" s="348"/>
      <c r="Q102" s="348"/>
      <c r="R102" s="348"/>
      <c r="S102" s="348"/>
      <c r="T102" s="348"/>
      <c r="U102" s="348"/>
      <c r="V102" s="348"/>
      <c r="W102" s="348"/>
      <c r="X102" s="348"/>
      <c r="Y102" s="348"/>
      <c r="Z102" s="348"/>
      <c r="AA102" s="348"/>
      <c r="AB102" s="348"/>
      <c r="AC102" s="348"/>
    </row>
    <row r="103" spans="1:177" s="347" customFormat="1">
      <c r="A103" s="334" t="s">
        <v>248</v>
      </c>
      <c r="B103" s="335"/>
      <c r="C103" s="443">
        <v>-27.82</v>
      </c>
      <c r="D103" s="444">
        <v>-2.927</v>
      </c>
      <c r="E103" s="443">
        <v>15.035</v>
      </c>
      <c r="F103" s="444">
        <v>5.7050000000000001</v>
      </c>
      <c r="G103" s="443">
        <v>0.22900000000000001</v>
      </c>
      <c r="H103" s="444">
        <v>-135.30500000000001</v>
      </c>
      <c r="I103" s="443">
        <v>-32.021999999999998</v>
      </c>
      <c r="J103" s="444">
        <v>-22.591999999999999</v>
      </c>
      <c r="K103" s="443">
        <v>-1.9319999999999999</v>
      </c>
      <c r="L103" s="444">
        <v>-8.01</v>
      </c>
      <c r="M103" s="443">
        <v>8.7999999999999995E-2</v>
      </c>
      <c r="N103" s="444" t="s">
        <v>374</v>
      </c>
      <c r="O103" s="443">
        <v>-60.981999999999999</v>
      </c>
      <c r="P103" s="444">
        <v>34.637</v>
      </c>
      <c r="Q103" s="443">
        <v>-107.404</v>
      </c>
      <c r="R103" s="447">
        <v>-128.49199999999999</v>
      </c>
      <c r="S103" s="217"/>
      <c r="T103" s="217"/>
      <c r="U103" s="217"/>
      <c r="V103" s="217"/>
      <c r="W103" s="217"/>
      <c r="X103" s="217"/>
      <c r="Y103" s="217"/>
      <c r="Z103" s="217"/>
      <c r="AA103" s="217"/>
      <c r="AB103" s="217"/>
      <c r="AC103" s="217"/>
      <c r="AD103" s="217"/>
      <c r="AE103" s="217"/>
      <c r="AF103" s="217"/>
      <c r="AG103" s="217"/>
      <c r="AH103" s="217"/>
      <c r="AI103" s="217"/>
      <c r="AJ103" s="217"/>
      <c r="AK103" s="217"/>
      <c r="AL103" s="217"/>
      <c r="AM103" s="217"/>
      <c r="AN103" s="217"/>
      <c r="AO103" s="217"/>
      <c r="AP103" s="217"/>
      <c r="AQ103" s="217"/>
      <c r="AR103" s="217"/>
      <c r="AS103" s="217"/>
      <c r="AT103" s="217"/>
      <c r="AU103" s="217"/>
      <c r="AV103" s="217"/>
      <c r="AW103" s="217"/>
      <c r="AX103" s="217"/>
      <c r="AY103" s="217"/>
      <c r="AZ103" s="217"/>
      <c r="BA103" s="217"/>
      <c r="BB103" s="217"/>
      <c r="BC103" s="217"/>
      <c r="BD103" s="217"/>
      <c r="BE103" s="217"/>
      <c r="BF103" s="217"/>
      <c r="BG103" s="217"/>
      <c r="BH103" s="217"/>
      <c r="BI103" s="217"/>
      <c r="BJ103" s="217"/>
      <c r="BK103" s="217"/>
      <c r="BL103" s="217"/>
      <c r="BM103" s="217"/>
      <c r="BN103" s="217"/>
      <c r="BO103" s="217"/>
      <c r="BP103" s="217"/>
      <c r="BQ103" s="217"/>
      <c r="BR103" s="217"/>
      <c r="BS103" s="217"/>
      <c r="BT103" s="217"/>
      <c r="BU103" s="217"/>
      <c r="BV103" s="217"/>
      <c r="BW103" s="217"/>
      <c r="BX103" s="217"/>
      <c r="BY103" s="217"/>
      <c r="BZ103" s="217"/>
      <c r="CA103" s="217"/>
      <c r="CB103" s="217"/>
      <c r="CC103" s="217"/>
      <c r="CD103" s="217"/>
      <c r="CE103" s="217"/>
      <c r="CF103" s="217"/>
      <c r="CG103" s="217"/>
      <c r="CH103" s="217"/>
      <c r="CI103" s="217"/>
      <c r="CJ103" s="217"/>
      <c r="CK103" s="217"/>
      <c r="CL103" s="217"/>
      <c r="CM103" s="217"/>
      <c r="CN103" s="217"/>
      <c r="CO103" s="217"/>
      <c r="CP103" s="217"/>
      <c r="CQ103" s="217"/>
      <c r="CR103" s="217"/>
      <c r="CS103" s="217"/>
      <c r="CT103" s="217"/>
      <c r="CU103" s="217"/>
      <c r="CV103" s="217"/>
      <c r="CW103" s="217"/>
      <c r="CX103" s="217"/>
      <c r="CY103" s="217"/>
      <c r="CZ103" s="217"/>
      <c r="DA103" s="217"/>
      <c r="DB103" s="217"/>
      <c r="DC103" s="217"/>
      <c r="DD103" s="217"/>
      <c r="DE103" s="217"/>
      <c r="DF103" s="217"/>
      <c r="DG103" s="217"/>
      <c r="DH103" s="217"/>
      <c r="DI103" s="217"/>
      <c r="DJ103" s="217"/>
      <c r="DK103" s="217"/>
      <c r="DL103" s="217"/>
      <c r="DM103" s="217"/>
      <c r="DN103" s="217"/>
      <c r="DO103" s="217"/>
      <c r="DP103" s="217"/>
      <c r="DQ103" s="217"/>
      <c r="DR103" s="217"/>
      <c r="DS103" s="217"/>
      <c r="DT103" s="217"/>
      <c r="DU103" s="217"/>
      <c r="DV103" s="217"/>
      <c r="DW103" s="217"/>
      <c r="DX103" s="217"/>
      <c r="DY103" s="217"/>
      <c r="DZ103" s="217"/>
      <c r="EA103" s="217"/>
      <c r="EB103" s="217"/>
      <c r="EC103" s="217"/>
      <c r="ED103" s="217"/>
      <c r="EE103" s="217"/>
      <c r="EF103" s="217"/>
      <c r="EG103" s="217"/>
      <c r="EH103" s="217"/>
      <c r="EI103" s="217"/>
      <c r="EJ103" s="217"/>
      <c r="EK103" s="217"/>
      <c r="EL103" s="217"/>
      <c r="EM103" s="217"/>
      <c r="EN103" s="217"/>
      <c r="EO103" s="217"/>
      <c r="EP103" s="217"/>
      <c r="EQ103" s="217"/>
      <c r="ER103" s="217"/>
      <c r="ES103" s="217"/>
      <c r="ET103" s="217"/>
      <c r="EU103" s="217"/>
      <c r="EV103" s="217"/>
      <c r="EW103" s="217"/>
      <c r="EX103" s="217"/>
      <c r="EY103" s="217"/>
      <c r="EZ103" s="217"/>
      <c r="FA103" s="217"/>
      <c r="FB103" s="217"/>
      <c r="FC103" s="217"/>
      <c r="FD103" s="217"/>
      <c r="FE103" s="217"/>
      <c r="FF103" s="217"/>
      <c r="FG103" s="217"/>
      <c r="FH103" s="217"/>
      <c r="FI103" s="217"/>
      <c r="FJ103" s="217"/>
      <c r="FK103" s="217"/>
      <c r="FL103" s="217"/>
      <c r="FM103" s="217"/>
      <c r="FN103" s="217"/>
      <c r="FO103" s="217"/>
      <c r="FP103" s="217"/>
      <c r="FQ103" s="217"/>
      <c r="FR103" s="217"/>
      <c r="FS103" s="217"/>
      <c r="FT103" s="217"/>
      <c r="FU103" s="217"/>
    </row>
    <row r="104" spans="1:177" s="347" customFormat="1">
      <c r="A104" s="334"/>
      <c r="B104" s="335" t="s">
        <v>83</v>
      </c>
      <c r="C104" s="443">
        <v>4.4989999999999997</v>
      </c>
      <c r="D104" s="444">
        <v>5.1840000000000002</v>
      </c>
      <c r="E104" s="443">
        <v>16.565999999999999</v>
      </c>
      <c r="F104" s="444">
        <v>17.141999999999999</v>
      </c>
      <c r="G104" s="443">
        <v>71.06</v>
      </c>
      <c r="H104" s="444">
        <v>30.962</v>
      </c>
      <c r="I104" s="443">
        <v>4.9169999999999998</v>
      </c>
      <c r="J104" s="444">
        <v>3.2650000000000001</v>
      </c>
      <c r="K104" s="443">
        <v>2.391</v>
      </c>
      <c r="L104" s="444">
        <v>1.3049999999999999</v>
      </c>
      <c r="M104" s="443">
        <v>1.2110000000000001</v>
      </c>
      <c r="N104" s="444" t="s">
        <v>374</v>
      </c>
      <c r="O104" s="443">
        <v>-4.0129999999999999</v>
      </c>
      <c r="P104" s="444">
        <v>-5.1630000000000003</v>
      </c>
      <c r="Q104" s="443">
        <v>96.631</v>
      </c>
      <c r="R104" s="447">
        <v>52.695</v>
      </c>
      <c r="S104" s="217"/>
      <c r="T104" s="217"/>
      <c r="U104" s="217"/>
      <c r="V104" s="217"/>
      <c r="W104" s="217"/>
      <c r="X104" s="217"/>
      <c r="Y104" s="217"/>
      <c r="Z104" s="217"/>
      <c r="AA104" s="217"/>
      <c r="AB104" s="217"/>
      <c r="AC104" s="217"/>
      <c r="AD104" s="217"/>
      <c r="AE104" s="217"/>
      <c r="AF104" s="217"/>
      <c r="AG104" s="217"/>
      <c r="AH104" s="217"/>
      <c r="AI104" s="217"/>
      <c r="AJ104" s="217"/>
      <c r="AK104" s="217"/>
      <c r="AL104" s="217"/>
      <c r="AM104" s="217"/>
      <c r="AN104" s="217"/>
      <c r="AO104" s="217"/>
      <c r="AP104" s="217"/>
      <c r="AQ104" s="217"/>
      <c r="AR104" s="217"/>
      <c r="AS104" s="217"/>
      <c r="AT104" s="217"/>
      <c r="AU104" s="217"/>
      <c r="AV104" s="217"/>
      <c r="AW104" s="217"/>
      <c r="AX104" s="217"/>
      <c r="AY104" s="217"/>
      <c r="AZ104" s="217"/>
      <c r="BA104" s="217"/>
      <c r="BB104" s="217"/>
      <c r="BC104" s="217"/>
      <c r="BD104" s="217"/>
      <c r="BE104" s="217"/>
      <c r="BF104" s="217"/>
      <c r="BG104" s="217"/>
      <c r="BH104" s="217"/>
      <c r="BI104" s="217"/>
      <c r="BJ104" s="217"/>
      <c r="BK104" s="217"/>
      <c r="BL104" s="217"/>
      <c r="BM104" s="217"/>
      <c r="BN104" s="217"/>
      <c r="BO104" s="217"/>
      <c r="BP104" s="217"/>
      <c r="BQ104" s="217"/>
      <c r="BR104" s="217"/>
      <c r="BS104" s="217"/>
      <c r="BT104" s="217"/>
      <c r="BU104" s="217"/>
      <c r="BV104" s="217"/>
      <c r="BW104" s="217"/>
      <c r="BX104" s="217"/>
      <c r="BY104" s="217"/>
      <c r="BZ104" s="217"/>
      <c r="CA104" s="217"/>
      <c r="CB104" s="217"/>
      <c r="CC104" s="217"/>
      <c r="CD104" s="217"/>
      <c r="CE104" s="217"/>
      <c r="CF104" s="217"/>
      <c r="CG104" s="217"/>
      <c r="CH104" s="217"/>
      <c r="CI104" s="217"/>
      <c r="CJ104" s="217"/>
      <c r="CK104" s="217"/>
      <c r="CL104" s="217"/>
      <c r="CM104" s="217"/>
      <c r="CN104" s="217"/>
      <c r="CO104" s="217"/>
      <c r="CP104" s="217"/>
      <c r="CQ104" s="217"/>
      <c r="CR104" s="217"/>
      <c r="CS104" s="217"/>
      <c r="CT104" s="217"/>
      <c r="CU104" s="217"/>
      <c r="CV104" s="217"/>
      <c r="CW104" s="217"/>
      <c r="CX104" s="217"/>
      <c r="CY104" s="217"/>
      <c r="CZ104" s="217"/>
      <c r="DA104" s="217"/>
      <c r="DB104" s="217"/>
      <c r="DC104" s="217"/>
      <c r="DD104" s="217"/>
      <c r="DE104" s="217"/>
      <c r="DF104" s="217"/>
      <c r="DG104" s="217"/>
      <c r="DH104" s="217"/>
      <c r="DI104" s="217"/>
      <c r="DJ104" s="217"/>
      <c r="DK104" s="217"/>
      <c r="DL104" s="217"/>
      <c r="DM104" s="217"/>
      <c r="DN104" s="217"/>
      <c r="DO104" s="217"/>
      <c r="DP104" s="217"/>
      <c r="DQ104" s="217"/>
      <c r="DR104" s="217"/>
      <c r="DS104" s="217"/>
      <c r="DT104" s="217"/>
      <c r="DU104" s="217"/>
      <c r="DV104" s="217"/>
      <c r="DW104" s="217"/>
      <c r="DX104" s="217"/>
      <c r="DY104" s="217"/>
      <c r="DZ104" s="217"/>
      <c r="EA104" s="217"/>
      <c r="EB104" s="217"/>
      <c r="EC104" s="217"/>
      <c r="ED104" s="217"/>
      <c r="EE104" s="217"/>
      <c r="EF104" s="217"/>
      <c r="EG104" s="217"/>
      <c r="EH104" s="217"/>
      <c r="EI104" s="217"/>
      <c r="EJ104" s="217"/>
      <c r="EK104" s="217"/>
      <c r="EL104" s="217"/>
      <c r="EM104" s="217"/>
      <c r="EN104" s="217"/>
      <c r="EO104" s="217"/>
      <c r="EP104" s="217"/>
      <c r="EQ104" s="217"/>
      <c r="ER104" s="217"/>
      <c r="ES104" s="217"/>
      <c r="ET104" s="217"/>
      <c r="EU104" s="217"/>
      <c r="EV104" s="217"/>
      <c r="EW104" s="217"/>
      <c r="EX104" s="217"/>
      <c r="EY104" s="217"/>
      <c r="EZ104" s="217"/>
      <c r="FA104" s="217"/>
      <c r="FB104" s="217"/>
      <c r="FC104" s="217"/>
      <c r="FD104" s="217"/>
      <c r="FE104" s="217"/>
      <c r="FF104" s="217"/>
      <c r="FG104" s="217"/>
      <c r="FH104" s="217"/>
      <c r="FI104" s="217"/>
      <c r="FJ104" s="217"/>
      <c r="FK104" s="217"/>
      <c r="FL104" s="217"/>
      <c r="FM104" s="217"/>
      <c r="FN104" s="217"/>
      <c r="FO104" s="217"/>
      <c r="FP104" s="217"/>
      <c r="FQ104" s="217"/>
      <c r="FR104" s="217"/>
      <c r="FS104" s="217"/>
      <c r="FT104" s="217"/>
      <c r="FU104" s="217"/>
    </row>
    <row r="105" spans="1:177">
      <c r="A105" s="337"/>
      <c r="B105" s="338" t="s">
        <v>190</v>
      </c>
      <c r="C105" s="441">
        <v>0.39400000000000002</v>
      </c>
      <c r="D105" s="442">
        <v>2.1000000000000001E-2</v>
      </c>
      <c r="E105" s="441">
        <v>10.688000000000001</v>
      </c>
      <c r="F105" s="442">
        <v>12.763999999999999</v>
      </c>
      <c r="G105" s="441">
        <v>12.337999999999999</v>
      </c>
      <c r="H105" s="442">
        <v>1.149</v>
      </c>
      <c r="I105" s="441">
        <v>1.421</v>
      </c>
      <c r="J105" s="442">
        <v>1.37</v>
      </c>
      <c r="K105" s="441">
        <v>0.54800000000000004</v>
      </c>
      <c r="L105" s="442">
        <v>8.8999999999999996E-2</v>
      </c>
      <c r="M105" s="441">
        <v>1.4E-2</v>
      </c>
      <c r="N105" s="442" t="s">
        <v>374</v>
      </c>
      <c r="O105" s="441" t="s">
        <v>374</v>
      </c>
      <c r="P105" s="442" t="s">
        <v>374</v>
      </c>
      <c r="Q105" s="328">
        <v>25.402999999999999</v>
      </c>
      <c r="R105" s="329">
        <v>15.393000000000001</v>
      </c>
      <c r="FT105" s="122"/>
      <c r="FU105" s="122"/>
    </row>
    <row r="106" spans="1:177">
      <c r="A106" s="337"/>
      <c r="B106" s="338" t="s">
        <v>217</v>
      </c>
      <c r="C106" s="441">
        <v>4.1050000000000004</v>
      </c>
      <c r="D106" s="442">
        <v>5.1630000000000003</v>
      </c>
      <c r="E106" s="441">
        <v>5.8780000000000001</v>
      </c>
      <c r="F106" s="442">
        <v>4.3780000000000001</v>
      </c>
      <c r="G106" s="441">
        <v>58.722000000000001</v>
      </c>
      <c r="H106" s="442">
        <v>29.812999999999999</v>
      </c>
      <c r="I106" s="441">
        <v>3.496</v>
      </c>
      <c r="J106" s="442">
        <v>1.895</v>
      </c>
      <c r="K106" s="441">
        <v>1.843</v>
      </c>
      <c r="L106" s="442">
        <v>1.216</v>
      </c>
      <c r="M106" s="441">
        <v>1.1970000000000001</v>
      </c>
      <c r="N106" s="442" t="s">
        <v>374</v>
      </c>
      <c r="O106" s="441">
        <v>-4.0129999999999999</v>
      </c>
      <c r="P106" s="442">
        <v>-5.1630000000000003</v>
      </c>
      <c r="Q106" s="328">
        <v>71.227999999999994</v>
      </c>
      <c r="R106" s="329">
        <v>37.302</v>
      </c>
      <c r="FT106" s="122"/>
      <c r="FU106" s="122"/>
    </row>
    <row r="107" spans="1:177" s="347" customFormat="1">
      <c r="A107" s="334"/>
      <c r="B107" s="335" t="s">
        <v>99</v>
      </c>
      <c r="C107" s="443">
        <v>-16.074000000000002</v>
      </c>
      <c r="D107" s="444">
        <v>-11.688000000000001</v>
      </c>
      <c r="E107" s="443">
        <v>-72.025999999999996</v>
      </c>
      <c r="F107" s="444">
        <v>-42.597000000000001</v>
      </c>
      <c r="G107" s="443">
        <v>-215.29</v>
      </c>
      <c r="H107" s="444">
        <v>-118.378</v>
      </c>
      <c r="I107" s="443">
        <v>-34.853999999999999</v>
      </c>
      <c r="J107" s="444">
        <v>-23.669</v>
      </c>
      <c r="K107" s="443">
        <v>-11.337</v>
      </c>
      <c r="L107" s="444">
        <v>-7.7030000000000003</v>
      </c>
      <c r="M107" s="443">
        <v>-1.4059999999999999</v>
      </c>
      <c r="N107" s="444" t="s">
        <v>374</v>
      </c>
      <c r="O107" s="443">
        <v>4.0129999999999999</v>
      </c>
      <c r="P107" s="444">
        <v>5.1630000000000003</v>
      </c>
      <c r="Q107" s="443">
        <v>-346.97399999999999</v>
      </c>
      <c r="R107" s="447">
        <v>-198.87200000000001</v>
      </c>
      <c r="S107" s="217"/>
      <c r="T107" s="217"/>
      <c r="U107" s="217"/>
      <c r="V107" s="217"/>
      <c r="W107" s="217"/>
      <c r="X107" s="217"/>
      <c r="Y107" s="217"/>
      <c r="Z107" s="217"/>
      <c r="AA107" s="217"/>
      <c r="AB107" s="217"/>
      <c r="AC107" s="217"/>
      <c r="AD107" s="217"/>
      <c r="AE107" s="217"/>
      <c r="AF107" s="217"/>
      <c r="AG107" s="217"/>
      <c r="AH107" s="217"/>
      <c r="AI107" s="217"/>
      <c r="AJ107" s="217"/>
      <c r="AK107" s="217"/>
      <c r="AL107" s="217"/>
      <c r="AM107" s="217"/>
      <c r="AN107" s="217"/>
      <c r="AO107" s="217"/>
      <c r="AP107" s="217"/>
      <c r="AQ107" s="217"/>
      <c r="AR107" s="217"/>
      <c r="AS107" s="217"/>
      <c r="AT107" s="217"/>
      <c r="AU107" s="217"/>
      <c r="AV107" s="217"/>
      <c r="AW107" s="217"/>
      <c r="AX107" s="217"/>
      <c r="AY107" s="217"/>
      <c r="AZ107" s="217"/>
      <c r="BA107" s="217"/>
      <c r="BB107" s="217"/>
      <c r="BC107" s="217"/>
      <c r="BD107" s="217"/>
      <c r="BE107" s="217"/>
      <c r="BF107" s="217"/>
      <c r="BG107" s="217"/>
      <c r="BH107" s="217"/>
      <c r="BI107" s="217"/>
      <c r="BJ107" s="217"/>
      <c r="BK107" s="217"/>
      <c r="BL107" s="217"/>
      <c r="BM107" s="217"/>
      <c r="BN107" s="217"/>
      <c r="BO107" s="217"/>
      <c r="BP107" s="217"/>
      <c r="BQ107" s="217"/>
      <c r="BR107" s="217"/>
      <c r="BS107" s="217"/>
      <c r="BT107" s="217"/>
      <c r="BU107" s="217"/>
      <c r="BV107" s="217"/>
      <c r="BW107" s="217"/>
      <c r="BX107" s="217"/>
      <c r="BY107" s="217"/>
      <c r="BZ107" s="217"/>
      <c r="CA107" s="217"/>
      <c r="CB107" s="217"/>
      <c r="CC107" s="217"/>
      <c r="CD107" s="217"/>
      <c r="CE107" s="217"/>
      <c r="CF107" s="217"/>
      <c r="CG107" s="217"/>
      <c r="CH107" s="217"/>
      <c r="CI107" s="217"/>
      <c r="CJ107" s="217"/>
      <c r="CK107" s="217"/>
      <c r="CL107" s="217"/>
      <c r="CM107" s="217"/>
      <c r="CN107" s="217"/>
      <c r="CO107" s="217"/>
      <c r="CP107" s="217"/>
      <c r="CQ107" s="217"/>
      <c r="CR107" s="217"/>
      <c r="CS107" s="217"/>
      <c r="CT107" s="217"/>
      <c r="CU107" s="217"/>
      <c r="CV107" s="217"/>
      <c r="CW107" s="217"/>
      <c r="CX107" s="217"/>
      <c r="CY107" s="217"/>
      <c r="CZ107" s="217"/>
      <c r="DA107" s="217"/>
      <c r="DB107" s="217"/>
      <c r="DC107" s="217"/>
      <c r="DD107" s="217"/>
      <c r="DE107" s="217"/>
      <c r="DF107" s="217"/>
      <c r="DG107" s="217"/>
      <c r="DH107" s="217"/>
      <c r="DI107" s="217"/>
      <c r="DJ107" s="217"/>
      <c r="DK107" s="217"/>
      <c r="DL107" s="217"/>
      <c r="DM107" s="217"/>
      <c r="DN107" s="217"/>
      <c r="DO107" s="217"/>
      <c r="DP107" s="217"/>
      <c r="DQ107" s="217"/>
      <c r="DR107" s="217"/>
      <c r="DS107" s="217"/>
      <c r="DT107" s="217"/>
      <c r="DU107" s="217"/>
      <c r="DV107" s="217"/>
      <c r="DW107" s="217"/>
      <c r="DX107" s="217"/>
      <c r="DY107" s="217"/>
      <c r="DZ107" s="217"/>
      <c r="EA107" s="217"/>
      <c r="EB107" s="217"/>
      <c r="EC107" s="217"/>
      <c r="ED107" s="217"/>
      <c r="EE107" s="217"/>
      <c r="EF107" s="217"/>
      <c r="EG107" s="217"/>
      <c r="EH107" s="217"/>
      <c r="EI107" s="217"/>
      <c r="EJ107" s="217"/>
      <c r="EK107" s="217"/>
      <c r="EL107" s="217"/>
      <c r="EM107" s="217"/>
      <c r="EN107" s="217"/>
      <c r="EO107" s="217"/>
      <c r="EP107" s="217"/>
      <c r="EQ107" s="217"/>
      <c r="ER107" s="217"/>
      <c r="ES107" s="217"/>
      <c r="ET107" s="217"/>
      <c r="EU107" s="217"/>
      <c r="EV107" s="217"/>
      <c r="EW107" s="217"/>
      <c r="EX107" s="217"/>
      <c r="EY107" s="217"/>
      <c r="EZ107" s="217"/>
      <c r="FA107" s="217"/>
      <c r="FB107" s="217"/>
      <c r="FC107" s="217"/>
      <c r="FD107" s="217"/>
      <c r="FE107" s="217"/>
      <c r="FF107" s="217"/>
      <c r="FG107" s="217"/>
      <c r="FH107" s="217"/>
      <c r="FI107" s="217"/>
      <c r="FJ107" s="217"/>
      <c r="FK107" s="217"/>
      <c r="FL107" s="217"/>
      <c r="FM107" s="217"/>
      <c r="FN107" s="217"/>
      <c r="FO107" s="217"/>
      <c r="FP107" s="217"/>
      <c r="FQ107" s="217"/>
      <c r="FR107" s="217"/>
      <c r="FS107" s="217"/>
      <c r="FT107" s="217"/>
      <c r="FU107" s="217"/>
    </row>
    <row r="108" spans="1:177">
      <c r="A108" s="337"/>
      <c r="B108" s="338" t="s">
        <v>218</v>
      </c>
      <c r="C108" s="441">
        <v>-0.88200000000000001</v>
      </c>
      <c r="D108" s="442">
        <v>-0.90800000000000003</v>
      </c>
      <c r="E108" s="441">
        <v>-1.2E-2</v>
      </c>
      <c r="F108" s="442">
        <v>-0.32700000000000001</v>
      </c>
      <c r="G108" s="441">
        <v>-29.190999999999999</v>
      </c>
      <c r="H108" s="442">
        <v>-21.82</v>
      </c>
      <c r="I108" s="441">
        <v>-6.8920000000000003</v>
      </c>
      <c r="J108" s="442">
        <v>-2.589</v>
      </c>
      <c r="K108" s="441">
        <v>-2.1629999999999998</v>
      </c>
      <c r="L108" s="442">
        <v>-1.294</v>
      </c>
      <c r="M108" s="441" t="s">
        <v>374</v>
      </c>
      <c r="N108" s="442" t="s">
        <v>374</v>
      </c>
      <c r="O108" s="441" t="s">
        <v>374</v>
      </c>
      <c r="P108" s="442" t="s">
        <v>374</v>
      </c>
      <c r="Q108" s="328">
        <v>-39.14</v>
      </c>
      <c r="R108" s="329">
        <v>-26.937999999999999</v>
      </c>
      <c r="FT108" s="122"/>
      <c r="FU108" s="122"/>
    </row>
    <row r="109" spans="1:177">
      <c r="A109" s="337"/>
      <c r="B109" s="338" t="s">
        <v>219</v>
      </c>
      <c r="C109" s="441">
        <v>-6.0659999999999998</v>
      </c>
      <c r="D109" s="442">
        <v>-6.1660000000000004</v>
      </c>
      <c r="E109" s="441" t="s">
        <v>374</v>
      </c>
      <c r="F109" s="442" t="s">
        <v>374</v>
      </c>
      <c r="G109" s="441">
        <v>-31.861999999999998</v>
      </c>
      <c r="H109" s="442">
        <v>-17.113</v>
      </c>
      <c r="I109" s="441">
        <v>-25.256</v>
      </c>
      <c r="J109" s="442">
        <v>-18.824000000000002</v>
      </c>
      <c r="K109" s="441">
        <v>-5.0579999999999998</v>
      </c>
      <c r="L109" s="442">
        <v>-5.4009999999999998</v>
      </c>
      <c r="M109" s="441" t="s">
        <v>374</v>
      </c>
      <c r="N109" s="442" t="s">
        <v>374</v>
      </c>
      <c r="O109" s="441" t="s">
        <v>374</v>
      </c>
      <c r="P109" s="442" t="s">
        <v>374</v>
      </c>
      <c r="Q109" s="328">
        <v>-68.242000000000004</v>
      </c>
      <c r="R109" s="329">
        <v>-47.503999999999998</v>
      </c>
      <c r="FT109" s="122"/>
      <c r="FU109" s="122"/>
    </row>
    <row r="110" spans="1:177">
      <c r="A110" s="337"/>
      <c r="B110" s="338" t="s">
        <v>118</v>
      </c>
      <c r="C110" s="441">
        <v>-9.1259999999999994</v>
      </c>
      <c r="D110" s="442">
        <v>-4.6139999999999999</v>
      </c>
      <c r="E110" s="441">
        <v>-72.013999999999996</v>
      </c>
      <c r="F110" s="442">
        <v>-42.27</v>
      </c>
      <c r="G110" s="441">
        <v>-154.23699999999999</v>
      </c>
      <c r="H110" s="442">
        <v>-79.444999999999993</v>
      </c>
      <c r="I110" s="441">
        <v>-2.706</v>
      </c>
      <c r="J110" s="442">
        <v>-2.2559999999999998</v>
      </c>
      <c r="K110" s="441">
        <v>-4.1159999999999997</v>
      </c>
      <c r="L110" s="442">
        <v>-1.008</v>
      </c>
      <c r="M110" s="441">
        <v>-1.4059999999999999</v>
      </c>
      <c r="N110" s="442" t="s">
        <v>374</v>
      </c>
      <c r="O110" s="441">
        <v>4.0129999999999999</v>
      </c>
      <c r="P110" s="442">
        <v>5.1630000000000003</v>
      </c>
      <c r="Q110" s="328">
        <v>-239.59200000000001</v>
      </c>
      <c r="R110" s="329">
        <v>-124.43</v>
      </c>
      <c r="FT110" s="122"/>
      <c r="FU110" s="122"/>
    </row>
    <row r="111" spans="1:177" s="347" customFormat="1">
      <c r="A111" s="334"/>
      <c r="B111" s="335" t="s">
        <v>220</v>
      </c>
      <c r="C111" s="443" t="s">
        <v>374</v>
      </c>
      <c r="D111" s="444" t="s">
        <v>374</v>
      </c>
      <c r="E111" s="443">
        <v>57.094000000000001</v>
      </c>
      <c r="F111" s="444">
        <v>21.265999999999998</v>
      </c>
      <c r="G111" s="443" t="s">
        <v>374</v>
      </c>
      <c r="H111" s="444" t="s">
        <v>374</v>
      </c>
      <c r="I111" s="443" t="s">
        <v>374</v>
      </c>
      <c r="J111" s="444" t="s">
        <v>374</v>
      </c>
      <c r="K111" s="443" t="s">
        <v>374</v>
      </c>
      <c r="L111" s="444" t="s">
        <v>374</v>
      </c>
      <c r="M111" s="443" t="s">
        <v>374</v>
      </c>
      <c r="N111" s="444" t="s">
        <v>374</v>
      </c>
      <c r="O111" s="443" t="s">
        <v>374</v>
      </c>
      <c r="P111" s="444" t="s">
        <v>374</v>
      </c>
      <c r="Q111" s="443">
        <v>57.094000000000001</v>
      </c>
      <c r="R111" s="447">
        <v>21.265999999999998</v>
      </c>
      <c r="S111" s="217"/>
      <c r="T111" s="217"/>
      <c r="U111" s="217"/>
      <c r="V111" s="217"/>
      <c r="W111" s="217"/>
      <c r="X111" s="217"/>
      <c r="Y111" s="217"/>
      <c r="Z111" s="217"/>
      <c r="AA111" s="217"/>
      <c r="AB111" s="217"/>
      <c r="AC111" s="217"/>
      <c r="AD111" s="217"/>
      <c r="AE111" s="217"/>
      <c r="AF111" s="217"/>
      <c r="AG111" s="217"/>
      <c r="AH111" s="217"/>
      <c r="AI111" s="217"/>
      <c r="AJ111" s="217"/>
      <c r="AK111" s="217"/>
      <c r="AL111" s="217"/>
      <c r="AM111" s="217"/>
      <c r="AN111" s="217"/>
      <c r="AO111" s="217"/>
      <c r="AP111" s="217"/>
      <c r="AQ111" s="217"/>
      <c r="AR111" s="217"/>
      <c r="AS111" s="217"/>
      <c r="AT111" s="217"/>
      <c r="AU111" s="217"/>
      <c r="AV111" s="217"/>
      <c r="AW111" s="217"/>
      <c r="AX111" s="217"/>
      <c r="AY111" s="217"/>
      <c r="AZ111" s="217"/>
      <c r="BA111" s="217"/>
      <c r="BB111" s="217"/>
      <c r="BC111" s="217"/>
      <c r="BD111" s="217"/>
      <c r="BE111" s="217"/>
      <c r="BF111" s="217"/>
      <c r="BG111" s="217"/>
      <c r="BH111" s="217"/>
      <c r="BI111" s="217"/>
      <c r="BJ111" s="217"/>
      <c r="BK111" s="217"/>
      <c r="BL111" s="217"/>
      <c r="BM111" s="217"/>
      <c r="BN111" s="217"/>
      <c r="BO111" s="217"/>
      <c r="BP111" s="217"/>
      <c r="BQ111" s="217"/>
      <c r="BR111" s="217"/>
      <c r="BS111" s="217"/>
      <c r="BT111" s="217"/>
      <c r="BU111" s="217"/>
      <c r="BV111" s="217"/>
      <c r="BW111" s="217"/>
      <c r="BX111" s="217"/>
      <c r="BY111" s="217"/>
      <c r="BZ111" s="217"/>
      <c r="CA111" s="217"/>
      <c r="CB111" s="217"/>
      <c r="CC111" s="217"/>
      <c r="CD111" s="217"/>
      <c r="CE111" s="217"/>
      <c r="CF111" s="217"/>
      <c r="CG111" s="217"/>
      <c r="CH111" s="217"/>
      <c r="CI111" s="217"/>
      <c r="CJ111" s="217"/>
      <c r="CK111" s="217"/>
      <c r="CL111" s="217"/>
      <c r="CM111" s="217"/>
      <c r="CN111" s="217"/>
      <c r="CO111" s="217"/>
      <c r="CP111" s="217"/>
      <c r="CQ111" s="217"/>
      <c r="CR111" s="217"/>
      <c r="CS111" s="217"/>
      <c r="CT111" s="217"/>
      <c r="CU111" s="217"/>
      <c r="CV111" s="217"/>
      <c r="CW111" s="217"/>
      <c r="CX111" s="217"/>
      <c r="CY111" s="217"/>
      <c r="CZ111" s="217"/>
      <c r="DA111" s="217"/>
      <c r="DB111" s="217"/>
      <c r="DC111" s="217"/>
      <c r="DD111" s="217"/>
      <c r="DE111" s="217"/>
      <c r="DF111" s="217"/>
      <c r="DG111" s="217"/>
      <c r="DH111" s="217"/>
      <c r="DI111" s="217"/>
      <c r="DJ111" s="217"/>
      <c r="DK111" s="217"/>
      <c r="DL111" s="217"/>
      <c r="DM111" s="217"/>
      <c r="DN111" s="217"/>
      <c r="DO111" s="217"/>
      <c r="DP111" s="217"/>
      <c r="DQ111" s="217"/>
      <c r="DR111" s="217"/>
      <c r="DS111" s="217"/>
      <c r="DT111" s="217"/>
      <c r="DU111" s="217"/>
      <c r="DV111" s="217"/>
      <c r="DW111" s="217"/>
      <c r="DX111" s="217"/>
      <c r="DY111" s="217"/>
      <c r="DZ111" s="217"/>
      <c r="EA111" s="217"/>
      <c r="EB111" s="217"/>
      <c r="EC111" s="217"/>
      <c r="ED111" s="217"/>
      <c r="EE111" s="217"/>
      <c r="EF111" s="217"/>
      <c r="EG111" s="217"/>
      <c r="EH111" s="217"/>
      <c r="EI111" s="217"/>
      <c r="EJ111" s="217"/>
      <c r="EK111" s="217"/>
      <c r="EL111" s="217"/>
      <c r="EM111" s="217"/>
      <c r="EN111" s="217"/>
      <c r="EO111" s="217"/>
      <c r="EP111" s="217"/>
      <c r="EQ111" s="217"/>
      <c r="ER111" s="217"/>
      <c r="ES111" s="217"/>
      <c r="ET111" s="217"/>
      <c r="EU111" s="217"/>
      <c r="EV111" s="217"/>
      <c r="EW111" s="217"/>
      <c r="EX111" s="217"/>
      <c r="EY111" s="217"/>
      <c r="EZ111" s="217"/>
      <c r="FA111" s="217"/>
      <c r="FB111" s="217"/>
      <c r="FC111" s="217"/>
      <c r="FD111" s="217"/>
      <c r="FE111" s="217"/>
      <c r="FF111" s="217"/>
      <c r="FG111" s="217"/>
      <c r="FH111" s="217"/>
      <c r="FI111" s="217"/>
      <c r="FJ111" s="217"/>
      <c r="FK111" s="217"/>
      <c r="FL111" s="217"/>
      <c r="FM111" s="217"/>
      <c r="FN111" s="217"/>
      <c r="FO111" s="217"/>
      <c r="FP111" s="217"/>
      <c r="FQ111" s="217"/>
      <c r="FR111" s="217"/>
      <c r="FS111" s="217"/>
      <c r="FT111" s="217"/>
      <c r="FU111" s="217"/>
    </row>
    <row r="112" spans="1:177" s="347" customFormat="1">
      <c r="A112" s="334"/>
      <c r="B112" s="335" t="s">
        <v>221</v>
      </c>
      <c r="C112" s="443">
        <v>-16.245000000000001</v>
      </c>
      <c r="D112" s="444">
        <v>3.577</v>
      </c>
      <c r="E112" s="443">
        <v>13.401</v>
      </c>
      <c r="F112" s="444">
        <v>9.8940000000000001</v>
      </c>
      <c r="G112" s="443">
        <v>144.459</v>
      </c>
      <c r="H112" s="444">
        <v>-47.889000000000003</v>
      </c>
      <c r="I112" s="443">
        <v>-2.085</v>
      </c>
      <c r="J112" s="444">
        <v>-2.1880000000000002</v>
      </c>
      <c r="K112" s="443">
        <v>7.0140000000000002</v>
      </c>
      <c r="L112" s="444">
        <v>-1.6120000000000001</v>
      </c>
      <c r="M112" s="443">
        <v>0.28299999999999997</v>
      </c>
      <c r="N112" s="444" t="s">
        <v>374</v>
      </c>
      <c r="O112" s="443">
        <v>-60.981999999999999</v>
      </c>
      <c r="P112" s="444">
        <v>34.637</v>
      </c>
      <c r="Q112" s="443">
        <v>85.844999999999999</v>
      </c>
      <c r="R112" s="447">
        <v>-3.581</v>
      </c>
      <c r="S112" s="217"/>
      <c r="T112" s="217"/>
      <c r="U112" s="217"/>
      <c r="V112" s="217"/>
      <c r="W112" s="217"/>
      <c r="X112" s="217"/>
      <c r="Y112" s="217"/>
      <c r="Z112" s="217"/>
      <c r="AA112" s="217"/>
      <c r="AB112" s="217"/>
      <c r="AC112" s="217"/>
      <c r="AD112" s="217"/>
      <c r="AE112" s="217"/>
      <c r="AF112" s="217"/>
      <c r="AG112" s="217"/>
      <c r="AH112" s="217"/>
      <c r="AI112" s="217"/>
      <c r="AJ112" s="217"/>
      <c r="AK112" s="217"/>
      <c r="AL112" s="217"/>
      <c r="AM112" s="217"/>
      <c r="AN112" s="217"/>
      <c r="AO112" s="217"/>
      <c r="AP112" s="217"/>
      <c r="AQ112" s="217"/>
      <c r="AR112" s="217"/>
      <c r="AS112" s="217"/>
      <c r="AT112" s="217"/>
      <c r="AU112" s="217"/>
      <c r="AV112" s="217"/>
      <c r="AW112" s="217"/>
      <c r="AX112" s="217"/>
      <c r="AY112" s="217"/>
      <c r="AZ112" s="217"/>
      <c r="BA112" s="217"/>
      <c r="BB112" s="217"/>
      <c r="BC112" s="217"/>
      <c r="BD112" s="217"/>
      <c r="BE112" s="217"/>
      <c r="BF112" s="217"/>
      <c r="BG112" s="217"/>
      <c r="BH112" s="217"/>
      <c r="BI112" s="217"/>
      <c r="BJ112" s="217"/>
      <c r="BK112" s="217"/>
      <c r="BL112" s="217"/>
      <c r="BM112" s="217"/>
      <c r="BN112" s="217"/>
      <c r="BO112" s="217"/>
      <c r="BP112" s="217"/>
      <c r="BQ112" s="217"/>
      <c r="BR112" s="217"/>
      <c r="BS112" s="217"/>
      <c r="BT112" s="217"/>
      <c r="BU112" s="217"/>
      <c r="BV112" s="217"/>
      <c r="BW112" s="217"/>
      <c r="BX112" s="217"/>
      <c r="BY112" s="217"/>
      <c r="BZ112" s="217"/>
      <c r="CA112" s="217"/>
      <c r="CB112" s="217"/>
      <c r="CC112" s="217"/>
      <c r="CD112" s="217"/>
      <c r="CE112" s="217"/>
      <c r="CF112" s="217"/>
      <c r="CG112" s="217"/>
      <c r="CH112" s="217"/>
      <c r="CI112" s="217"/>
      <c r="CJ112" s="217"/>
      <c r="CK112" s="217"/>
      <c r="CL112" s="217"/>
      <c r="CM112" s="217"/>
      <c r="CN112" s="217"/>
      <c r="CO112" s="217"/>
      <c r="CP112" s="217"/>
      <c r="CQ112" s="217"/>
      <c r="CR112" s="217"/>
      <c r="CS112" s="217"/>
      <c r="CT112" s="217"/>
      <c r="CU112" s="217"/>
      <c r="CV112" s="217"/>
      <c r="CW112" s="217"/>
      <c r="CX112" s="217"/>
      <c r="CY112" s="217"/>
      <c r="CZ112" s="217"/>
      <c r="DA112" s="217"/>
      <c r="DB112" s="217"/>
      <c r="DC112" s="217"/>
      <c r="DD112" s="217"/>
      <c r="DE112" s="217"/>
      <c r="DF112" s="217"/>
      <c r="DG112" s="217"/>
      <c r="DH112" s="217"/>
      <c r="DI112" s="217"/>
      <c r="DJ112" s="217"/>
      <c r="DK112" s="217"/>
      <c r="DL112" s="217"/>
      <c r="DM112" s="217"/>
      <c r="DN112" s="217"/>
      <c r="DO112" s="217"/>
      <c r="DP112" s="217"/>
      <c r="DQ112" s="217"/>
      <c r="DR112" s="217"/>
      <c r="DS112" s="217"/>
      <c r="DT112" s="217"/>
      <c r="DU112" s="217"/>
      <c r="DV112" s="217"/>
      <c r="DW112" s="217"/>
      <c r="DX112" s="217"/>
      <c r="DY112" s="217"/>
      <c r="DZ112" s="217"/>
      <c r="EA112" s="217"/>
      <c r="EB112" s="217"/>
      <c r="EC112" s="217"/>
      <c r="ED112" s="217"/>
      <c r="EE112" s="217"/>
      <c r="EF112" s="217"/>
      <c r="EG112" s="217"/>
      <c r="EH112" s="217"/>
      <c r="EI112" s="217"/>
      <c r="EJ112" s="217"/>
      <c r="EK112" s="217"/>
      <c r="EL112" s="217"/>
      <c r="EM112" s="217"/>
      <c r="EN112" s="217"/>
      <c r="EO112" s="217"/>
      <c r="EP112" s="217"/>
      <c r="EQ112" s="217"/>
      <c r="ER112" s="217"/>
      <c r="ES112" s="217"/>
      <c r="ET112" s="217"/>
      <c r="EU112" s="217"/>
      <c r="EV112" s="217"/>
      <c r="EW112" s="217"/>
      <c r="EX112" s="217"/>
      <c r="EY112" s="217"/>
      <c r="EZ112" s="217"/>
      <c r="FA112" s="217"/>
      <c r="FB112" s="217"/>
      <c r="FC112" s="217"/>
      <c r="FD112" s="217"/>
      <c r="FE112" s="217"/>
      <c r="FF112" s="217"/>
      <c r="FG112" s="217"/>
      <c r="FH112" s="217"/>
      <c r="FI112" s="217"/>
      <c r="FJ112" s="217"/>
      <c r="FK112" s="217"/>
      <c r="FL112" s="217"/>
      <c r="FM112" s="217"/>
      <c r="FN112" s="217"/>
      <c r="FO112" s="217"/>
      <c r="FP112" s="217"/>
      <c r="FQ112" s="217"/>
      <c r="FR112" s="217"/>
      <c r="FS112" s="217"/>
      <c r="FT112" s="217"/>
      <c r="FU112" s="217"/>
    </row>
    <row r="113" spans="1:177">
      <c r="A113" s="348"/>
      <c r="B113" s="348"/>
      <c r="C113" s="348"/>
      <c r="D113" s="348"/>
      <c r="E113" s="348"/>
      <c r="F113" s="348"/>
      <c r="G113" s="348"/>
      <c r="H113" s="348"/>
      <c r="I113" s="348"/>
      <c r="J113" s="348"/>
      <c r="K113" s="348"/>
      <c r="L113" s="348"/>
      <c r="M113" s="348"/>
      <c r="N113" s="348"/>
      <c r="O113" s="348"/>
      <c r="P113" s="348"/>
      <c r="Q113" s="348"/>
      <c r="R113" s="348"/>
      <c r="S113" s="348"/>
      <c r="T113" s="348"/>
      <c r="U113" s="348"/>
      <c r="V113" s="348"/>
      <c r="W113" s="348"/>
      <c r="X113" s="348"/>
      <c r="Y113" s="348"/>
    </row>
    <row r="114" spans="1:177" s="347" customFormat="1" ht="25.5">
      <c r="A114" s="334"/>
      <c r="B114" s="344" t="s">
        <v>222</v>
      </c>
      <c r="C114" s="443">
        <v>-4.3999999999999997E-2</v>
      </c>
      <c r="D114" s="444">
        <v>0.10100000000000001</v>
      </c>
      <c r="E114" s="443" t="s">
        <v>374</v>
      </c>
      <c r="F114" s="444" t="s">
        <v>374</v>
      </c>
      <c r="G114" s="443" t="s">
        <v>374</v>
      </c>
      <c r="H114" s="444" t="s">
        <v>374</v>
      </c>
      <c r="I114" s="443" t="s">
        <v>374</v>
      </c>
      <c r="J114" s="444" t="s">
        <v>374</v>
      </c>
      <c r="K114" s="443" t="s">
        <v>374</v>
      </c>
      <c r="L114" s="444" t="s">
        <v>374</v>
      </c>
      <c r="M114" s="443" t="s">
        <v>374</v>
      </c>
      <c r="N114" s="444" t="s">
        <v>374</v>
      </c>
      <c r="O114" s="443" t="s">
        <v>374</v>
      </c>
      <c r="P114" s="444" t="s">
        <v>374</v>
      </c>
      <c r="Q114" s="443">
        <v>-4.3999999999999997E-2</v>
      </c>
      <c r="R114" s="447">
        <v>0.10100000000000001</v>
      </c>
      <c r="S114" s="217"/>
      <c r="T114" s="217"/>
      <c r="U114" s="217"/>
      <c r="V114" s="217"/>
      <c r="W114" s="217"/>
      <c r="X114" s="217"/>
      <c r="Y114" s="217"/>
      <c r="Z114" s="217"/>
      <c r="AA114" s="217"/>
      <c r="AB114" s="217"/>
      <c r="AC114" s="217"/>
      <c r="AD114" s="217"/>
      <c r="AE114" s="217"/>
      <c r="AF114" s="217"/>
      <c r="AG114" s="217"/>
      <c r="AH114" s="217"/>
      <c r="AI114" s="217"/>
      <c r="AJ114" s="217"/>
      <c r="AK114" s="217"/>
      <c r="AL114" s="217"/>
      <c r="AM114" s="217"/>
      <c r="AN114" s="217"/>
      <c r="AO114" s="217"/>
      <c r="AP114" s="217"/>
      <c r="AQ114" s="217"/>
      <c r="AR114" s="217"/>
      <c r="AS114" s="217"/>
      <c r="AT114" s="217"/>
      <c r="AU114" s="217"/>
      <c r="AV114" s="217"/>
      <c r="AW114" s="217"/>
      <c r="AX114" s="217"/>
      <c r="AY114" s="217"/>
      <c r="AZ114" s="217"/>
      <c r="BA114" s="217"/>
      <c r="BB114" s="217"/>
      <c r="BC114" s="217"/>
      <c r="BD114" s="217"/>
      <c r="BE114" s="217"/>
      <c r="BF114" s="217"/>
      <c r="BG114" s="217"/>
      <c r="BH114" s="217"/>
      <c r="BI114" s="217"/>
      <c r="BJ114" s="217"/>
      <c r="BK114" s="217"/>
      <c r="BL114" s="217"/>
      <c r="BM114" s="217"/>
      <c r="BN114" s="217"/>
      <c r="BO114" s="217"/>
      <c r="BP114" s="217"/>
      <c r="BQ114" s="217"/>
      <c r="BR114" s="217"/>
      <c r="BS114" s="217"/>
      <c r="BT114" s="217"/>
      <c r="BU114" s="217"/>
      <c r="BV114" s="217"/>
      <c r="BW114" s="217"/>
      <c r="BX114" s="217"/>
      <c r="BY114" s="217"/>
      <c r="BZ114" s="217"/>
      <c r="CA114" s="217"/>
      <c r="CB114" s="217"/>
      <c r="CC114" s="217"/>
      <c r="CD114" s="217"/>
      <c r="CE114" s="217"/>
      <c r="CF114" s="217"/>
      <c r="CG114" s="217"/>
      <c r="CH114" s="217"/>
      <c r="CI114" s="217"/>
      <c r="CJ114" s="217"/>
      <c r="CK114" s="217"/>
      <c r="CL114" s="217"/>
      <c r="CM114" s="217"/>
      <c r="CN114" s="217"/>
      <c r="CO114" s="217"/>
      <c r="CP114" s="217"/>
      <c r="CQ114" s="217"/>
      <c r="CR114" s="217"/>
      <c r="CS114" s="217"/>
      <c r="CT114" s="217"/>
      <c r="CU114" s="217"/>
      <c r="CV114" s="217"/>
      <c r="CW114" s="217"/>
      <c r="CX114" s="217"/>
      <c r="CY114" s="217"/>
      <c r="CZ114" s="217"/>
      <c r="DA114" s="217"/>
      <c r="DB114" s="217"/>
      <c r="DC114" s="217"/>
      <c r="DD114" s="217"/>
      <c r="DE114" s="217"/>
      <c r="DF114" s="217"/>
      <c r="DG114" s="217"/>
      <c r="DH114" s="217"/>
      <c r="DI114" s="217"/>
      <c r="DJ114" s="217"/>
      <c r="DK114" s="217"/>
      <c r="DL114" s="217"/>
      <c r="DM114" s="217"/>
      <c r="DN114" s="217"/>
      <c r="DO114" s="217"/>
      <c r="DP114" s="217"/>
      <c r="DQ114" s="217"/>
      <c r="DR114" s="217"/>
      <c r="DS114" s="217"/>
      <c r="DT114" s="217"/>
      <c r="DU114" s="217"/>
      <c r="DV114" s="217"/>
      <c r="DW114" s="217"/>
      <c r="DX114" s="217"/>
      <c r="DY114" s="217"/>
      <c r="DZ114" s="217"/>
      <c r="EA114" s="217"/>
      <c r="EB114" s="217"/>
      <c r="EC114" s="217"/>
      <c r="ED114" s="217"/>
      <c r="EE114" s="217"/>
      <c r="EF114" s="217"/>
      <c r="EG114" s="217"/>
      <c r="EH114" s="217"/>
      <c r="EI114" s="217"/>
      <c r="EJ114" s="217"/>
      <c r="EK114" s="217"/>
      <c r="EL114" s="217"/>
      <c r="EM114" s="217"/>
      <c r="EN114" s="217"/>
      <c r="EO114" s="217"/>
      <c r="EP114" s="217"/>
      <c r="EQ114" s="217"/>
      <c r="ER114" s="217"/>
      <c r="ES114" s="217"/>
      <c r="ET114" s="217"/>
      <c r="EU114" s="217"/>
      <c r="EV114" s="217"/>
      <c r="EW114" s="217"/>
      <c r="EX114" s="217"/>
      <c r="EY114" s="217"/>
      <c r="EZ114" s="217"/>
      <c r="FA114" s="217"/>
      <c r="FB114" s="217"/>
      <c r="FC114" s="217"/>
      <c r="FD114" s="217"/>
      <c r="FE114" s="217"/>
      <c r="FF114" s="217"/>
      <c r="FG114" s="217"/>
      <c r="FH114" s="217"/>
      <c r="FI114" s="217"/>
      <c r="FJ114" s="217"/>
      <c r="FK114" s="217"/>
      <c r="FL114" s="217"/>
      <c r="FM114" s="217"/>
      <c r="FN114" s="217"/>
      <c r="FO114" s="217"/>
      <c r="FP114" s="217"/>
      <c r="FQ114" s="217"/>
      <c r="FR114" s="217"/>
      <c r="FS114" s="217"/>
      <c r="FT114" s="217"/>
      <c r="FU114" s="217"/>
    </row>
    <row r="115" spans="1:177" s="347" customFormat="1">
      <c r="A115" s="334"/>
      <c r="B115" s="335" t="s">
        <v>223</v>
      </c>
      <c r="C115" s="443" t="s">
        <v>374</v>
      </c>
      <c r="D115" s="444" t="s">
        <v>374</v>
      </c>
      <c r="E115" s="443" t="s">
        <v>374</v>
      </c>
      <c r="F115" s="444" t="s">
        <v>374</v>
      </c>
      <c r="G115" s="443">
        <v>0.47199999999999998</v>
      </c>
      <c r="H115" s="444">
        <v>5.0999999999999997E-2</v>
      </c>
      <c r="I115" s="443">
        <v>2.1000000000000001E-2</v>
      </c>
      <c r="J115" s="444" t="s">
        <v>374</v>
      </c>
      <c r="K115" s="443">
        <v>2E-3</v>
      </c>
      <c r="L115" s="444">
        <v>1E-3</v>
      </c>
      <c r="M115" s="443">
        <v>3.0000000000000001E-3</v>
      </c>
      <c r="N115" s="444" t="s">
        <v>374</v>
      </c>
      <c r="O115" s="443">
        <v>-1.0999999999999999E-2</v>
      </c>
      <c r="P115" s="444" t="s">
        <v>374</v>
      </c>
      <c r="Q115" s="443">
        <v>0.48699999999999999</v>
      </c>
      <c r="R115" s="447">
        <v>5.1999999999999998E-2</v>
      </c>
      <c r="S115" s="217"/>
      <c r="T115" s="217"/>
      <c r="U115" s="217"/>
      <c r="V115" s="217"/>
      <c r="W115" s="217"/>
      <c r="X115" s="217"/>
      <c r="Y115" s="217"/>
      <c r="Z115" s="217"/>
      <c r="AA115" s="217"/>
      <c r="AB115" s="217"/>
      <c r="AC115" s="217"/>
      <c r="AD115" s="217"/>
      <c r="AE115" s="217"/>
      <c r="AF115" s="217"/>
      <c r="AG115" s="217"/>
      <c r="AH115" s="217"/>
      <c r="AI115" s="217"/>
      <c r="AJ115" s="217"/>
      <c r="AK115" s="217"/>
      <c r="AL115" s="217"/>
      <c r="AM115" s="217"/>
      <c r="AN115" s="217"/>
      <c r="AO115" s="217"/>
      <c r="AP115" s="217"/>
      <c r="AQ115" s="217"/>
      <c r="AR115" s="217"/>
      <c r="AS115" s="217"/>
      <c r="AT115" s="217"/>
      <c r="AU115" s="217"/>
      <c r="AV115" s="217"/>
      <c r="AW115" s="217"/>
      <c r="AX115" s="217"/>
      <c r="AY115" s="217"/>
      <c r="AZ115" s="217"/>
      <c r="BA115" s="217"/>
      <c r="BB115" s="217"/>
      <c r="BC115" s="217"/>
      <c r="BD115" s="217"/>
      <c r="BE115" s="217"/>
      <c r="BF115" s="217"/>
      <c r="BG115" s="217"/>
      <c r="BH115" s="217"/>
      <c r="BI115" s="217"/>
      <c r="BJ115" s="217"/>
      <c r="BK115" s="217"/>
      <c r="BL115" s="217"/>
      <c r="BM115" s="217"/>
      <c r="BN115" s="217"/>
      <c r="BO115" s="217"/>
      <c r="BP115" s="217"/>
      <c r="BQ115" s="217"/>
      <c r="BR115" s="217"/>
      <c r="BS115" s="217"/>
      <c r="BT115" s="217"/>
      <c r="BU115" s="217"/>
      <c r="BV115" s="217"/>
      <c r="BW115" s="217"/>
      <c r="BX115" s="217"/>
      <c r="BY115" s="217"/>
      <c r="BZ115" s="217"/>
      <c r="CA115" s="217"/>
      <c r="CB115" s="217"/>
      <c r="CC115" s="217"/>
      <c r="CD115" s="217"/>
      <c r="CE115" s="217"/>
      <c r="CF115" s="217"/>
      <c r="CG115" s="217"/>
      <c r="CH115" s="217"/>
      <c r="CI115" s="217"/>
      <c r="CJ115" s="217"/>
      <c r="CK115" s="217"/>
      <c r="CL115" s="217"/>
      <c r="CM115" s="217"/>
      <c r="CN115" s="217"/>
      <c r="CO115" s="217"/>
      <c r="CP115" s="217"/>
      <c r="CQ115" s="217"/>
      <c r="CR115" s="217"/>
      <c r="CS115" s="217"/>
      <c r="CT115" s="217"/>
      <c r="CU115" s="217"/>
      <c r="CV115" s="217"/>
      <c r="CW115" s="217"/>
      <c r="CX115" s="217"/>
      <c r="CY115" s="217"/>
      <c r="CZ115" s="217"/>
      <c r="DA115" s="217"/>
      <c r="DB115" s="217"/>
      <c r="DC115" s="217"/>
      <c r="DD115" s="217"/>
      <c r="DE115" s="217"/>
      <c r="DF115" s="217"/>
      <c r="DG115" s="217"/>
      <c r="DH115" s="217"/>
      <c r="DI115" s="217"/>
      <c r="DJ115" s="217"/>
      <c r="DK115" s="217"/>
      <c r="DL115" s="217"/>
      <c r="DM115" s="217"/>
      <c r="DN115" s="217"/>
      <c r="DO115" s="217"/>
      <c r="DP115" s="217"/>
      <c r="DQ115" s="217"/>
      <c r="DR115" s="217"/>
      <c r="DS115" s="217"/>
      <c r="DT115" s="217"/>
      <c r="DU115" s="217"/>
      <c r="DV115" s="217"/>
      <c r="DW115" s="217"/>
      <c r="DX115" s="217"/>
      <c r="DY115" s="217"/>
      <c r="DZ115" s="217"/>
      <c r="EA115" s="217"/>
      <c r="EB115" s="217"/>
      <c r="EC115" s="217"/>
      <c r="ED115" s="217"/>
      <c r="EE115" s="217"/>
      <c r="EF115" s="217"/>
      <c r="EG115" s="217"/>
      <c r="EH115" s="217"/>
      <c r="EI115" s="217"/>
      <c r="EJ115" s="217"/>
      <c r="EK115" s="217"/>
      <c r="EL115" s="217"/>
      <c r="EM115" s="217"/>
      <c r="EN115" s="217"/>
      <c r="EO115" s="217"/>
      <c r="EP115" s="217"/>
      <c r="EQ115" s="217"/>
      <c r="ER115" s="217"/>
      <c r="ES115" s="217"/>
      <c r="ET115" s="217"/>
      <c r="EU115" s="217"/>
      <c r="EV115" s="217"/>
      <c r="EW115" s="217"/>
      <c r="EX115" s="217"/>
      <c r="EY115" s="217"/>
      <c r="EZ115" s="217"/>
      <c r="FA115" s="217"/>
      <c r="FB115" s="217"/>
      <c r="FC115" s="217"/>
      <c r="FD115" s="217"/>
      <c r="FE115" s="217"/>
      <c r="FF115" s="217"/>
      <c r="FG115" s="217"/>
      <c r="FH115" s="217"/>
      <c r="FI115" s="217"/>
      <c r="FJ115" s="217"/>
      <c r="FK115" s="217"/>
      <c r="FL115" s="217"/>
      <c r="FM115" s="217"/>
      <c r="FN115" s="217"/>
      <c r="FO115" s="217"/>
      <c r="FP115" s="217"/>
      <c r="FQ115" s="217"/>
      <c r="FR115" s="217"/>
      <c r="FS115" s="217"/>
      <c r="FT115" s="217"/>
      <c r="FU115" s="217"/>
    </row>
    <row r="116" spans="1:177">
      <c r="A116" s="337"/>
      <c r="B116" s="338" t="s">
        <v>224</v>
      </c>
      <c r="C116" s="441" t="s">
        <v>374</v>
      </c>
      <c r="D116" s="442" t="s">
        <v>374</v>
      </c>
      <c r="E116" s="441" t="s">
        <v>374</v>
      </c>
      <c r="F116" s="442" t="s">
        <v>374</v>
      </c>
      <c r="G116" s="441">
        <v>0.47199999999999998</v>
      </c>
      <c r="H116" s="442">
        <v>5.0999999999999997E-2</v>
      </c>
      <c r="I116" s="441" t="s">
        <v>374</v>
      </c>
      <c r="J116" s="442" t="s">
        <v>374</v>
      </c>
      <c r="K116" s="441" t="s">
        <v>374</v>
      </c>
      <c r="L116" s="442" t="s">
        <v>374</v>
      </c>
      <c r="M116" s="441" t="s">
        <v>374</v>
      </c>
      <c r="N116" s="442" t="s">
        <v>374</v>
      </c>
      <c r="O116" s="441" t="s">
        <v>374</v>
      </c>
      <c r="P116" s="442" t="s">
        <v>374</v>
      </c>
      <c r="Q116" s="328">
        <v>0.47199999999999998</v>
      </c>
      <c r="R116" s="329">
        <v>5.0999999999999997E-2</v>
      </c>
      <c r="FT116" s="122"/>
      <c r="FU116" s="122"/>
    </row>
    <row r="117" spans="1:177">
      <c r="A117" s="337"/>
      <c r="B117" s="338" t="s">
        <v>225</v>
      </c>
      <c r="C117" s="441" t="s">
        <v>374</v>
      </c>
      <c r="D117" s="442" t="s">
        <v>374</v>
      </c>
      <c r="E117" s="441" t="s">
        <v>374</v>
      </c>
      <c r="F117" s="442" t="s">
        <v>374</v>
      </c>
      <c r="G117" s="441" t="s">
        <v>374</v>
      </c>
      <c r="H117" s="442" t="s">
        <v>374</v>
      </c>
      <c r="I117" s="441">
        <v>2.1000000000000001E-2</v>
      </c>
      <c r="J117" s="442" t="s">
        <v>374</v>
      </c>
      <c r="K117" s="441">
        <v>2E-3</v>
      </c>
      <c r="L117" s="442">
        <v>1E-3</v>
      </c>
      <c r="M117" s="441">
        <v>3.0000000000000001E-3</v>
      </c>
      <c r="N117" s="442" t="s">
        <v>374</v>
      </c>
      <c r="O117" s="441">
        <v>-1.0999999999999999E-2</v>
      </c>
      <c r="P117" s="442" t="s">
        <v>374</v>
      </c>
      <c r="Q117" s="328">
        <v>1.4999999999999999E-2</v>
      </c>
      <c r="R117" s="329">
        <v>1E-3</v>
      </c>
      <c r="FT117" s="122"/>
      <c r="FU117" s="122"/>
    </row>
    <row r="118" spans="1:177">
      <c r="A118" s="348"/>
      <c r="B118" s="348"/>
      <c r="C118" s="348"/>
      <c r="D118" s="348"/>
      <c r="E118" s="348"/>
      <c r="F118" s="348"/>
      <c r="G118" s="348"/>
      <c r="H118" s="348"/>
      <c r="I118" s="348"/>
      <c r="J118" s="348"/>
      <c r="K118" s="348"/>
      <c r="L118" s="348"/>
      <c r="M118" s="348"/>
      <c r="N118" s="348"/>
      <c r="O118" s="348"/>
      <c r="P118" s="348"/>
      <c r="Q118" s="348"/>
      <c r="R118" s="348"/>
      <c r="S118" s="348"/>
      <c r="T118" s="348"/>
      <c r="U118" s="348"/>
      <c r="V118" s="348"/>
      <c r="W118" s="348"/>
      <c r="X118" s="348"/>
      <c r="Y118" s="348"/>
      <c r="Z118" s="348"/>
      <c r="AA118" s="348"/>
    </row>
    <row r="119" spans="1:177" s="347" customFormat="1">
      <c r="A119" s="334" t="s">
        <v>249</v>
      </c>
      <c r="B119" s="335"/>
      <c r="C119" s="443">
        <v>-34.51</v>
      </c>
      <c r="D119" s="444">
        <v>-8.4619999999999997</v>
      </c>
      <c r="E119" s="443">
        <v>-13.103999999999999</v>
      </c>
      <c r="F119" s="444">
        <v>-24.611000000000001</v>
      </c>
      <c r="G119" s="443">
        <v>385.92899999999997</v>
      </c>
      <c r="H119" s="444">
        <v>46.204000000000001</v>
      </c>
      <c r="I119" s="443">
        <v>276.15600000000001</v>
      </c>
      <c r="J119" s="444">
        <v>244.62</v>
      </c>
      <c r="K119" s="443">
        <v>124.949</v>
      </c>
      <c r="L119" s="444">
        <v>97.367999999999995</v>
      </c>
      <c r="M119" s="443">
        <v>16.876999999999999</v>
      </c>
      <c r="N119" s="444" t="s">
        <v>374</v>
      </c>
      <c r="O119" s="443">
        <v>-60.993000000000002</v>
      </c>
      <c r="P119" s="444">
        <v>34.637</v>
      </c>
      <c r="Q119" s="443">
        <v>695.30399999999997</v>
      </c>
      <c r="R119" s="447">
        <v>389.75599999999997</v>
      </c>
      <c r="S119" s="217"/>
      <c r="T119" s="217"/>
      <c r="U119" s="217"/>
      <c r="V119" s="217"/>
      <c r="W119" s="217"/>
      <c r="X119" s="217"/>
      <c r="Y119" s="217"/>
      <c r="Z119" s="217"/>
      <c r="AA119" s="217"/>
      <c r="AB119" s="217"/>
      <c r="AC119" s="217"/>
      <c r="AD119" s="217"/>
      <c r="AE119" s="217"/>
      <c r="AF119" s="217"/>
      <c r="AG119" s="217"/>
      <c r="AH119" s="217"/>
      <c r="AI119" s="217"/>
      <c r="AJ119" s="217"/>
      <c r="AK119" s="217"/>
      <c r="AL119" s="217"/>
      <c r="AM119" s="217"/>
      <c r="AN119" s="217"/>
      <c r="AO119" s="217"/>
      <c r="AP119" s="217"/>
      <c r="AQ119" s="217"/>
      <c r="AR119" s="217"/>
      <c r="AS119" s="217"/>
      <c r="AT119" s="217"/>
      <c r="AU119" s="217"/>
      <c r="AV119" s="217"/>
      <c r="AW119" s="217"/>
      <c r="AX119" s="217"/>
      <c r="AY119" s="217"/>
      <c r="AZ119" s="217"/>
      <c r="BA119" s="217"/>
      <c r="BB119" s="217"/>
      <c r="BC119" s="217"/>
      <c r="BD119" s="217"/>
      <c r="BE119" s="217"/>
      <c r="BF119" s="217"/>
      <c r="BG119" s="217"/>
      <c r="BH119" s="217"/>
      <c r="BI119" s="217"/>
      <c r="BJ119" s="217"/>
      <c r="BK119" s="217"/>
      <c r="BL119" s="217"/>
      <c r="BM119" s="217"/>
      <c r="BN119" s="217"/>
      <c r="BO119" s="217"/>
      <c r="BP119" s="217"/>
      <c r="BQ119" s="217"/>
      <c r="BR119" s="217"/>
      <c r="BS119" s="217"/>
      <c r="BT119" s="217"/>
      <c r="BU119" s="217"/>
      <c r="BV119" s="217"/>
      <c r="BW119" s="217"/>
      <c r="BX119" s="217"/>
      <c r="BY119" s="217"/>
      <c r="BZ119" s="217"/>
      <c r="CA119" s="217"/>
      <c r="CB119" s="217"/>
      <c r="CC119" s="217"/>
      <c r="CD119" s="217"/>
      <c r="CE119" s="217"/>
      <c r="CF119" s="217"/>
      <c r="CG119" s="217"/>
      <c r="CH119" s="217"/>
      <c r="CI119" s="217"/>
      <c r="CJ119" s="217"/>
      <c r="CK119" s="217"/>
      <c r="CL119" s="217"/>
      <c r="CM119" s="217"/>
      <c r="CN119" s="217"/>
      <c r="CO119" s="217"/>
      <c r="CP119" s="217"/>
      <c r="CQ119" s="217"/>
      <c r="CR119" s="217"/>
      <c r="CS119" s="217"/>
      <c r="CT119" s="217"/>
      <c r="CU119" s="217"/>
      <c r="CV119" s="217"/>
      <c r="CW119" s="217"/>
      <c r="CX119" s="217"/>
      <c r="CY119" s="217"/>
      <c r="CZ119" s="217"/>
      <c r="DA119" s="217"/>
      <c r="DB119" s="217"/>
      <c r="DC119" s="217"/>
      <c r="DD119" s="217"/>
      <c r="DE119" s="217"/>
      <c r="DF119" s="217"/>
      <c r="DG119" s="217"/>
      <c r="DH119" s="217"/>
      <c r="DI119" s="217"/>
      <c r="DJ119" s="217"/>
      <c r="DK119" s="217"/>
      <c r="DL119" s="217"/>
      <c r="DM119" s="217"/>
      <c r="DN119" s="217"/>
      <c r="DO119" s="217"/>
      <c r="DP119" s="217"/>
      <c r="DQ119" s="217"/>
      <c r="DR119" s="217"/>
      <c r="DS119" s="217"/>
      <c r="DT119" s="217"/>
      <c r="DU119" s="217"/>
      <c r="DV119" s="217"/>
      <c r="DW119" s="217"/>
      <c r="DX119" s="217"/>
      <c r="DY119" s="217"/>
      <c r="DZ119" s="217"/>
      <c r="EA119" s="217"/>
      <c r="EB119" s="217"/>
      <c r="EC119" s="217"/>
      <c r="ED119" s="217"/>
      <c r="EE119" s="217"/>
      <c r="EF119" s="217"/>
      <c r="EG119" s="217"/>
      <c r="EH119" s="217"/>
      <c r="EI119" s="217"/>
      <c r="EJ119" s="217"/>
      <c r="EK119" s="217"/>
      <c r="EL119" s="217"/>
      <c r="EM119" s="217"/>
      <c r="EN119" s="217"/>
      <c r="EO119" s="217"/>
      <c r="EP119" s="217"/>
      <c r="EQ119" s="217"/>
      <c r="ER119" s="217"/>
      <c r="ES119" s="217"/>
      <c r="ET119" s="217"/>
      <c r="EU119" s="217"/>
      <c r="EV119" s="217"/>
      <c r="EW119" s="217"/>
      <c r="EX119" s="217"/>
      <c r="EY119" s="217"/>
      <c r="EZ119" s="217"/>
      <c r="FA119" s="217"/>
      <c r="FB119" s="217"/>
      <c r="FC119" s="217"/>
      <c r="FD119" s="217"/>
      <c r="FE119" s="217"/>
      <c r="FF119" s="217"/>
      <c r="FG119" s="217"/>
      <c r="FH119" s="217"/>
      <c r="FI119" s="217"/>
      <c r="FJ119" s="217"/>
      <c r="FK119" s="217"/>
      <c r="FL119" s="217"/>
      <c r="FM119" s="217"/>
      <c r="FN119" s="217"/>
      <c r="FO119" s="217"/>
      <c r="FP119" s="217"/>
      <c r="FQ119" s="217"/>
      <c r="FR119" s="217"/>
      <c r="FS119" s="217"/>
      <c r="FT119" s="217"/>
      <c r="FU119" s="217"/>
    </row>
    <row r="120" spans="1:177">
      <c r="A120" s="348"/>
      <c r="B120" s="348"/>
      <c r="C120" s="348"/>
      <c r="D120" s="348"/>
      <c r="E120" s="348"/>
      <c r="F120" s="348"/>
      <c r="G120" s="348"/>
      <c r="H120" s="348"/>
      <c r="I120" s="348"/>
      <c r="J120" s="348"/>
      <c r="K120" s="348"/>
      <c r="L120" s="348"/>
      <c r="M120" s="348"/>
      <c r="N120" s="348"/>
      <c r="O120" s="348"/>
      <c r="P120" s="348"/>
      <c r="Q120" s="348"/>
      <c r="R120" s="348"/>
      <c r="S120" s="348"/>
      <c r="T120" s="348"/>
    </row>
    <row r="121" spans="1:177">
      <c r="A121" s="337"/>
      <c r="B121" s="338" t="s">
        <v>226</v>
      </c>
      <c r="C121" s="441">
        <v>10.220000000000001</v>
      </c>
      <c r="D121" s="442">
        <v>-0.71199999999999997</v>
      </c>
      <c r="E121" s="441">
        <v>6.4539999999999997</v>
      </c>
      <c r="F121" s="442">
        <v>18.812999999999999</v>
      </c>
      <c r="G121" s="441">
        <v>-107.14700000000001</v>
      </c>
      <c r="H121" s="442">
        <v>-16.048999999999999</v>
      </c>
      <c r="I121" s="441">
        <v>-93.546999999999997</v>
      </c>
      <c r="J121" s="442">
        <v>-69.292000000000002</v>
      </c>
      <c r="K121" s="441">
        <v>-33.537999999999997</v>
      </c>
      <c r="L121" s="442">
        <v>-34.119999999999997</v>
      </c>
      <c r="M121" s="441">
        <v>-5.0190000000000001</v>
      </c>
      <c r="N121" s="442" t="s">
        <v>374</v>
      </c>
      <c r="O121" s="441" t="s">
        <v>374</v>
      </c>
      <c r="P121" s="442" t="s">
        <v>374</v>
      </c>
      <c r="Q121" s="328">
        <v>-222.577</v>
      </c>
      <c r="R121" s="329">
        <v>-101.36</v>
      </c>
      <c r="FT121" s="122"/>
      <c r="FU121" s="122"/>
    </row>
    <row r="122" spans="1:177">
      <c r="A122" s="348"/>
      <c r="B122" s="348"/>
      <c r="C122" s="348"/>
      <c r="D122" s="348"/>
      <c r="E122" s="348"/>
      <c r="F122" s="348"/>
      <c r="G122" s="348"/>
      <c r="H122" s="348"/>
      <c r="I122" s="348"/>
      <c r="J122" s="348"/>
      <c r="K122" s="348"/>
      <c r="L122" s="348"/>
      <c r="M122" s="348"/>
      <c r="N122" s="348"/>
      <c r="O122" s="348"/>
      <c r="P122" s="348"/>
      <c r="Q122" s="348"/>
      <c r="R122" s="348"/>
      <c r="S122" s="348"/>
      <c r="T122" s="348"/>
      <c r="U122" s="348"/>
      <c r="V122" s="348"/>
      <c r="W122" s="348"/>
      <c r="X122" s="348"/>
      <c r="Y122" s="348"/>
    </row>
    <row r="123" spans="1:177" s="347" customFormat="1">
      <c r="A123" s="334" t="s">
        <v>250</v>
      </c>
      <c r="B123" s="335"/>
      <c r="C123" s="443">
        <v>-24.29</v>
      </c>
      <c r="D123" s="444">
        <v>-9.1739999999999995</v>
      </c>
      <c r="E123" s="443">
        <v>-6.65</v>
      </c>
      <c r="F123" s="444">
        <v>-5.798</v>
      </c>
      <c r="G123" s="443">
        <v>278.78199999999998</v>
      </c>
      <c r="H123" s="444">
        <v>30.155000000000001</v>
      </c>
      <c r="I123" s="443">
        <v>182.60900000000001</v>
      </c>
      <c r="J123" s="444">
        <v>175.328</v>
      </c>
      <c r="K123" s="443">
        <v>91.411000000000001</v>
      </c>
      <c r="L123" s="444">
        <v>63.247999999999998</v>
      </c>
      <c r="M123" s="443">
        <v>11.858000000000001</v>
      </c>
      <c r="N123" s="444" t="s">
        <v>374</v>
      </c>
      <c r="O123" s="443">
        <v>-60.993000000000002</v>
      </c>
      <c r="P123" s="444">
        <v>34.637</v>
      </c>
      <c r="Q123" s="443">
        <v>472.72699999999998</v>
      </c>
      <c r="R123" s="447">
        <v>288.39600000000002</v>
      </c>
      <c r="S123" s="217"/>
      <c r="T123" s="217"/>
      <c r="U123" s="217"/>
      <c r="V123" s="217"/>
      <c r="W123" s="217"/>
      <c r="X123" s="217"/>
      <c r="Y123" s="217"/>
      <c r="Z123" s="217"/>
      <c r="AA123" s="217"/>
      <c r="AB123" s="217"/>
      <c r="AC123" s="217"/>
      <c r="AD123" s="217"/>
      <c r="AE123" s="217"/>
      <c r="AF123" s="217"/>
      <c r="AG123" s="217"/>
      <c r="AH123" s="217"/>
      <c r="AI123" s="217"/>
      <c r="AJ123" s="217"/>
      <c r="AK123" s="217"/>
      <c r="AL123" s="217"/>
      <c r="AM123" s="217"/>
      <c r="AN123" s="217"/>
      <c r="AO123" s="217"/>
      <c r="AP123" s="217"/>
      <c r="AQ123" s="217"/>
      <c r="AR123" s="217"/>
      <c r="AS123" s="217"/>
      <c r="AT123" s="217"/>
      <c r="AU123" s="217"/>
      <c r="AV123" s="217"/>
      <c r="AW123" s="217"/>
      <c r="AX123" s="217"/>
      <c r="AY123" s="217"/>
      <c r="AZ123" s="217"/>
      <c r="BA123" s="217"/>
      <c r="BB123" s="217"/>
      <c r="BC123" s="217"/>
      <c r="BD123" s="217"/>
      <c r="BE123" s="217"/>
      <c r="BF123" s="217"/>
      <c r="BG123" s="217"/>
      <c r="BH123" s="217"/>
      <c r="BI123" s="217"/>
      <c r="BJ123" s="217"/>
      <c r="BK123" s="217"/>
      <c r="BL123" s="217"/>
      <c r="BM123" s="217"/>
      <c r="BN123" s="217"/>
      <c r="BO123" s="217"/>
      <c r="BP123" s="217"/>
      <c r="BQ123" s="217"/>
      <c r="BR123" s="217"/>
      <c r="BS123" s="217"/>
      <c r="BT123" s="217"/>
      <c r="BU123" s="217"/>
      <c r="BV123" s="217"/>
      <c r="BW123" s="217"/>
      <c r="BX123" s="217"/>
      <c r="BY123" s="217"/>
      <c r="BZ123" s="217"/>
      <c r="CA123" s="217"/>
      <c r="CB123" s="217"/>
      <c r="CC123" s="217"/>
      <c r="CD123" s="217"/>
      <c r="CE123" s="217"/>
      <c r="CF123" s="217"/>
      <c r="CG123" s="217"/>
      <c r="CH123" s="217"/>
      <c r="CI123" s="217"/>
      <c r="CJ123" s="217"/>
      <c r="CK123" s="217"/>
      <c r="CL123" s="217"/>
      <c r="CM123" s="217"/>
      <c r="CN123" s="217"/>
      <c r="CO123" s="217"/>
      <c r="CP123" s="217"/>
      <c r="CQ123" s="217"/>
      <c r="CR123" s="217"/>
      <c r="CS123" s="217"/>
      <c r="CT123" s="217"/>
      <c r="CU123" s="217"/>
      <c r="CV123" s="217"/>
      <c r="CW123" s="217"/>
      <c r="CX123" s="217"/>
      <c r="CY123" s="217"/>
      <c r="CZ123" s="217"/>
      <c r="DA123" s="217"/>
      <c r="DB123" s="217"/>
      <c r="DC123" s="217"/>
      <c r="DD123" s="217"/>
      <c r="DE123" s="217"/>
      <c r="DF123" s="217"/>
      <c r="DG123" s="217"/>
      <c r="DH123" s="217"/>
      <c r="DI123" s="217"/>
      <c r="DJ123" s="217"/>
      <c r="DK123" s="217"/>
      <c r="DL123" s="217"/>
      <c r="DM123" s="217"/>
      <c r="DN123" s="217"/>
      <c r="DO123" s="217"/>
      <c r="DP123" s="217"/>
      <c r="DQ123" s="217"/>
      <c r="DR123" s="217"/>
      <c r="DS123" s="217"/>
      <c r="DT123" s="217"/>
      <c r="DU123" s="217"/>
      <c r="DV123" s="217"/>
      <c r="DW123" s="217"/>
      <c r="DX123" s="217"/>
      <c r="DY123" s="217"/>
      <c r="DZ123" s="217"/>
      <c r="EA123" s="217"/>
      <c r="EB123" s="217"/>
      <c r="EC123" s="217"/>
      <c r="ED123" s="217"/>
      <c r="EE123" s="217"/>
      <c r="EF123" s="217"/>
      <c r="EG123" s="217"/>
      <c r="EH123" s="217"/>
      <c r="EI123" s="217"/>
      <c r="EJ123" s="217"/>
      <c r="EK123" s="217"/>
      <c r="EL123" s="217"/>
      <c r="EM123" s="217"/>
      <c r="EN123" s="217"/>
      <c r="EO123" s="217"/>
      <c r="EP123" s="217"/>
      <c r="EQ123" s="217"/>
      <c r="ER123" s="217"/>
      <c r="ES123" s="217"/>
      <c r="ET123" s="217"/>
      <c r="EU123" s="217"/>
      <c r="EV123" s="217"/>
      <c r="EW123" s="217"/>
      <c r="EX123" s="217"/>
      <c r="EY123" s="217"/>
      <c r="EZ123" s="217"/>
      <c r="FA123" s="217"/>
      <c r="FB123" s="217"/>
      <c r="FC123" s="217"/>
      <c r="FD123" s="217"/>
      <c r="FE123" s="217"/>
      <c r="FF123" s="217"/>
      <c r="FG123" s="217"/>
      <c r="FH123" s="217"/>
      <c r="FI123" s="217"/>
      <c r="FJ123" s="217"/>
      <c r="FK123" s="217"/>
      <c r="FL123" s="217"/>
      <c r="FM123" s="217"/>
      <c r="FN123" s="217"/>
      <c r="FO123" s="217"/>
      <c r="FP123" s="217"/>
      <c r="FQ123" s="217"/>
      <c r="FR123" s="217"/>
      <c r="FS123" s="217"/>
      <c r="FT123" s="217"/>
      <c r="FU123" s="217"/>
    </row>
    <row r="124" spans="1:177">
      <c r="A124" s="337"/>
      <c r="B124" s="338" t="s">
        <v>227</v>
      </c>
      <c r="C124" s="441" t="s">
        <v>374</v>
      </c>
      <c r="D124" s="442" t="s">
        <v>374</v>
      </c>
      <c r="E124" s="441" t="s">
        <v>374</v>
      </c>
      <c r="F124" s="442" t="s">
        <v>374</v>
      </c>
      <c r="G124" s="441" t="s">
        <v>374</v>
      </c>
      <c r="H124" s="442" t="s">
        <v>374</v>
      </c>
      <c r="I124" s="441" t="s">
        <v>374</v>
      </c>
      <c r="J124" s="442" t="s">
        <v>374</v>
      </c>
      <c r="K124" s="441" t="s">
        <v>374</v>
      </c>
      <c r="L124" s="442" t="s">
        <v>374</v>
      </c>
      <c r="M124" s="441" t="s">
        <v>374</v>
      </c>
      <c r="N124" s="442" t="s">
        <v>374</v>
      </c>
      <c r="O124" s="441" t="s">
        <v>374</v>
      </c>
      <c r="P124" s="442" t="s">
        <v>374</v>
      </c>
      <c r="Q124" s="328" t="s">
        <v>374</v>
      </c>
      <c r="R124" s="329" t="s">
        <v>374</v>
      </c>
      <c r="FT124" s="122"/>
      <c r="FU124" s="122"/>
    </row>
    <row r="125" spans="1:177" s="347" customFormat="1">
      <c r="A125" s="334" t="s">
        <v>82</v>
      </c>
      <c r="B125" s="335"/>
      <c r="C125" s="443">
        <v>-24.29</v>
      </c>
      <c r="D125" s="444">
        <v>-9.1739999999999995</v>
      </c>
      <c r="E125" s="443">
        <v>-6.65</v>
      </c>
      <c r="F125" s="444">
        <v>-5.798</v>
      </c>
      <c r="G125" s="443">
        <v>278.78199999999998</v>
      </c>
      <c r="H125" s="444">
        <v>30.155000000000001</v>
      </c>
      <c r="I125" s="443">
        <v>182.60900000000001</v>
      </c>
      <c r="J125" s="444">
        <v>175.328</v>
      </c>
      <c r="K125" s="443">
        <v>91.411000000000001</v>
      </c>
      <c r="L125" s="444">
        <v>63.247999999999998</v>
      </c>
      <c r="M125" s="443">
        <v>11.858000000000001</v>
      </c>
      <c r="N125" s="444" t="s">
        <v>374</v>
      </c>
      <c r="O125" s="443">
        <v>-60.993000000000002</v>
      </c>
      <c r="P125" s="444">
        <v>34.637</v>
      </c>
      <c r="Q125" s="443">
        <v>472.72699999999998</v>
      </c>
      <c r="R125" s="447">
        <v>288.39600000000002</v>
      </c>
      <c r="S125" s="217"/>
      <c r="T125" s="217"/>
      <c r="U125" s="217"/>
      <c r="V125" s="217"/>
      <c r="W125" s="217"/>
      <c r="X125" s="217"/>
      <c r="Y125" s="217"/>
      <c r="Z125" s="217"/>
      <c r="AA125" s="217"/>
      <c r="AB125" s="217"/>
      <c r="AC125" s="217"/>
      <c r="AD125" s="217"/>
      <c r="AE125" s="217"/>
      <c r="AF125" s="217"/>
      <c r="AG125" s="217"/>
      <c r="AH125" s="217"/>
      <c r="AI125" s="217"/>
      <c r="AJ125" s="217"/>
      <c r="AK125" s="217"/>
      <c r="AL125" s="217"/>
      <c r="AM125" s="217"/>
      <c r="AN125" s="217"/>
      <c r="AO125" s="217"/>
      <c r="AP125" s="217"/>
      <c r="AQ125" s="217"/>
      <c r="AR125" s="217"/>
      <c r="AS125" s="217"/>
      <c r="AT125" s="217"/>
      <c r="AU125" s="217"/>
      <c r="AV125" s="217"/>
      <c r="AW125" s="217"/>
      <c r="AX125" s="217"/>
      <c r="AY125" s="217"/>
      <c r="AZ125" s="217"/>
      <c r="BA125" s="217"/>
      <c r="BB125" s="217"/>
      <c r="BC125" s="217"/>
      <c r="BD125" s="217"/>
      <c r="BE125" s="217"/>
      <c r="BF125" s="217"/>
      <c r="BG125" s="217"/>
      <c r="BH125" s="217"/>
      <c r="BI125" s="217"/>
      <c r="BJ125" s="217"/>
      <c r="BK125" s="217"/>
      <c r="BL125" s="217"/>
      <c r="BM125" s="217"/>
      <c r="BN125" s="217"/>
      <c r="BO125" s="217"/>
      <c r="BP125" s="217"/>
      <c r="BQ125" s="217"/>
      <c r="BR125" s="217"/>
      <c r="BS125" s="217"/>
      <c r="BT125" s="217"/>
      <c r="BU125" s="217"/>
      <c r="BV125" s="217"/>
      <c r="BW125" s="217"/>
      <c r="BX125" s="217"/>
      <c r="BY125" s="217"/>
      <c r="BZ125" s="217"/>
      <c r="CA125" s="217"/>
      <c r="CB125" s="217"/>
      <c r="CC125" s="217"/>
      <c r="CD125" s="217"/>
      <c r="CE125" s="217"/>
      <c r="CF125" s="217"/>
      <c r="CG125" s="217"/>
      <c r="CH125" s="217"/>
      <c r="CI125" s="217"/>
      <c r="CJ125" s="217"/>
      <c r="CK125" s="217"/>
      <c r="CL125" s="217"/>
      <c r="CM125" s="217"/>
      <c r="CN125" s="217"/>
      <c r="CO125" s="217"/>
      <c r="CP125" s="217"/>
      <c r="CQ125" s="217"/>
      <c r="CR125" s="217"/>
      <c r="CS125" s="217"/>
      <c r="CT125" s="217"/>
      <c r="CU125" s="217"/>
      <c r="CV125" s="217"/>
      <c r="CW125" s="217"/>
      <c r="CX125" s="217"/>
      <c r="CY125" s="217"/>
      <c r="CZ125" s="217"/>
      <c r="DA125" s="217"/>
      <c r="DB125" s="217"/>
      <c r="DC125" s="217"/>
      <c r="DD125" s="217"/>
      <c r="DE125" s="217"/>
      <c r="DF125" s="217"/>
      <c r="DG125" s="217"/>
      <c r="DH125" s="217"/>
      <c r="DI125" s="217"/>
      <c r="DJ125" s="217"/>
      <c r="DK125" s="217"/>
      <c r="DL125" s="217"/>
      <c r="DM125" s="217"/>
      <c r="DN125" s="217"/>
      <c r="DO125" s="217"/>
      <c r="DP125" s="217"/>
      <c r="DQ125" s="217"/>
      <c r="DR125" s="217"/>
      <c r="DS125" s="217"/>
      <c r="DT125" s="217"/>
      <c r="DU125" s="217"/>
      <c r="DV125" s="217"/>
      <c r="DW125" s="217"/>
      <c r="DX125" s="217"/>
      <c r="DY125" s="217"/>
      <c r="DZ125" s="217"/>
      <c r="EA125" s="217"/>
      <c r="EB125" s="217"/>
      <c r="EC125" s="217"/>
      <c r="ED125" s="217"/>
      <c r="EE125" s="217"/>
      <c r="EF125" s="217"/>
      <c r="EG125" s="217"/>
      <c r="EH125" s="217"/>
      <c r="EI125" s="217"/>
      <c r="EJ125" s="217"/>
      <c r="EK125" s="217"/>
      <c r="EL125" s="217"/>
      <c r="EM125" s="217"/>
      <c r="EN125" s="217"/>
      <c r="EO125" s="217"/>
      <c r="EP125" s="217"/>
      <c r="EQ125" s="217"/>
      <c r="ER125" s="217"/>
      <c r="ES125" s="217"/>
      <c r="ET125" s="217"/>
      <c r="EU125" s="217"/>
      <c r="EV125" s="217"/>
      <c r="EW125" s="217"/>
      <c r="EX125" s="217"/>
      <c r="EY125" s="217"/>
      <c r="EZ125" s="217"/>
      <c r="FA125" s="217"/>
      <c r="FB125" s="217"/>
      <c r="FC125" s="217"/>
      <c r="FD125" s="217"/>
      <c r="FE125" s="217"/>
      <c r="FF125" s="217"/>
      <c r="FG125" s="217"/>
      <c r="FH125" s="217"/>
      <c r="FI125" s="217"/>
      <c r="FJ125" s="217"/>
      <c r="FK125" s="217"/>
      <c r="FL125" s="217"/>
      <c r="FM125" s="217"/>
      <c r="FN125" s="217"/>
      <c r="FO125" s="217"/>
      <c r="FP125" s="217"/>
      <c r="FQ125" s="217"/>
      <c r="FR125" s="217"/>
      <c r="FS125" s="217"/>
      <c r="FT125" s="217"/>
      <c r="FU125" s="217"/>
    </row>
    <row r="126" spans="1:177">
      <c r="A126" s="348"/>
      <c r="B126" s="348"/>
      <c r="C126" s="348"/>
      <c r="D126" s="348"/>
      <c r="E126" s="348"/>
      <c r="F126" s="348"/>
      <c r="G126" s="348"/>
      <c r="H126" s="348"/>
      <c r="I126" s="348"/>
      <c r="J126" s="348"/>
      <c r="K126" s="348"/>
      <c r="L126" s="348"/>
      <c r="M126" s="348"/>
      <c r="N126" s="348"/>
      <c r="O126" s="348"/>
      <c r="P126" s="348"/>
      <c r="Q126" s="348"/>
      <c r="R126" s="348"/>
      <c r="S126" s="348"/>
      <c r="T126" s="348"/>
    </row>
    <row r="127" spans="1:177" s="347" customFormat="1">
      <c r="A127" s="334"/>
      <c r="B127" s="335" t="s">
        <v>228</v>
      </c>
      <c r="C127" s="443">
        <v>-24.29</v>
      </c>
      <c r="D127" s="446">
        <v>-9.1739999999999995</v>
      </c>
      <c r="E127" s="443">
        <v>-6.65</v>
      </c>
      <c r="F127" s="446">
        <v>-5.798</v>
      </c>
      <c r="G127" s="443">
        <v>278.78199999999998</v>
      </c>
      <c r="H127" s="446">
        <v>30.155000000000001</v>
      </c>
      <c r="I127" s="443">
        <v>182.60900000000001</v>
      </c>
      <c r="J127" s="446">
        <v>175.328</v>
      </c>
      <c r="K127" s="443">
        <v>91.411000000000001</v>
      </c>
      <c r="L127" s="446">
        <v>63.247999999999998</v>
      </c>
      <c r="M127" s="443">
        <v>11.858000000000001</v>
      </c>
      <c r="N127" s="446" t="s">
        <v>374</v>
      </c>
      <c r="O127" s="443">
        <v>-60.993000000000002</v>
      </c>
      <c r="P127" s="446">
        <v>34.637</v>
      </c>
      <c r="Q127" s="328">
        <v>472.72699999999998</v>
      </c>
      <c r="R127" s="329">
        <v>288.39600000000002</v>
      </c>
      <c r="S127" s="217"/>
      <c r="T127" s="217"/>
      <c r="U127" s="217"/>
      <c r="V127" s="217"/>
      <c r="W127" s="217"/>
      <c r="X127" s="217"/>
      <c r="Y127" s="217"/>
      <c r="Z127" s="217"/>
      <c r="AA127" s="217"/>
      <c r="AB127" s="217"/>
      <c r="AC127" s="217"/>
      <c r="AD127" s="217"/>
      <c r="AE127" s="217"/>
      <c r="AF127" s="217"/>
      <c r="AG127" s="217"/>
      <c r="AH127" s="217"/>
      <c r="AI127" s="217"/>
      <c r="AJ127" s="217"/>
      <c r="AK127" s="217"/>
      <c r="AL127" s="217"/>
      <c r="AM127" s="217"/>
      <c r="AN127" s="217"/>
      <c r="AO127" s="217"/>
      <c r="AP127" s="217"/>
      <c r="AQ127" s="217"/>
      <c r="AR127" s="217"/>
      <c r="AS127" s="217"/>
      <c r="AT127" s="217"/>
      <c r="AU127" s="217"/>
      <c r="AV127" s="217"/>
      <c r="AW127" s="217"/>
      <c r="AX127" s="217"/>
      <c r="AY127" s="217"/>
      <c r="AZ127" s="217"/>
      <c r="BA127" s="217"/>
      <c r="BB127" s="217"/>
      <c r="BC127" s="217"/>
      <c r="BD127" s="217"/>
      <c r="BE127" s="217"/>
      <c r="BF127" s="217"/>
      <c r="BG127" s="217"/>
      <c r="BH127" s="217"/>
      <c r="BI127" s="217"/>
      <c r="BJ127" s="217"/>
      <c r="BK127" s="217"/>
      <c r="BL127" s="217"/>
      <c r="BM127" s="217"/>
      <c r="BN127" s="217"/>
      <c r="BO127" s="217"/>
      <c r="BP127" s="217"/>
      <c r="BQ127" s="217"/>
      <c r="BR127" s="217"/>
      <c r="BS127" s="217"/>
      <c r="BT127" s="217"/>
      <c r="BU127" s="217"/>
      <c r="BV127" s="217"/>
      <c r="BW127" s="217"/>
      <c r="BX127" s="217"/>
      <c r="BY127" s="217"/>
      <c r="BZ127" s="217"/>
      <c r="CA127" s="217"/>
      <c r="CB127" s="217"/>
      <c r="CC127" s="217"/>
      <c r="CD127" s="217"/>
      <c r="CE127" s="217"/>
      <c r="CF127" s="217"/>
      <c r="CG127" s="217"/>
      <c r="CH127" s="217"/>
      <c r="CI127" s="217"/>
      <c r="CJ127" s="217"/>
      <c r="CK127" s="217"/>
      <c r="CL127" s="217"/>
      <c r="CM127" s="217"/>
      <c r="CN127" s="217"/>
      <c r="CO127" s="217"/>
      <c r="CP127" s="217"/>
      <c r="CQ127" s="217"/>
      <c r="CR127" s="217"/>
      <c r="CS127" s="217"/>
      <c r="CT127" s="217"/>
      <c r="CU127" s="217"/>
      <c r="CV127" s="217"/>
      <c r="CW127" s="217"/>
      <c r="CX127" s="217"/>
      <c r="CY127" s="217"/>
      <c r="CZ127" s="217"/>
      <c r="DA127" s="217"/>
      <c r="DB127" s="217"/>
      <c r="DC127" s="217"/>
      <c r="DD127" s="217"/>
      <c r="DE127" s="217"/>
      <c r="DF127" s="217"/>
      <c r="DG127" s="217"/>
      <c r="DH127" s="217"/>
      <c r="DI127" s="217"/>
      <c r="DJ127" s="217"/>
      <c r="DK127" s="217"/>
      <c r="DL127" s="217"/>
      <c r="DM127" s="217"/>
      <c r="DN127" s="217"/>
      <c r="DO127" s="217"/>
      <c r="DP127" s="217"/>
      <c r="DQ127" s="217"/>
      <c r="DR127" s="217"/>
      <c r="DS127" s="217"/>
      <c r="DT127" s="217"/>
      <c r="DU127" s="217"/>
      <c r="DV127" s="217"/>
      <c r="DW127" s="217"/>
      <c r="DX127" s="217"/>
      <c r="DY127" s="217"/>
      <c r="DZ127" s="217"/>
      <c r="EA127" s="217"/>
      <c r="EB127" s="217"/>
      <c r="EC127" s="217"/>
      <c r="ED127" s="217"/>
      <c r="EE127" s="217"/>
      <c r="EF127" s="217"/>
      <c r="EG127" s="217"/>
      <c r="EH127" s="217"/>
      <c r="EI127" s="217"/>
      <c r="EJ127" s="217"/>
      <c r="EK127" s="217"/>
      <c r="EL127" s="217"/>
      <c r="EM127" s="217"/>
      <c r="EN127" s="217"/>
      <c r="EO127" s="217"/>
      <c r="EP127" s="217"/>
      <c r="EQ127" s="217"/>
      <c r="ER127" s="217"/>
      <c r="ES127" s="217"/>
      <c r="ET127" s="217"/>
      <c r="EU127" s="217"/>
      <c r="EV127" s="217"/>
      <c r="EW127" s="217"/>
      <c r="EX127" s="217"/>
      <c r="EY127" s="217"/>
      <c r="EZ127" s="217"/>
      <c r="FA127" s="217"/>
      <c r="FB127" s="217"/>
      <c r="FC127" s="217"/>
      <c r="FD127" s="217"/>
      <c r="FE127" s="217"/>
      <c r="FF127" s="217"/>
      <c r="FG127" s="217"/>
      <c r="FH127" s="217"/>
      <c r="FI127" s="217"/>
      <c r="FJ127" s="217"/>
      <c r="FK127" s="217"/>
      <c r="FL127" s="217"/>
      <c r="FM127" s="217"/>
      <c r="FN127" s="217"/>
      <c r="FO127" s="217"/>
      <c r="FP127" s="217"/>
      <c r="FQ127" s="217"/>
      <c r="FR127" s="217"/>
      <c r="FS127" s="217"/>
      <c r="FT127" s="217"/>
      <c r="FU127" s="217"/>
    </row>
    <row r="128" spans="1:177" s="347" customFormat="1">
      <c r="A128" s="334"/>
      <c r="B128" s="335" t="s">
        <v>55</v>
      </c>
      <c r="C128" s="443">
        <v>0</v>
      </c>
      <c r="D128" s="444">
        <v>0</v>
      </c>
      <c r="E128" s="443">
        <v>0</v>
      </c>
      <c r="F128" s="444">
        <v>0</v>
      </c>
      <c r="G128" s="443">
        <v>0</v>
      </c>
      <c r="H128" s="444">
        <v>0</v>
      </c>
      <c r="I128" s="443">
        <v>0</v>
      </c>
      <c r="J128" s="444">
        <v>0</v>
      </c>
      <c r="K128" s="443">
        <v>0</v>
      </c>
      <c r="L128" s="444">
        <v>0</v>
      </c>
      <c r="M128" s="443">
        <v>0</v>
      </c>
      <c r="N128" s="444">
        <v>0</v>
      </c>
      <c r="O128" s="443">
        <v>0</v>
      </c>
      <c r="P128" s="444">
        <v>0</v>
      </c>
      <c r="Q128" s="443">
        <v>365.86900000000003</v>
      </c>
      <c r="R128" s="447">
        <v>183.28</v>
      </c>
      <c r="S128" s="217"/>
      <c r="T128" s="217"/>
      <c r="U128" s="217"/>
      <c r="V128" s="217"/>
      <c r="W128" s="217"/>
      <c r="X128" s="217"/>
      <c r="Y128" s="217"/>
      <c r="Z128" s="217"/>
      <c r="AA128" s="217"/>
      <c r="AB128" s="217"/>
      <c r="AC128" s="217"/>
      <c r="AD128" s="217"/>
      <c r="AE128" s="217"/>
      <c r="AF128" s="217"/>
      <c r="AG128" s="217"/>
      <c r="AH128" s="217"/>
      <c r="AI128" s="217"/>
      <c r="AJ128" s="217"/>
      <c r="AK128" s="217"/>
      <c r="AL128" s="217"/>
      <c r="AM128" s="217"/>
      <c r="AN128" s="217"/>
      <c r="AO128" s="217"/>
      <c r="AP128" s="217"/>
      <c r="AQ128" s="217"/>
      <c r="AR128" s="217"/>
      <c r="AS128" s="217"/>
      <c r="AT128" s="217"/>
      <c r="AU128" s="217"/>
      <c r="AV128" s="217"/>
      <c r="AW128" s="217"/>
      <c r="AX128" s="217"/>
      <c r="AY128" s="217"/>
      <c r="AZ128" s="217"/>
      <c r="BA128" s="217"/>
      <c r="BB128" s="217"/>
      <c r="BC128" s="217"/>
      <c r="BD128" s="217"/>
      <c r="BE128" s="217"/>
      <c r="BF128" s="217"/>
      <c r="BG128" s="217"/>
      <c r="BH128" s="217"/>
      <c r="BI128" s="217"/>
      <c r="BJ128" s="217"/>
      <c r="BK128" s="217"/>
      <c r="BL128" s="217"/>
      <c r="BM128" s="217"/>
      <c r="BN128" s="217"/>
      <c r="BO128" s="217"/>
      <c r="BP128" s="217"/>
      <c r="BQ128" s="217"/>
      <c r="BR128" s="217"/>
      <c r="BS128" s="217"/>
      <c r="BT128" s="217"/>
      <c r="BU128" s="217"/>
      <c r="BV128" s="217"/>
      <c r="BW128" s="217"/>
      <c r="BX128" s="217"/>
      <c r="BY128" s="217"/>
      <c r="BZ128" s="217"/>
      <c r="CA128" s="217"/>
      <c r="CB128" s="217"/>
      <c r="CC128" s="217"/>
      <c r="CD128" s="217"/>
      <c r="CE128" s="217"/>
      <c r="CF128" s="217"/>
      <c r="CG128" s="217"/>
      <c r="CH128" s="217"/>
      <c r="CI128" s="217"/>
      <c r="CJ128" s="217"/>
      <c r="CK128" s="217"/>
      <c r="CL128" s="217"/>
      <c r="CM128" s="217"/>
      <c r="CN128" s="217"/>
      <c r="CO128" s="217"/>
      <c r="CP128" s="217"/>
      <c r="CQ128" s="217"/>
      <c r="CR128" s="217"/>
      <c r="CS128" s="217"/>
      <c r="CT128" s="217"/>
      <c r="CU128" s="217"/>
      <c r="CV128" s="217"/>
      <c r="CW128" s="217"/>
      <c r="CX128" s="217"/>
      <c r="CY128" s="217"/>
      <c r="CZ128" s="217"/>
      <c r="DA128" s="217"/>
      <c r="DB128" s="217"/>
      <c r="DC128" s="217"/>
      <c r="DD128" s="217"/>
      <c r="DE128" s="217"/>
      <c r="DF128" s="217"/>
      <c r="DG128" s="217"/>
      <c r="DH128" s="217"/>
      <c r="DI128" s="217"/>
      <c r="DJ128" s="217"/>
      <c r="DK128" s="217"/>
      <c r="DL128" s="217"/>
      <c r="DM128" s="217"/>
      <c r="DN128" s="217"/>
      <c r="DO128" s="217"/>
      <c r="DP128" s="217"/>
      <c r="DQ128" s="217"/>
      <c r="DR128" s="217"/>
      <c r="DS128" s="217"/>
      <c r="DT128" s="217"/>
      <c r="DU128" s="217"/>
      <c r="DV128" s="217"/>
      <c r="DW128" s="217"/>
      <c r="DX128" s="217"/>
      <c r="DY128" s="217"/>
      <c r="DZ128" s="217"/>
      <c r="EA128" s="217"/>
      <c r="EB128" s="217"/>
      <c r="EC128" s="217"/>
      <c r="ED128" s="217"/>
      <c r="EE128" s="217"/>
      <c r="EF128" s="217"/>
      <c r="EG128" s="217"/>
      <c r="EH128" s="217"/>
      <c r="EI128" s="217"/>
      <c r="EJ128" s="217"/>
      <c r="EK128" s="217"/>
      <c r="EL128" s="217"/>
      <c r="EM128" s="217"/>
      <c r="EN128" s="217"/>
      <c r="EO128" s="217"/>
      <c r="EP128" s="217"/>
      <c r="EQ128" s="217"/>
      <c r="ER128" s="217"/>
      <c r="ES128" s="217"/>
      <c r="ET128" s="217"/>
      <c r="EU128" s="217"/>
      <c r="EV128" s="217"/>
      <c r="EW128" s="217"/>
      <c r="EX128" s="217"/>
      <c r="EY128" s="217"/>
      <c r="EZ128" s="217"/>
      <c r="FA128" s="217"/>
      <c r="FB128" s="217"/>
      <c r="FC128" s="217"/>
      <c r="FD128" s="217"/>
      <c r="FE128" s="217"/>
      <c r="FF128" s="217"/>
      <c r="FG128" s="217"/>
      <c r="FH128" s="217"/>
      <c r="FI128" s="217"/>
      <c r="FJ128" s="217"/>
      <c r="FK128" s="217"/>
      <c r="FL128" s="217"/>
      <c r="FM128" s="217"/>
      <c r="FN128" s="217"/>
      <c r="FO128" s="217"/>
      <c r="FP128" s="217"/>
      <c r="FQ128" s="217"/>
      <c r="FR128" s="217"/>
      <c r="FS128" s="217"/>
      <c r="FT128" s="217"/>
      <c r="FU128" s="217"/>
    </row>
    <row r="129" spans="1:177" s="347" customFormat="1">
      <c r="A129" s="334"/>
      <c r="B129" s="335" t="s">
        <v>56</v>
      </c>
      <c r="C129" s="443">
        <v>0</v>
      </c>
      <c r="D129" s="444">
        <v>0</v>
      </c>
      <c r="E129" s="443">
        <v>0</v>
      </c>
      <c r="F129" s="444">
        <v>0</v>
      </c>
      <c r="G129" s="443">
        <v>0</v>
      </c>
      <c r="H129" s="444">
        <v>0</v>
      </c>
      <c r="I129" s="443">
        <v>0</v>
      </c>
      <c r="J129" s="444">
        <v>0</v>
      </c>
      <c r="K129" s="443">
        <v>0</v>
      </c>
      <c r="L129" s="444">
        <v>0</v>
      </c>
      <c r="M129" s="443">
        <v>0</v>
      </c>
      <c r="N129" s="444">
        <v>0</v>
      </c>
      <c r="O129" s="443">
        <v>0</v>
      </c>
      <c r="P129" s="444">
        <v>0</v>
      </c>
      <c r="Q129" s="443">
        <v>106.858</v>
      </c>
      <c r="R129" s="447">
        <v>105.116</v>
      </c>
      <c r="S129" s="217"/>
      <c r="T129" s="217"/>
      <c r="U129" s="217"/>
      <c r="V129" s="217"/>
      <c r="W129" s="217"/>
      <c r="X129" s="217"/>
      <c r="Y129" s="217"/>
      <c r="Z129" s="217"/>
      <c r="AA129" s="217"/>
      <c r="AB129" s="217"/>
      <c r="AC129" s="217"/>
      <c r="AD129" s="217"/>
      <c r="AE129" s="217"/>
      <c r="AF129" s="217"/>
      <c r="AG129" s="217"/>
      <c r="AH129" s="217"/>
      <c r="AI129" s="217"/>
      <c r="AJ129" s="217"/>
      <c r="AK129" s="217"/>
      <c r="AL129" s="217"/>
      <c r="AM129" s="217"/>
      <c r="AN129" s="217"/>
      <c r="AO129" s="217"/>
      <c r="AP129" s="217"/>
      <c r="AQ129" s="217"/>
      <c r="AR129" s="217"/>
      <c r="AS129" s="217"/>
      <c r="AT129" s="217"/>
      <c r="AU129" s="217"/>
      <c r="AV129" s="217"/>
      <c r="AW129" s="217"/>
      <c r="AX129" s="217"/>
      <c r="AY129" s="217"/>
      <c r="AZ129" s="217"/>
      <c r="BA129" s="217"/>
      <c r="BB129" s="217"/>
      <c r="BC129" s="217"/>
      <c r="BD129" s="217"/>
      <c r="BE129" s="217"/>
      <c r="BF129" s="217"/>
      <c r="BG129" s="217"/>
      <c r="BH129" s="217"/>
      <c r="BI129" s="217"/>
      <c r="BJ129" s="217"/>
      <c r="BK129" s="217"/>
      <c r="BL129" s="217"/>
      <c r="BM129" s="217"/>
      <c r="BN129" s="217"/>
      <c r="BO129" s="217"/>
      <c r="BP129" s="217"/>
      <c r="BQ129" s="217"/>
      <c r="BR129" s="217"/>
      <c r="BS129" s="217"/>
      <c r="BT129" s="217"/>
      <c r="BU129" s="217"/>
      <c r="BV129" s="217"/>
      <c r="BW129" s="217"/>
      <c r="BX129" s="217"/>
      <c r="BY129" s="217"/>
      <c r="BZ129" s="217"/>
      <c r="CA129" s="217"/>
      <c r="CB129" s="217"/>
      <c r="CC129" s="217"/>
      <c r="CD129" s="217"/>
      <c r="CE129" s="217"/>
      <c r="CF129" s="217"/>
      <c r="CG129" s="217"/>
      <c r="CH129" s="217"/>
      <c r="CI129" s="217"/>
      <c r="CJ129" s="217"/>
      <c r="CK129" s="217"/>
      <c r="CL129" s="217"/>
      <c r="CM129" s="217"/>
      <c r="CN129" s="217"/>
      <c r="CO129" s="217"/>
      <c r="CP129" s="217"/>
      <c r="CQ129" s="217"/>
      <c r="CR129" s="217"/>
      <c r="CS129" s="217"/>
      <c r="CT129" s="217"/>
      <c r="CU129" s="217"/>
      <c r="CV129" s="217"/>
      <c r="CW129" s="217"/>
      <c r="CX129" s="217"/>
      <c r="CY129" s="217"/>
      <c r="CZ129" s="217"/>
      <c r="DA129" s="217"/>
      <c r="DB129" s="217"/>
      <c r="DC129" s="217"/>
      <c r="DD129" s="217"/>
      <c r="DE129" s="217"/>
      <c r="DF129" s="217"/>
      <c r="DG129" s="217"/>
      <c r="DH129" s="217"/>
      <c r="DI129" s="217"/>
      <c r="DJ129" s="217"/>
      <c r="DK129" s="217"/>
      <c r="DL129" s="217"/>
      <c r="DM129" s="217"/>
      <c r="DN129" s="217"/>
      <c r="DO129" s="217"/>
      <c r="DP129" s="217"/>
      <c r="DQ129" s="217"/>
      <c r="DR129" s="217"/>
      <c r="DS129" s="217"/>
      <c r="DT129" s="217"/>
      <c r="DU129" s="217"/>
      <c r="DV129" s="217"/>
      <c r="DW129" s="217"/>
      <c r="DX129" s="217"/>
      <c r="DY129" s="217"/>
      <c r="DZ129" s="217"/>
      <c r="EA129" s="217"/>
      <c r="EB129" s="217"/>
      <c r="EC129" s="217"/>
      <c r="ED129" s="217"/>
      <c r="EE129" s="217"/>
      <c r="EF129" s="217"/>
      <c r="EG129" s="217"/>
      <c r="EH129" s="217"/>
      <c r="EI129" s="217"/>
      <c r="EJ129" s="217"/>
      <c r="EK129" s="217"/>
      <c r="EL129" s="217"/>
      <c r="EM129" s="217"/>
      <c r="EN129" s="217"/>
      <c r="EO129" s="217"/>
      <c r="EP129" s="217"/>
      <c r="EQ129" s="217"/>
      <c r="ER129" s="217"/>
      <c r="ES129" s="217"/>
      <c r="ET129" s="217"/>
      <c r="EU129" s="217"/>
      <c r="EV129" s="217"/>
      <c r="EW129" s="217"/>
      <c r="EX129" s="217"/>
      <c r="EY129" s="217"/>
      <c r="EZ129" s="217"/>
      <c r="FA129" s="217"/>
      <c r="FB129" s="217"/>
      <c r="FC129" s="217"/>
      <c r="FD129" s="217"/>
      <c r="FE129" s="217"/>
      <c r="FF129" s="217"/>
      <c r="FG129" s="217"/>
      <c r="FH129" s="217"/>
      <c r="FI129" s="217"/>
      <c r="FJ129" s="217"/>
      <c r="FK129" s="217"/>
      <c r="FL129" s="217"/>
      <c r="FM129" s="217"/>
      <c r="FN129" s="217"/>
      <c r="FO129" s="217"/>
      <c r="FP129" s="217"/>
      <c r="FQ129" s="217"/>
      <c r="FR129" s="217"/>
      <c r="FS129" s="217"/>
      <c r="FT129" s="217"/>
      <c r="FU129" s="217"/>
    </row>
    <row r="130" spans="1:177">
      <c r="A130" s="348"/>
      <c r="B130" s="348"/>
      <c r="C130" s="348"/>
      <c r="D130" s="348"/>
      <c r="E130" s="348"/>
      <c r="F130" s="348"/>
      <c r="G130" s="348"/>
      <c r="H130" s="348"/>
      <c r="I130" s="348"/>
      <c r="J130" s="348"/>
      <c r="K130" s="348"/>
      <c r="L130" s="348"/>
      <c r="M130" s="348"/>
      <c r="N130" s="348"/>
      <c r="O130" s="348"/>
      <c r="P130" s="348"/>
    </row>
    <row r="131" spans="1:177">
      <c r="A131" s="348"/>
      <c r="B131" s="348"/>
      <c r="C131" s="454"/>
      <c r="D131" s="348"/>
      <c r="E131" s="348"/>
      <c r="F131" s="348"/>
      <c r="G131" s="348"/>
      <c r="H131" s="348"/>
      <c r="I131" s="348"/>
      <c r="J131" s="348"/>
      <c r="K131" s="348"/>
      <c r="L131" s="348"/>
      <c r="M131" s="348"/>
      <c r="N131" s="348"/>
      <c r="O131" s="348"/>
      <c r="P131" s="348"/>
    </row>
    <row r="132" spans="1:177" ht="12.75" customHeight="1">
      <c r="A132" s="683" t="s">
        <v>71</v>
      </c>
      <c r="B132" s="684"/>
      <c r="C132" s="677" t="s">
        <v>256</v>
      </c>
      <c r="D132" s="678"/>
      <c r="E132" s="677" t="s">
        <v>10</v>
      </c>
      <c r="F132" s="678"/>
      <c r="G132" s="677" t="s">
        <v>46</v>
      </c>
      <c r="H132" s="678"/>
      <c r="I132" s="677" t="s">
        <v>14</v>
      </c>
      <c r="J132" s="678"/>
      <c r="K132" s="677" t="s">
        <v>47</v>
      </c>
      <c r="L132" s="678">
        <v>0</v>
      </c>
      <c r="M132" s="677" t="s">
        <v>347</v>
      </c>
      <c r="N132" s="678"/>
      <c r="O132" s="677" t="s">
        <v>257</v>
      </c>
      <c r="P132" s="678"/>
      <c r="Q132" s="677" t="s">
        <v>17</v>
      </c>
      <c r="R132" s="678">
        <v>0</v>
      </c>
      <c r="FT132" s="122"/>
      <c r="FU132" s="122"/>
    </row>
    <row r="133" spans="1:177">
      <c r="A133" s="679" t="s">
        <v>251</v>
      </c>
      <c r="B133" s="680"/>
      <c r="C133" s="345" t="s">
        <v>432</v>
      </c>
      <c r="D133" s="346" t="s">
        <v>433</v>
      </c>
      <c r="E133" s="345" t="s">
        <v>432</v>
      </c>
      <c r="F133" s="346" t="s">
        <v>433</v>
      </c>
      <c r="G133" s="345" t="s">
        <v>432</v>
      </c>
      <c r="H133" s="346" t="s">
        <v>433</v>
      </c>
      <c r="I133" s="345" t="s">
        <v>432</v>
      </c>
      <c r="J133" s="346" t="s">
        <v>433</v>
      </c>
      <c r="K133" s="345" t="s">
        <v>432</v>
      </c>
      <c r="L133" s="346" t="s">
        <v>433</v>
      </c>
      <c r="M133" s="345" t="s">
        <v>432</v>
      </c>
      <c r="N133" s="346" t="s">
        <v>433</v>
      </c>
      <c r="O133" s="345" t="s">
        <v>432</v>
      </c>
      <c r="P133" s="346" t="s">
        <v>433</v>
      </c>
      <c r="Q133" s="345" t="s">
        <v>432</v>
      </c>
      <c r="R133" s="346" t="s">
        <v>433</v>
      </c>
      <c r="FT133" s="122"/>
      <c r="FU133" s="122"/>
    </row>
    <row r="134" spans="1:177">
      <c r="A134" s="681"/>
      <c r="B134" s="682"/>
      <c r="C134" s="332" t="s">
        <v>335</v>
      </c>
      <c r="D134" s="333" t="s">
        <v>335</v>
      </c>
      <c r="E134" s="332" t="s">
        <v>335</v>
      </c>
      <c r="F134" s="333" t="s">
        <v>335</v>
      </c>
      <c r="G134" s="332" t="s">
        <v>335</v>
      </c>
      <c r="H134" s="333" t="s">
        <v>335</v>
      </c>
      <c r="I134" s="332" t="s">
        <v>335</v>
      </c>
      <c r="J134" s="333" t="s">
        <v>335</v>
      </c>
      <c r="K134" s="332" t="s">
        <v>335</v>
      </c>
      <c r="L134" s="333" t="s">
        <v>335</v>
      </c>
      <c r="M134" s="332" t="s">
        <v>335</v>
      </c>
      <c r="N134" s="333" t="s">
        <v>335</v>
      </c>
      <c r="O134" s="332" t="s">
        <v>335</v>
      </c>
      <c r="P134" s="333" t="s">
        <v>335</v>
      </c>
      <c r="Q134" s="332" t="s">
        <v>335</v>
      </c>
      <c r="R134" s="333" t="s">
        <v>335</v>
      </c>
      <c r="FT134" s="122"/>
      <c r="FU134" s="122"/>
    </row>
    <row r="135" spans="1:177">
      <c r="A135" s="348"/>
      <c r="B135" s="348"/>
      <c r="C135" s="348"/>
      <c r="D135" s="348"/>
      <c r="E135" s="348"/>
      <c r="F135" s="348"/>
      <c r="G135" s="348"/>
      <c r="H135" s="348"/>
      <c r="I135" s="348"/>
      <c r="J135" s="348"/>
      <c r="K135" s="348"/>
      <c r="L135" s="348"/>
      <c r="M135" s="348"/>
      <c r="N135" s="348"/>
      <c r="O135" s="348"/>
      <c r="P135" s="348"/>
      <c r="Q135" s="348"/>
      <c r="R135" s="348"/>
      <c r="FT135" s="122"/>
      <c r="FU135" s="122"/>
    </row>
    <row r="136" spans="1:177">
      <c r="A136" s="337"/>
      <c r="B136" s="338" t="s">
        <v>229</v>
      </c>
      <c r="C136" s="441">
        <v>-7.0759999999999996</v>
      </c>
      <c r="D136" s="442">
        <v>-9.3989999999999991</v>
      </c>
      <c r="E136" s="441">
        <v>74.866</v>
      </c>
      <c r="F136" s="442">
        <v>90.122</v>
      </c>
      <c r="G136" s="441">
        <v>-263.608</v>
      </c>
      <c r="H136" s="442">
        <v>-173.94300000000001</v>
      </c>
      <c r="I136" s="441">
        <v>229.363</v>
      </c>
      <c r="J136" s="442">
        <v>262.90300000000002</v>
      </c>
      <c r="K136" s="441">
        <v>127.40300000000001</v>
      </c>
      <c r="L136" s="442">
        <v>107.273</v>
      </c>
      <c r="M136" s="441">
        <v>40.71</v>
      </c>
      <c r="N136" s="442" t="s">
        <v>374</v>
      </c>
      <c r="O136" s="441">
        <v>-0.63400000000000001</v>
      </c>
      <c r="P136" s="442">
        <v>1.1240000000000001</v>
      </c>
      <c r="Q136" s="328">
        <v>201.024</v>
      </c>
      <c r="R136" s="329">
        <v>278.08</v>
      </c>
      <c r="FT136" s="122"/>
      <c r="FU136" s="122"/>
    </row>
    <row r="137" spans="1:177">
      <c r="A137" s="337"/>
      <c r="B137" s="338" t="s">
        <v>230</v>
      </c>
      <c r="C137" s="441">
        <v>-787.31600000000003</v>
      </c>
      <c r="D137" s="442">
        <v>48.112000000000002</v>
      </c>
      <c r="E137" s="441">
        <v>-59.771999999999998</v>
      </c>
      <c r="F137" s="442">
        <v>-56.652000000000001</v>
      </c>
      <c r="G137" s="441">
        <v>-445.95699999999999</v>
      </c>
      <c r="H137" s="442">
        <v>-150.52500000000001</v>
      </c>
      <c r="I137" s="441">
        <v>-157.31899999999999</v>
      </c>
      <c r="J137" s="442">
        <v>-123.529</v>
      </c>
      <c r="K137" s="441">
        <v>-69.914000000000001</v>
      </c>
      <c r="L137" s="442">
        <v>-67.376000000000005</v>
      </c>
      <c r="M137" s="441">
        <v>37.19</v>
      </c>
      <c r="N137" s="442" t="s">
        <v>374</v>
      </c>
      <c r="O137" s="441">
        <v>789.33199999999999</v>
      </c>
      <c r="P137" s="442">
        <v>-52.215000000000003</v>
      </c>
      <c r="Q137" s="328">
        <v>-693.75599999999997</v>
      </c>
      <c r="R137" s="329">
        <v>-402.185</v>
      </c>
      <c r="FT137" s="122"/>
      <c r="FU137" s="122"/>
    </row>
    <row r="138" spans="1:177">
      <c r="A138" s="337"/>
      <c r="B138" s="338" t="s">
        <v>231</v>
      </c>
      <c r="C138" s="441">
        <v>678.34699999999998</v>
      </c>
      <c r="D138" s="442">
        <v>-26.463000000000001</v>
      </c>
      <c r="E138" s="441">
        <v>-0.78500000000000003</v>
      </c>
      <c r="F138" s="442">
        <v>-1.885</v>
      </c>
      <c r="G138" s="441">
        <v>758.53800000000001</v>
      </c>
      <c r="H138" s="442">
        <v>149.911</v>
      </c>
      <c r="I138" s="441">
        <v>43.119</v>
      </c>
      <c r="J138" s="442">
        <v>-251.386</v>
      </c>
      <c r="K138" s="441">
        <v>-8.1609999999999996</v>
      </c>
      <c r="L138" s="442">
        <v>-12.619</v>
      </c>
      <c r="M138" s="441">
        <v>-1E-3</v>
      </c>
      <c r="N138" s="442" t="s">
        <v>374</v>
      </c>
      <c r="O138" s="441">
        <v>-788.69600000000003</v>
      </c>
      <c r="P138" s="442">
        <v>51.093000000000004</v>
      </c>
      <c r="Q138" s="328">
        <v>682.36099999999999</v>
      </c>
      <c r="R138" s="329">
        <v>-91.349000000000004</v>
      </c>
      <c r="FT138" s="122"/>
      <c r="FU138" s="122"/>
    </row>
    <row r="139" spans="1:177" s="122" customFormat="1"/>
    <row r="140" spans="1:177" s="122" customFormat="1"/>
    <row r="141" spans="1:177" s="122" customFormat="1"/>
    <row r="142" spans="1:177" s="122" customFormat="1"/>
    <row r="143" spans="1:177" s="122" customFormat="1"/>
    <row r="144" spans="1:177" s="122" customFormat="1"/>
    <row r="145" s="122" customFormat="1"/>
    <row r="146" s="122" customFormat="1"/>
    <row r="147" s="122" customFormat="1"/>
    <row r="148" s="122" customFormat="1"/>
    <row r="149" s="122" customFormat="1"/>
    <row r="150" s="122" customFormat="1"/>
    <row r="151" s="122" customFormat="1"/>
    <row r="152" s="122" customFormat="1"/>
    <row r="153" s="122" customFormat="1"/>
    <row r="154" s="122" customFormat="1"/>
    <row r="155" s="122" customFormat="1"/>
    <row r="156" s="122" customFormat="1"/>
    <row r="157" s="122" customFormat="1"/>
    <row r="158" s="122" customFormat="1"/>
    <row r="159" s="122" customFormat="1"/>
    <row r="160" s="122" customFormat="1"/>
    <row r="161" s="122" customFormat="1"/>
    <row r="162" s="122" customFormat="1"/>
    <row r="163" s="122" customFormat="1"/>
    <row r="164" s="122" customFormat="1"/>
    <row r="165" s="122" customFormat="1"/>
    <row r="166" s="122" customFormat="1"/>
    <row r="167" s="122" customFormat="1"/>
    <row r="168" s="122" customFormat="1"/>
    <row r="169" s="122" customFormat="1"/>
    <row r="170" s="122" customFormat="1"/>
    <row r="171" s="122" customFormat="1"/>
    <row r="172" s="122" customFormat="1"/>
    <row r="173" s="122" customFormat="1"/>
    <row r="174" s="122" customFormat="1"/>
    <row r="175" s="122" customFormat="1"/>
    <row r="176" s="122" customFormat="1"/>
    <row r="177" s="122" customFormat="1"/>
    <row r="178" s="122" customFormat="1"/>
    <row r="179" s="122" customFormat="1"/>
    <row r="180" s="122" customFormat="1"/>
    <row r="181" s="122" customFormat="1"/>
    <row r="182" s="122" customFormat="1"/>
    <row r="183" s="122" customFormat="1"/>
    <row r="184" s="122" customFormat="1"/>
    <row r="185" s="122" customFormat="1"/>
    <row r="186" s="122" customFormat="1"/>
    <row r="187" s="122" customFormat="1"/>
    <row r="188" s="122" customFormat="1"/>
    <row r="189" s="122" customFormat="1"/>
    <row r="190" s="122" customFormat="1"/>
    <row r="191" s="122" customFormat="1"/>
    <row r="192" s="122" customFormat="1"/>
    <row r="193" s="122" customFormat="1"/>
    <row r="194" s="122" customFormat="1"/>
    <row r="195" s="122" customFormat="1"/>
    <row r="196" s="122" customFormat="1"/>
    <row r="197" s="122" customFormat="1"/>
    <row r="198" s="122" customFormat="1"/>
    <row r="199" s="122" customFormat="1"/>
    <row r="200" s="122" customFormat="1"/>
    <row r="201" s="122" customFormat="1"/>
    <row r="202" s="122" customFormat="1"/>
  </sheetData>
  <mergeCells count="40">
    <mergeCell ref="I2:J2"/>
    <mergeCell ref="A34:B34"/>
    <mergeCell ref="C34:D34"/>
    <mergeCell ref="E34:F34"/>
    <mergeCell ref="G34:H34"/>
    <mergeCell ref="A2:B2"/>
    <mergeCell ref="C2:D2"/>
    <mergeCell ref="E2:F2"/>
    <mergeCell ref="G2:H2"/>
    <mergeCell ref="Q34:R34"/>
    <mergeCell ref="Q132:R132"/>
    <mergeCell ref="M2:N2"/>
    <mergeCell ref="Q2:R2"/>
    <mergeCell ref="O2:P2"/>
    <mergeCell ref="M34:N34"/>
    <mergeCell ref="O34:P34"/>
    <mergeCell ref="M73:N73"/>
    <mergeCell ref="O73:P73"/>
    <mergeCell ref="Q73:R73"/>
    <mergeCell ref="A133:B134"/>
    <mergeCell ref="A132:B132"/>
    <mergeCell ref="O132:P132"/>
    <mergeCell ref="M132:N132"/>
    <mergeCell ref="K2:L2"/>
    <mergeCell ref="K132:L132"/>
    <mergeCell ref="K73:L73"/>
    <mergeCell ref="I34:J34"/>
    <mergeCell ref="K34:L34"/>
    <mergeCell ref="A35:B36"/>
    <mergeCell ref="A73:B73"/>
    <mergeCell ref="C73:D73"/>
    <mergeCell ref="E73:F73"/>
    <mergeCell ref="G73:H73"/>
    <mergeCell ref="I73:J73"/>
    <mergeCell ref="A3:B4"/>
    <mergeCell ref="A74:B75"/>
    <mergeCell ref="C132:D132"/>
    <mergeCell ref="E132:F132"/>
    <mergeCell ref="G132:H132"/>
    <mergeCell ref="I132:J132"/>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CB1C7-FE18-46A5-AB83-A1F950A7CD22}">
  <dimension ref="B4:D9"/>
  <sheetViews>
    <sheetView workbookViewId="0"/>
  </sheetViews>
  <sheetFormatPr baseColWidth="10" defaultRowHeight="12.75"/>
  <cols>
    <col min="1" max="2" width="11.42578125" style="520"/>
    <col min="3" max="3" width="23.85546875" style="520" customWidth="1"/>
    <col min="4" max="4" width="16" style="520" customWidth="1"/>
    <col min="5" max="16384" width="11.42578125" style="520"/>
  </cols>
  <sheetData>
    <row r="4" spans="2:4">
      <c r="B4" s="609" t="s">
        <v>437</v>
      </c>
      <c r="C4" s="609"/>
      <c r="D4" s="609"/>
    </row>
    <row r="5" spans="2:4">
      <c r="B5" s="608" t="s">
        <v>401</v>
      </c>
      <c r="C5" s="608"/>
      <c r="D5" s="538" t="s">
        <v>438</v>
      </c>
    </row>
    <row r="6" spans="2:4">
      <c r="B6" s="609"/>
      <c r="C6" s="609"/>
      <c r="D6" s="551" t="s">
        <v>439</v>
      </c>
    </row>
    <row r="7" spans="2:4">
      <c r="B7" s="520" t="s">
        <v>90</v>
      </c>
      <c r="D7" s="520">
        <v>48</v>
      </c>
    </row>
    <row r="8" spans="2:4">
      <c r="B8" s="537" t="s">
        <v>98</v>
      </c>
      <c r="C8" s="537"/>
      <c r="D8" s="539">
        <v>-48</v>
      </c>
    </row>
    <row r="9" spans="2:4">
      <c r="B9" s="540" t="s">
        <v>402</v>
      </c>
      <c r="C9" s="540"/>
      <c r="D9" s="541" t="s">
        <v>309</v>
      </c>
    </row>
  </sheetData>
  <mergeCells count="2">
    <mergeCell ref="B5:C6"/>
    <mergeCell ref="B4:D4"/>
  </mergeCells>
  <pageMargins left="0.7" right="0.7" top="0.75" bottom="0.75" header="0.3" footer="0.3"/>
  <pageSetup paperSize="9" orientation="portrait" r:id="rId1"/>
  <headerFooter>
    <oddHeader>&amp;C&amp;"Arial"&amp;8&amp;K000000INTERNAL&amp;1#</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U143"/>
  <sheetViews>
    <sheetView zoomScaleNormal="100" workbookViewId="0"/>
  </sheetViews>
  <sheetFormatPr baseColWidth="10" defaultColWidth="11.42578125" defaultRowHeight="12.75"/>
  <cols>
    <col min="1" max="1" width="7" style="348" customWidth="1"/>
    <col min="2" max="2" width="70.140625" style="348" customWidth="1"/>
    <col min="3" max="10" width="16.85546875" style="348" customWidth="1"/>
    <col min="11" max="11" width="14.42578125" style="122" customWidth="1"/>
    <col min="12" max="12" width="13.28515625" style="122" customWidth="1"/>
    <col min="13" max="13" width="14.140625" style="122" customWidth="1"/>
    <col min="14" max="14" width="13.140625" style="122" customWidth="1"/>
    <col min="15" max="15" width="13.42578125" style="122" customWidth="1"/>
    <col min="16" max="17" width="14" style="122" customWidth="1"/>
    <col min="18" max="18" width="13.5703125" style="122" customWidth="1"/>
    <col min="19" max="16384" width="11.42578125" style="122"/>
  </cols>
  <sheetData>
    <row r="1" spans="1:177">
      <c r="A1" s="122"/>
      <c r="B1" s="122"/>
    </row>
    <row r="3" spans="1:177">
      <c r="A3" s="683" t="s">
        <v>124</v>
      </c>
      <c r="B3" s="684"/>
      <c r="C3" s="677" t="s">
        <v>70</v>
      </c>
      <c r="D3" s="678"/>
      <c r="E3" s="677" t="s">
        <v>45</v>
      </c>
      <c r="F3" s="678"/>
      <c r="G3" s="677" t="s">
        <v>265</v>
      </c>
      <c r="H3" s="678"/>
      <c r="I3" s="677" t="s">
        <v>17</v>
      </c>
      <c r="J3" s="678"/>
    </row>
    <row r="4" spans="1:177">
      <c r="A4" s="688" t="s">
        <v>232</v>
      </c>
      <c r="B4" s="695"/>
      <c r="C4" s="345" t="s">
        <v>432</v>
      </c>
      <c r="D4" s="346" t="s">
        <v>409</v>
      </c>
      <c r="E4" s="345" t="s">
        <v>432</v>
      </c>
      <c r="F4" s="346" t="s">
        <v>409</v>
      </c>
      <c r="G4" s="345" t="s">
        <v>432</v>
      </c>
      <c r="H4" s="346" t="s">
        <v>409</v>
      </c>
      <c r="I4" s="345" t="s">
        <v>432</v>
      </c>
      <c r="J4" s="346" t="s">
        <v>409</v>
      </c>
    </row>
    <row r="5" spans="1:177">
      <c r="A5" s="696"/>
      <c r="B5" s="697"/>
      <c r="C5" s="332" t="s">
        <v>335</v>
      </c>
      <c r="D5" s="333" t="s">
        <v>335</v>
      </c>
      <c r="E5" s="332" t="s">
        <v>335</v>
      </c>
      <c r="F5" s="333" t="s">
        <v>335</v>
      </c>
      <c r="G5" s="332" t="s">
        <v>335</v>
      </c>
      <c r="H5" s="333" t="s">
        <v>335</v>
      </c>
      <c r="I5" s="332" t="s">
        <v>335</v>
      </c>
      <c r="J5" s="333" t="s">
        <v>335</v>
      </c>
    </row>
    <row r="6" spans="1:177" s="217" customFormat="1">
      <c r="A6" s="350" t="s">
        <v>233</v>
      </c>
      <c r="B6" s="335"/>
      <c r="C6" s="443">
        <v>2400.6779999999999</v>
      </c>
      <c r="D6" s="529">
        <v>1940.7080000000001</v>
      </c>
      <c r="E6" s="443">
        <v>6234.0659999999998</v>
      </c>
      <c r="F6" s="529">
        <v>4934.8180000000002</v>
      </c>
      <c r="G6" s="443">
        <v>-48.216000000000001</v>
      </c>
      <c r="H6" s="529">
        <v>186.953</v>
      </c>
      <c r="I6" s="443">
        <v>8586.5280000000002</v>
      </c>
      <c r="J6" s="447">
        <v>7062.4790000000003</v>
      </c>
    </row>
    <row r="7" spans="1:177">
      <c r="A7" s="337"/>
      <c r="B7" s="338" t="s">
        <v>190</v>
      </c>
      <c r="C7" s="441">
        <v>984.74400000000003</v>
      </c>
      <c r="D7" s="442">
        <v>764.32</v>
      </c>
      <c r="E7" s="441">
        <v>577.12800000000004</v>
      </c>
      <c r="F7" s="442">
        <v>466.37200000000001</v>
      </c>
      <c r="G7" s="441">
        <v>201.42500000000001</v>
      </c>
      <c r="H7" s="442">
        <v>165.56100000000001</v>
      </c>
      <c r="I7" s="443">
        <v>1763.297</v>
      </c>
      <c r="J7" s="447">
        <v>1396.2529999999999</v>
      </c>
    </row>
    <row r="8" spans="1:177">
      <c r="A8" s="337"/>
      <c r="B8" s="338" t="s">
        <v>417</v>
      </c>
      <c r="C8" s="441">
        <v>152.18899999999999</v>
      </c>
      <c r="D8" s="442">
        <v>157.768</v>
      </c>
      <c r="E8" s="441">
        <v>91.512</v>
      </c>
      <c r="F8" s="442">
        <v>77.709999999999994</v>
      </c>
      <c r="G8" s="441">
        <v>43.658000000000001</v>
      </c>
      <c r="H8" s="442">
        <v>76.552000000000007</v>
      </c>
      <c r="I8" s="443">
        <v>287.35899999999998</v>
      </c>
      <c r="J8" s="447">
        <v>312.02999999999997</v>
      </c>
    </row>
    <row r="9" spans="1:177">
      <c r="A9" s="337"/>
      <c r="B9" s="338" t="s">
        <v>418</v>
      </c>
      <c r="C9" s="441">
        <v>125.494</v>
      </c>
      <c r="D9" s="442">
        <v>142.715</v>
      </c>
      <c r="E9" s="441">
        <v>779.70600000000002</v>
      </c>
      <c r="F9" s="442">
        <v>640.755</v>
      </c>
      <c r="G9" s="441">
        <v>44.616999999999997</v>
      </c>
      <c r="H9" s="442">
        <v>45.29</v>
      </c>
      <c r="I9" s="443">
        <v>949.81700000000001</v>
      </c>
      <c r="J9" s="447">
        <v>828.76</v>
      </c>
    </row>
    <row r="10" spans="1:177">
      <c r="A10" s="337"/>
      <c r="B10" s="338" t="s">
        <v>415</v>
      </c>
      <c r="C10" s="441">
        <v>559.36300000000006</v>
      </c>
      <c r="D10" s="442">
        <v>468.47</v>
      </c>
      <c r="E10" s="441">
        <v>4169.8609999999999</v>
      </c>
      <c r="F10" s="442">
        <v>3216.1260000000002</v>
      </c>
      <c r="G10" s="441">
        <v>39.424999999999997</v>
      </c>
      <c r="H10" s="442">
        <v>26.545000000000002</v>
      </c>
      <c r="I10" s="443">
        <v>4768.6490000000003</v>
      </c>
      <c r="J10" s="447">
        <v>3711.1410000000001</v>
      </c>
    </row>
    <row r="11" spans="1:177">
      <c r="A11" s="337"/>
      <c r="B11" s="338" t="s">
        <v>191</v>
      </c>
      <c r="C11" s="441">
        <v>428.94600000000003</v>
      </c>
      <c r="D11" s="442">
        <v>220.99199999999999</v>
      </c>
      <c r="E11" s="441">
        <v>44.682000000000002</v>
      </c>
      <c r="F11" s="442">
        <v>30.074000000000002</v>
      </c>
      <c r="G11" s="441">
        <v>-437.91199999999998</v>
      </c>
      <c r="H11" s="442">
        <v>-177.30699999999999</v>
      </c>
      <c r="I11" s="443">
        <v>35.716000000000001</v>
      </c>
      <c r="J11" s="447">
        <v>73.759</v>
      </c>
    </row>
    <row r="12" spans="1:177">
      <c r="A12" s="337"/>
      <c r="B12" s="338" t="s">
        <v>377</v>
      </c>
      <c r="C12" s="441">
        <v>117.64100000000001</v>
      </c>
      <c r="D12" s="442">
        <v>108.127</v>
      </c>
      <c r="E12" s="441">
        <v>524.46900000000005</v>
      </c>
      <c r="F12" s="442">
        <v>429.39499999999998</v>
      </c>
      <c r="G12" s="441">
        <v>1.677</v>
      </c>
      <c r="H12" s="442">
        <v>0.754</v>
      </c>
      <c r="I12" s="443">
        <v>643.78700000000003</v>
      </c>
      <c r="J12" s="447">
        <v>538.27599999999995</v>
      </c>
    </row>
    <row r="13" spans="1:177">
      <c r="A13" s="337"/>
      <c r="B13" s="338" t="s">
        <v>192</v>
      </c>
      <c r="C13" s="441">
        <v>32.301000000000002</v>
      </c>
      <c r="D13" s="442">
        <v>78.316000000000003</v>
      </c>
      <c r="E13" s="441">
        <v>46.143999999999998</v>
      </c>
      <c r="F13" s="442">
        <v>73.866</v>
      </c>
      <c r="G13" s="441">
        <v>58.893999999999998</v>
      </c>
      <c r="H13" s="442">
        <v>49.558</v>
      </c>
      <c r="I13" s="443">
        <v>137.339</v>
      </c>
      <c r="J13" s="447">
        <v>201.74</v>
      </c>
    </row>
    <row r="14" spans="1:177">
      <c r="S14" s="348"/>
      <c r="T14" s="348"/>
      <c r="U14" s="348"/>
      <c r="V14" s="348"/>
      <c r="W14" s="348"/>
      <c r="X14" s="348"/>
      <c r="Y14" s="348"/>
      <c r="Z14" s="348"/>
      <c r="AA14" s="348"/>
      <c r="AB14" s="348"/>
    </row>
    <row r="15" spans="1:177" s="94" customFormat="1" ht="25.5">
      <c r="A15" s="337"/>
      <c r="B15" s="343" t="s">
        <v>412</v>
      </c>
      <c r="C15" s="441">
        <v>0</v>
      </c>
      <c r="D15" s="442">
        <v>0</v>
      </c>
      <c r="E15" s="441">
        <v>0.56399999999999995</v>
      </c>
      <c r="F15" s="442">
        <v>0.52</v>
      </c>
      <c r="G15" s="441">
        <v>0</v>
      </c>
      <c r="H15" s="442">
        <v>0</v>
      </c>
      <c r="I15" s="441">
        <v>0.56399999999999995</v>
      </c>
      <c r="J15" s="442">
        <v>0.52</v>
      </c>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122"/>
      <c r="BR15" s="122"/>
      <c r="BS15" s="122"/>
      <c r="BT15" s="122"/>
      <c r="BU15" s="122"/>
      <c r="BV15" s="122"/>
      <c r="BW15" s="122"/>
      <c r="BX15" s="122"/>
      <c r="BY15" s="122"/>
      <c r="BZ15" s="122"/>
      <c r="CA15" s="122"/>
      <c r="CB15" s="122"/>
      <c r="CC15" s="122"/>
      <c r="CD15" s="122"/>
      <c r="CE15" s="122"/>
      <c r="CF15" s="122"/>
      <c r="CG15" s="122"/>
      <c r="CH15" s="122"/>
      <c r="CI15" s="122"/>
      <c r="CJ15" s="122"/>
      <c r="CK15" s="122"/>
      <c r="CL15" s="122"/>
      <c r="CM15" s="122"/>
      <c r="CN15" s="122"/>
      <c r="CO15" s="122"/>
      <c r="CP15" s="122"/>
      <c r="CQ15" s="122"/>
      <c r="CR15" s="122"/>
      <c r="CS15" s="122"/>
      <c r="CT15" s="122"/>
      <c r="CU15" s="122"/>
      <c r="CV15" s="122"/>
      <c r="CW15" s="122"/>
      <c r="CX15" s="122"/>
      <c r="CY15" s="122"/>
      <c r="CZ15" s="122"/>
      <c r="DA15" s="122"/>
      <c r="DB15" s="122"/>
      <c r="DC15" s="122"/>
      <c r="DD15" s="122"/>
      <c r="DE15" s="122"/>
      <c r="DF15" s="122"/>
      <c r="DG15" s="122"/>
      <c r="DH15" s="122"/>
      <c r="DI15" s="122"/>
      <c r="DJ15" s="122"/>
      <c r="DK15" s="122"/>
      <c r="DL15" s="122"/>
      <c r="DM15" s="122"/>
      <c r="DN15" s="122"/>
      <c r="DO15" s="122"/>
      <c r="DP15" s="122"/>
      <c r="DQ15" s="122"/>
      <c r="DR15" s="122"/>
      <c r="DS15" s="122"/>
      <c r="DT15" s="122"/>
      <c r="DU15" s="122"/>
      <c r="DV15" s="122"/>
      <c r="DW15" s="122"/>
      <c r="DX15" s="122"/>
      <c r="DY15" s="122"/>
      <c r="DZ15" s="122"/>
      <c r="EA15" s="122"/>
      <c r="EB15" s="122"/>
      <c r="EC15" s="122"/>
      <c r="ED15" s="122"/>
      <c r="EE15" s="122"/>
      <c r="EF15" s="122"/>
      <c r="EG15" s="122"/>
      <c r="EH15" s="122"/>
      <c r="EI15" s="122"/>
      <c r="EJ15" s="122"/>
      <c r="EK15" s="122"/>
      <c r="EL15" s="122"/>
      <c r="EM15" s="122"/>
      <c r="EN15" s="122"/>
      <c r="EO15" s="122"/>
      <c r="EP15" s="122"/>
      <c r="EQ15" s="122"/>
      <c r="ER15" s="122"/>
      <c r="ES15" s="122"/>
      <c r="ET15" s="122"/>
      <c r="EU15" s="122"/>
      <c r="EV15" s="122"/>
      <c r="EW15" s="122"/>
      <c r="EX15" s="122"/>
      <c r="EY15" s="122"/>
      <c r="EZ15" s="122"/>
      <c r="FA15" s="122"/>
      <c r="FB15" s="122"/>
      <c r="FC15" s="122"/>
      <c r="FD15" s="122"/>
      <c r="FE15" s="122"/>
      <c r="FF15" s="122"/>
      <c r="FG15" s="122"/>
      <c r="FH15" s="122"/>
      <c r="FI15" s="122"/>
      <c r="FJ15" s="122"/>
      <c r="FK15" s="122"/>
      <c r="FL15" s="122"/>
      <c r="FM15" s="122"/>
      <c r="FN15" s="122"/>
      <c r="FO15" s="122"/>
      <c r="FP15" s="122"/>
      <c r="FQ15" s="122"/>
      <c r="FR15" s="122"/>
      <c r="FS15" s="122"/>
      <c r="FT15" s="122"/>
      <c r="FU15" s="122"/>
    </row>
    <row r="16" spans="1:177">
      <c r="K16" s="348"/>
      <c r="L16" s="348"/>
      <c r="M16" s="348"/>
      <c r="N16" s="348"/>
    </row>
    <row r="17" spans="1:18" s="217" customFormat="1">
      <c r="A17" s="350" t="s">
        <v>234</v>
      </c>
      <c r="B17" s="335"/>
      <c r="C17" s="443">
        <v>12010.852000000001</v>
      </c>
      <c r="D17" s="529">
        <v>10275.478999999999</v>
      </c>
      <c r="E17" s="443">
        <v>18537.939999999999</v>
      </c>
      <c r="F17" s="529">
        <v>16146.272999999999</v>
      </c>
      <c r="G17" s="443">
        <v>1131.547</v>
      </c>
      <c r="H17" s="529">
        <v>1474.7070000000001</v>
      </c>
      <c r="I17" s="443">
        <v>31680.339</v>
      </c>
      <c r="J17" s="447">
        <v>27896.458999999999</v>
      </c>
      <c r="K17" s="122"/>
      <c r="L17" s="122"/>
      <c r="M17" s="122"/>
      <c r="N17" s="122"/>
      <c r="O17" s="122"/>
      <c r="P17" s="122"/>
      <c r="Q17" s="122"/>
      <c r="R17" s="122"/>
    </row>
    <row r="18" spans="1:18">
      <c r="A18" s="337"/>
      <c r="B18" s="338" t="s">
        <v>421</v>
      </c>
      <c r="C18" s="441">
        <v>536.91800000000001</v>
      </c>
      <c r="D18" s="442">
        <v>506.387</v>
      </c>
      <c r="E18" s="441">
        <v>3560.6280000000002</v>
      </c>
      <c r="F18" s="442">
        <v>2911.4290000000001</v>
      </c>
      <c r="G18" s="441">
        <v>102.051</v>
      </c>
      <c r="H18" s="442">
        <v>55.36</v>
      </c>
      <c r="I18" s="443">
        <v>4199.5969999999998</v>
      </c>
      <c r="J18" s="447">
        <v>3473.1759999999999</v>
      </c>
    </row>
    <row r="19" spans="1:18">
      <c r="A19" s="337"/>
      <c r="B19" s="338" t="s">
        <v>420</v>
      </c>
      <c r="C19" s="441">
        <v>139.94300000000001</v>
      </c>
      <c r="D19" s="442">
        <v>125.676</v>
      </c>
      <c r="E19" s="441">
        <v>3545.5729999999999</v>
      </c>
      <c r="F19" s="442">
        <v>3013.0189999999998</v>
      </c>
      <c r="G19" s="441">
        <v>8.7799999999999994</v>
      </c>
      <c r="H19" s="442">
        <v>6.726</v>
      </c>
      <c r="I19" s="443">
        <v>3694.2959999999998</v>
      </c>
      <c r="J19" s="447">
        <v>3145.4209999999998</v>
      </c>
    </row>
    <row r="20" spans="1:18">
      <c r="A20" s="337"/>
      <c r="B20" s="338" t="s">
        <v>422</v>
      </c>
      <c r="C20" s="441">
        <v>230.32599999999999</v>
      </c>
      <c r="D20" s="442">
        <v>244.39</v>
      </c>
      <c r="E20" s="441">
        <v>407.673</v>
      </c>
      <c r="F20" s="442">
        <v>467.01600000000002</v>
      </c>
      <c r="G20" s="441">
        <v>23.442</v>
      </c>
      <c r="H20" s="442">
        <v>13.445</v>
      </c>
      <c r="I20" s="443">
        <v>661.44100000000003</v>
      </c>
      <c r="J20" s="447">
        <v>724.851</v>
      </c>
    </row>
    <row r="21" spans="1:18">
      <c r="A21" s="337"/>
      <c r="B21" s="338" t="s">
        <v>193</v>
      </c>
      <c r="C21" s="441">
        <v>53.006999999999998</v>
      </c>
      <c r="D21" s="442">
        <v>53.41</v>
      </c>
      <c r="E21" s="441">
        <v>2.4E-2</v>
      </c>
      <c r="F21" s="442">
        <v>2.5999999999999999E-2</v>
      </c>
      <c r="G21" s="441">
        <v>-53.006999999999998</v>
      </c>
      <c r="H21" s="442">
        <v>-53.41</v>
      </c>
      <c r="I21" s="443">
        <v>2.4E-2</v>
      </c>
      <c r="J21" s="447">
        <v>2.5999999999999999E-2</v>
      </c>
    </row>
    <row r="22" spans="1:18">
      <c r="A22" s="337"/>
      <c r="B22" s="338" t="s">
        <v>194</v>
      </c>
      <c r="C22" s="441">
        <v>1082.1310000000001</v>
      </c>
      <c r="D22" s="442">
        <v>402.30799999999999</v>
      </c>
      <c r="E22" s="441">
        <v>14.913</v>
      </c>
      <c r="F22" s="442">
        <v>13.747999999999999</v>
      </c>
      <c r="G22" s="441">
        <v>-1094.7429999999999</v>
      </c>
      <c r="H22" s="442">
        <v>-413.68700000000001</v>
      </c>
      <c r="I22" s="443">
        <v>2.3010000000000002</v>
      </c>
      <c r="J22" s="447">
        <v>2.3690000000000002</v>
      </c>
    </row>
    <row r="23" spans="1:18">
      <c r="A23" s="337"/>
      <c r="B23" s="338" t="s">
        <v>195</v>
      </c>
      <c r="C23" s="441">
        <v>454.82</v>
      </c>
      <c r="D23" s="442">
        <v>409.29300000000001</v>
      </c>
      <c r="E23" s="441">
        <v>4928.1670000000004</v>
      </c>
      <c r="F23" s="442">
        <v>4205.6509999999998</v>
      </c>
      <c r="G23" s="441">
        <v>174.95500000000001</v>
      </c>
      <c r="H23" s="442">
        <v>141.32599999999999</v>
      </c>
      <c r="I23" s="443">
        <v>5557.942</v>
      </c>
      <c r="J23" s="447">
        <v>4756.2700000000004</v>
      </c>
    </row>
    <row r="24" spans="1:18">
      <c r="A24" s="337"/>
      <c r="B24" s="338" t="s">
        <v>196</v>
      </c>
      <c r="C24" s="441">
        <v>4.0339999999999998</v>
      </c>
      <c r="D24" s="442">
        <v>3.8330000000000002</v>
      </c>
      <c r="E24" s="441">
        <v>0</v>
      </c>
      <c r="F24" s="442">
        <v>0</v>
      </c>
      <c r="G24" s="441">
        <v>1676.19</v>
      </c>
      <c r="H24" s="442">
        <v>1466.3920000000001</v>
      </c>
      <c r="I24" s="443">
        <v>1680.2239999999999</v>
      </c>
      <c r="J24" s="447">
        <v>1470.2249999999999</v>
      </c>
    </row>
    <row r="25" spans="1:18">
      <c r="A25" s="337"/>
      <c r="B25" s="338" t="s">
        <v>197</v>
      </c>
      <c r="C25" s="441">
        <v>9212.7939999999999</v>
      </c>
      <c r="D25" s="442">
        <v>8269.9459999999999</v>
      </c>
      <c r="E25" s="441">
        <v>4984.732</v>
      </c>
      <c r="F25" s="442">
        <v>4626.5739999999996</v>
      </c>
      <c r="G25" s="441">
        <v>133.251</v>
      </c>
      <c r="H25" s="442">
        <v>101.008</v>
      </c>
      <c r="I25" s="443">
        <v>14330.777</v>
      </c>
      <c r="J25" s="447">
        <v>12997.528</v>
      </c>
    </row>
    <row r="26" spans="1:18">
      <c r="A26" s="337"/>
      <c r="B26" s="338" t="s">
        <v>198</v>
      </c>
      <c r="C26" s="441">
        <v>0</v>
      </c>
      <c r="D26" s="442">
        <v>0</v>
      </c>
      <c r="E26" s="441">
        <v>7.3520000000000003</v>
      </c>
      <c r="F26" s="442">
        <v>6.2720000000000002</v>
      </c>
      <c r="G26" s="441">
        <v>0</v>
      </c>
      <c r="H26" s="442">
        <v>0</v>
      </c>
      <c r="I26" s="443">
        <v>7.3520000000000003</v>
      </c>
      <c r="J26" s="447">
        <v>6.2720000000000002</v>
      </c>
    </row>
    <row r="27" spans="1:18">
      <c r="A27" s="337"/>
      <c r="B27" s="338" t="s">
        <v>272</v>
      </c>
      <c r="C27" s="441">
        <v>229.11199999999999</v>
      </c>
      <c r="D27" s="442">
        <v>191.23</v>
      </c>
      <c r="E27" s="441">
        <v>129.93100000000001</v>
      </c>
      <c r="F27" s="442">
        <v>112.756</v>
      </c>
      <c r="G27" s="441">
        <v>27.288</v>
      </c>
      <c r="H27" s="442">
        <v>23.966999999999999</v>
      </c>
      <c r="I27" s="443">
        <v>386.33100000000002</v>
      </c>
      <c r="J27" s="447">
        <v>327.95299999999997</v>
      </c>
    </row>
    <row r="28" spans="1:18">
      <c r="A28" s="337"/>
      <c r="B28" s="338" t="s">
        <v>199</v>
      </c>
      <c r="C28" s="441">
        <v>67.766999999999996</v>
      </c>
      <c r="D28" s="442">
        <v>69.006</v>
      </c>
      <c r="E28" s="441">
        <v>958.947</v>
      </c>
      <c r="F28" s="442">
        <v>789.78200000000004</v>
      </c>
      <c r="G28" s="441">
        <v>133.34</v>
      </c>
      <c r="H28" s="442">
        <v>133.58000000000001</v>
      </c>
      <c r="I28" s="443">
        <v>1160.0540000000001</v>
      </c>
      <c r="J28" s="447">
        <v>992.36800000000005</v>
      </c>
    </row>
    <row r="29" spans="1:18">
      <c r="K29" s="348"/>
      <c r="L29" s="348"/>
    </row>
    <row r="30" spans="1:18" s="217" customFormat="1">
      <c r="A30" s="350" t="s">
        <v>235</v>
      </c>
      <c r="B30" s="335"/>
      <c r="C30" s="443">
        <v>14411.53</v>
      </c>
      <c r="D30" s="529">
        <v>12216.187</v>
      </c>
      <c r="E30" s="443">
        <v>24772.006000000001</v>
      </c>
      <c r="F30" s="529">
        <v>21081.091</v>
      </c>
      <c r="G30" s="443">
        <v>1083.3309999999999</v>
      </c>
      <c r="H30" s="529">
        <v>1661.66</v>
      </c>
      <c r="I30" s="443">
        <v>40266.866999999998</v>
      </c>
      <c r="J30" s="447">
        <v>34958.938000000002</v>
      </c>
      <c r="L30" s="122"/>
      <c r="M30" s="122"/>
      <c r="N30" s="122"/>
      <c r="O30" s="122"/>
      <c r="P30" s="122"/>
      <c r="Q30" s="122"/>
      <c r="R30" s="122"/>
    </row>
    <row r="33" spans="1:177">
      <c r="C33" s="327"/>
      <c r="D33" s="327"/>
      <c r="E33" s="327"/>
      <c r="F33" s="327"/>
      <c r="G33" s="327"/>
      <c r="H33" s="327"/>
      <c r="I33" s="327"/>
      <c r="J33" s="327"/>
    </row>
    <row r="35" spans="1:177">
      <c r="A35" s="683" t="s">
        <v>124</v>
      </c>
      <c r="B35" s="684"/>
      <c r="C35" s="677" t="s">
        <v>70</v>
      </c>
      <c r="D35" s="678"/>
      <c r="E35" s="677" t="s">
        <v>45</v>
      </c>
      <c r="F35" s="678"/>
      <c r="G35" s="677" t="s">
        <v>265</v>
      </c>
      <c r="H35" s="678"/>
      <c r="I35" s="677" t="s">
        <v>17</v>
      </c>
      <c r="J35" s="678"/>
    </row>
    <row r="36" spans="1:177">
      <c r="A36" s="679" t="s">
        <v>236</v>
      </c>
      <c r="B36" s="692"/>
      <c r="C36" s="345" t="s">
        <v>432</v>
      </c>
      <c r="D36" s="346" t="s">
        <v>409</v>
      </c>
      <c r="E36" s="345" t="s">
        <v>432</v>
      </c>
      <c r="F36" s="346" t="s">
        <v>409</v>
      </c>
      <c r="G36" s="345" t="s">
        <v>432</v>
      </c>
      <c r="H36" s="346" t="s">
        <v>409</v>
      </c>
      <c r="I36" s="345" t="s">
        <v>432</v>
      </c>
      <c r="J36" s="346" t="s">
        <v>409</v>
      </c>
    </row>
    <row r="37" spans="1:177">
      <c r="A37" s="693"/>
      <c r="B37" s="694"/>
      <c r="C37" s="332" t="s">
        <v>335</v>
      </c>
      <c r="D37" s="333" t="s">
        <v>335</v>
      </c>
      <c r="E37" s="332" t="s">
        <v>335</v>
      </c>
      <c r="F37" s="333" t="s">
        <v>335</v>
      </c>
      <c r="G37" s="332" t="s">
        <v>335</v>
      </c>
      <c r="H37" s="333" t="s">
        <v>335</v>
      </c>
      <c r="I37" s="332" t="s">
        <v>335</v>
      </c>
      <c r="J37" s="333" t="s">
        <v>335</v>
      </c>
    </row>
    <row r="38" spans="1:177" s="217" customFormat="1">
      <c r="A38" s="350" t="s">
        <v>237</v>
      </c>
      <c r="B38" s="335"/>
      <c r="C38" s="443">
        <v>2753.7289999999998</v>
      </c>
      <c r="D38" s="529">
        <v>1942.2190000000001</v>
      </c>
      <c r="E38" s="443">
        <v>7955.2349999999997</v>
      </c>
      <c r="F38" s="529">
        <v>6242.5630000000001</v>
      </c>
      <c r="G38" s="443">
        <v>-888.07299999999998</v>
      </c>
      <c r="H38" s="529">
        <v>-389.24799999999999</v>
      </c>
      <c r="I38" s="443">
        <v>9820.8909999999996</v>
      </c>
      <c r="J38" s="447">
        <v>7795.5339999999997</v>
      </c>
    </row>
    <row r="39" spans="1:177">
      <c r="A39" s="337"/>
      <c r="B39" s="338" t="s">
        <v>378</v>
      </c>
      <c r="C39" s="441">
        <v>412.06900000000002</v>
      </c>
      <c r="D39" s="442">
        <v>286.85000000000002</v>
      </c>
      <c r="E39" s="441">
        <v>952.95799999999997</v>
      </c>
      <c r="F39" s="442">
        <v>753.298</v>
      </c>
      <c r="G39" s="441">
        <v>653.42999999999995</v>
      </c>
      <c r="H39" s="442">
        <v>192.68600000000001</v>
      </c>
      <c r="I39" s="443">
        <v>2018.4570000000001</v>
      </c>
      <c r="J39" s="447">
        <v>1232.8340000000001</v>
      </c>
    </row>
    <row r="40" spans="1:177">
      <c r="A40" s="337"/>
      <c r="B40" s="338" t="s">
        <v>379</v>
      </c>
      <c r="C40" s="441">
        <v>18.481000000000002</v>
      </c>
      <c r="D40" s="442">
        <v>21.518999999999998</v>
      </c>
      <c r="E40" s="441">
        <v>37.07</v>
      </c>
      <c r="F40" s="442">
        <v>36.795000000000002</v>
      </c>
      <c r="G40" s="441">
        <v>3.629</v>
      </c>
      <c r="H40" s="442">
        <v>2.3730000000000002</v>
      </c>
      <c r="I40" s="443">
        <v>59.18</v>
      </c>
      <c r="J40" s="447">
        <v>60.686999999999998</v>
      </c>
    </row>
    <row r="41" spans="1:177">
      <c r="A41" s="337"/>
      <c r="B41" s="338" t="s">
        <v>416</v>
      </c>
      <c r="C41" s="441">
        <v>848.31399999999996</v>
      </c>
      <c r="D41" s="442">
        <v>966.84299999999996</v>
      </c>
      <c r="E41" s="441">
        <v>4335.9030000000002</v>
      </c>
      <c r="F41" s="442">
        <v>3767.6210000000001</v>
      </c>
      <c r="G41" s="441">
        <v>184.52099999999999</v>
      </c>
      <c r="H41" s="442">
        <v>177.666</v>
      </c>
      <c r="I41" s="443">
        <v>5368.7380000000003</v>
      </c>
      <c r="J41" s="447">
        <v>4912.13</v>
      </c>
    </row>
    <row r="42" spans="1:177">
      <c r="A42" s="337"/>
      <c r="B42" s="338" t="s">
        <v>414</v>
      </c>
      <c r="C42" s="441">
        <v>1238.0409999999999</v>
      </c>
      <c r="D42" s="442">
        <v>419.86399999999998</v>
      </c>
      <c r="E42" s="441">
        <v>2158.4029999999998</v>
      </c>
      <c r="F42" s="442">
        <v>1342.8620000000001</v>
      </c>
      <c r="G42" s="441">
        <v>-1785.779</v>
      </c>
      <c r="H42" s="442">
        <v>-807.01900000000001</v>
      </c>
      <c r="I42" s="443">
        <v>1610.665</v>
      </c>
      <c r="J42" s="447">
        <v>955.70699999999999</v>
      </c>
    </row>
    <row r="43" spans="1:177">
      <c r="A43" s="337"/>
      <c r="B43" s="338" t="s">
        <v>380</v>
      </c>
      <c r="C43" s="441">
        <v>36.598999999999997</v>
      </c>
      <c r="D43" s="442">
        <v>29.710999999999999</v>
      </c>
      <c r="E43" s="441">
        <v>155.08500000000001</v>
      </c>
      <c r="F43" s="442">
        <v>134.91800000000001</v>
      </c>
      <c r="G43" s="441">
        <v>0.24199999999999999</v>
      </c>
      <c r="H43" s="442">
        <v>0.215</v>
      </c>
      <c r="I43" s="443">
        <v>191.92599999999999</v>
      </c>
      <c r="J43" s="447">
        <v>164.84399999999999</v>
      </c>
    </row>
    <row r="44" spans="1:177">
      <c r="A44" s="337"/>
      <c r="B44" s="338" t="s">
        <v>200</v>
      </c>
      <c r="C44" s="441">
        <v>125.17100000000001</v>
      </c>
      <c r="D44" s="442">
        <v>157.03100000000001</v>
      </c>
      <c r="E44" s="441">
        <v>72.742000000000004</v>
      </c>
      <c r="F44" s="442">
        <v>22.684999999999999</v>
      </c>
      <c r="G44" s="441">
        <v>0.219</v>
      </c>
      <c r="H44" s="442">
        <v>3.3439999999999999</v>
      </c>
      <c r="I44" s="443">
        <v>198.13200000000001</v>
      </c>
      <c r="J44" s="447">
        <v>183.06</v>
      </c>
    </row>
    <row r="45" spans="1:177">
      <c r="A45" s="337"/>
      <c r="B45" s="338" t="s">
        <v>201</v>
      </c>
      <c r="C45" s="441">
        <v>0</v>
      </c>
      <c r="D45" s="442">
        <v>0</v>
      </c>
      <c r="E45" s="441">
        <v>0</v>
      </c>
      <c r="F45" s="442">
        <v>0</v>
      </c>
      <c r="G45" s="441">
        <v>0</v>
      </c>
      <c r="H45" s="442">
        <v>0</v>
      </c>
      <c r="I45" s="443">
        <v>0</v>
      </c>
      <c r="J45" s="447">
        <v>0</v>
      </c>
    </row>
    <row r="46" spans="1:177">
      <c r="A46" s="337"/>
      <c r="B46" s="338" t="s">
        <v>423</v>
      </c>
      <c r="C46" s="441">
        <v>75.054000000000002</v>
      </c>
      <c r="D46" s="442">
        <v>60.401000000000003</v>
      </c>
      <c r="E46" s="441">
        <v>243.07400000000001</v>
      </c>
      <c r="F46" s="442">
        <v>184.38399999999999</v>
      </c>
      <c r="G46" s="441">
        <v>55.664999999999999</v>
      </c>
      <c r="H46" s="442">
        <v>41.487000000000002</v>
      </c>
      <c r="I46" s="443">
        <v>373.79300000000001</v>
      </c>
      <c r="J46" s="447">
        <v>286.27199999999999</v>
      </c>
    </row>
    <row r="47" spans="1:177">
      <c r="K47" s="348"/>
      <c r="L47" s="348"/>
      <c r="M47" s="348"/>
    </row>
    <row r="48" spans="1:177" s="94" customFormat="1">
      <c r="A48" s="337"/>
      <c r="B48" s="343" t="s">
        <v>410</v>
      </c>
      <c r="C48" s="441">
        <v>0</v>
      </c>
      <c r="D48" s="442">
        <v>0</v>
      </c>
      <c r="E48" s="441">
        <v>0</v>
      </c>
      <c r="F48" s="442">
        <v>0</v>
      </c>
      <c r="G48" s="441">
        <v>0</v>
      </c>
      <c r="H48" s="442">
        <v>0</v>
      </c>
      <c r="I48" s="441">
        <v>0</v>
      </c>
      <c r="J48" s="442">
        <v>0</v>
      </c>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K48" s="122"/>
      <c r="AL48" s="122"/>
      <c r="AM48" s="122"/>
      <c r="AN48" s="122"/>
      <c r="AO48" s="122"/>
      <c r="AP48" s="122"/>
      <c r="AQ48" s="122"/>
      <c r="AR48" s="122"/>
      <c r="AS48" s="122"/>
      <c r="AT48" s="122"/>
      <c r="AU48" s="122"/>
      <c r="AV48" s="122"/>
      <c r="AW48" s="122"/>
      <c r="AX48" s="122"/>
      <c r="AY48" s="122"/>
      <c r="AZ48" s="122"/>
      <c r="BA48" s="122"/>
      <c r="BB48" s="122"/>
      <c r="BC48" s="122"/>
      <c r="BD48" s="122"/>
      <c r="BE48" s="122"/>
      <c r="BF48" s="122"/>
      <c r="BG48" s="122"/>
      <c r="BH48" s="122"/>
      <c r="BI48" s="122"/>
      <c r="BJ48" s="122"/>
      <c r="BK48" s="122"/>
      <c r="BL48" s="122"/>
      <c r="BM48" s="122"/>
      <c r="BN48" s="122"/>
      <c r="BO48" s="122"/>
      <c r="BP48" s="122"/>
      <c r="BQ48" s="122"/>
      <c r="BR48" s="122"/>
      <c r="BS48" s="122"/>
      <c r="BT48" s="122"/>
      <c r="BU48" s="122"/>
      <c r="BV48" s="122"/>
      <c r="BW48" s="122"/>
      <c r="BX48" s="122"/>
      <c r="BY48" s="122"/>
      <c r="BZ48" s="122"/>
      <c r="CA48" s="122"/>
      <c r="CB48" s="122"/>
      <c r="CC48" s="122"/>
      <c r="CD48" s="122"/>
      <c r="CE48" s="122"/>
      <c r="CF48" s="122"/>
      <c r="CG48" s="122"/>
      <c r="CH48" s="122"/>
      <c r="CI48" s="122"/>
      <c r="CJ48" s="122"/>
      <c r="CK48" s="122"/>
      <c r="CL48" s="122"/>
      <c r="CM48" s="122"/>
      <c r="CN48" s="122"/>
      <c r="CO48" s="122"/>
      <c r="CP48" s="122"/>
      <c r="CQ48" s="122"/>
      <c r="CR48" s="122"/>
      <c r="CS48" s="122"/>
      <c r="CT48" s="122"/>
      <c r="CU48" s="122"/>
      <c r="CV48" s="122"/>
      <c r="CW48" s="122"/>
      <c r="CX48" s="122"/>
      <c r="CY48" s="122"/>
      <c r="CZ48" s="122"/>
      <c r="DA48" s="122"/>
      <c r="DB48" s="122"/>
      <c r="DC48" s="122"/>
      <c r="DD48" s="122"/>
      <c r="DE48" s="122"/>
      <c r="DF48" s="122"/>
      <c r="DG48" s="122"/>
      <c r="DH48" s="122"/>
      <c r="DI48" s="122"/>
      <c r="DJ48" s="122"/>
      <c r="DK48" s="122"/>
      <c r="DL48" s="122"/>
      <c r="DM48" s="122"/>
      <c r="DN48" s="122"/>
      <c r="DO48" s="122"/>
      <c r="DP48" s="122"/>
      <c r="DQ48" s="122"/>
      <c r="DR48" s="122"/>
      <c r="DS48" s="122"/>
      <c r="DT48" s="122"/>
      <c r="DU48" s="122"/>
      <c r="DV48" s="122"/>
      <c r="DW48" s="122"/>
      <c r="DX48" s="122"/>
      <c r="DY48" s="122"/>
      <c r="DZ48" s="122"/>
      <c r="EA48" s="122"/>
      <c r="EB48" s="122"/>
      <c r="EC48" s="122"/>
      <c r="ED48" s="122"/>
      <c r="EE48" s="122"/>
      <c r="EF48" s="122"/>
      <c r="EG48" s="122"/>
      <c r="EH48" s="122"/>
      <c r="EI48" s="122"/>
      <c r="EJ48" s="122"/>
      <c r="EK48" s="122"/>
      <c r="EL48" s="122"/>
      <c r="EM48" s="122"/>
      <c r="EN48" s="122"/>
      <c r="EO48" s="122"/>
      <c r="EP48" s="122"/>
      <c r="EQ48" s="122"/>
      <c r="ER48" s="122"/>
      <c r="ES48" s="122"/>
      <c r="ET48" s="122"/>
      <c r="EU48" s="122"/>
      <c r="EV48" s="122"/>
      <c r="EW48" s="122"/>
      <c r="EX48" s="122"/>
      <c r="EY48" s="122"/>
      <c r="EZ48" s="122"/>
      <c r="FA48" s="122"/>
      <c r="FB48" s="122"/>
      <c r="FC48" s="122"/>
      <c r="FD48" s="122"/>
      <c r="FE48" s="122"/>
      <c r="FF48" s="122"/>
      <c r="FG48" s="122"/>
      <c r="FH48" s="122"/>
      <c r="FI48" s="122"/>
      <c r="FJ48" s="122"/>
      <c r="FK48" s="122"/>
      <c r="FL48" s="122"/>
      <c r="FM48" s="122"/>
      <c r="FN48" s="122"/>
      <c r="FO48" s="122"/>
      <c r="FP48" s="122"/>
      <c r="FQ48" s="122"/>
      <c r="FR48" s="122"/>
      <c r="FS48" s="122"/>
      <c r="FT48" s="122"/>
      <c r="FU48" s="122"/>
    </row>
    <row r="49" spans="1:22">
      <c r="K49" s="348"/>
      <c r="L49" s="348"/>
    </row>
    <row r="50" spans="1:22" s="217" customFormat="1">
      <c r="A50" s="350" t="s">
        <v>238</v>
      </c>
      <c r="B50" s="335"/>
      <c r="C50" s="443">
        <v>2290.37</v>
      </c>
      <c r="D50" s="529">
        <v>2170.9839999999999</v>
      </c>
      <c r="E50" s="443">
        <v>10293.232</v>
      </c>
      <c r="F50" s="529">
        <v>9154.9079999999994</v>
      </c>
      <c r="G50" s="443">
        <v>817.279</v>
      </c>
      <c r="H50" s="529">
        <v>807.41899999999998</v>
      </c>
      <c r="I50" s="443">
        <v>13400.880999999999</v>
      </c>
      <c r="J50" s="447">
        <v>12133.311</v>
      </c>
    </row>
    <row r="51" spans="1:22">
      <c r="A51" s="337"/>
      <c r="B51" s="338" t="s">
        <v>381</v>
      </c>
      <c r="C51" s="441">
        <v>1396.424</v>
      </c>
      <c r="D51" s="442">
        <v>1304.3900000000001</v>
      </c>
      <c r="E51" s="441">
        <v>3108.9589999999998</v>
      </c>
      <c r="F51" s="442">
        <v>2782.5590000000002</v>
      </c>
      <c r="G51" s="441">
        <v>830.48900000000003</v>
      </c>
      <c r="H51" s="442">
        <v>830.63400000000001</v>
      </c>
      <c r="I51" s="443">
        <v>5335.8720000000003</v>
      </c>
      <c r="J51" s="447">
        <v>4917.5829999999996</v>
      </c>
    </row>
    <row r="52" spans="1:22">
      <c r="A52" s="337"/>
      <c r="B52" s="338" t="s">
        <v>382</v>
      </c>
      <c r="C52" s="441">
        <v>102.21599999999999</v>
      </c>
      <c r="D52" s="442">
        <v>84.031000000000006</v>
      </c>
      <c r="E52" s="441">
        <v>80.046000000000006</v>
      </c>
      <c r="F52" s="442">
        <v>82.231999999999999</v>
      </c>
      <c r="G52" s="441">
        <v>24.116</v>
      </c>
      <c r="H52" s="442">
        <v>21.628</v>
      </c>
      <c r="I52" s="443">
        <v>206.37799999999999</v>
      </c>
      <c r="J52" s="447">
        <v>187.89099999999999</v>
      </c>
    </row>
    <row r="53" spans="1:22">
      <c r="A53" s="337"/>
      <c r="B53" s="338" t="s">
        <v>383</v>
      </c>
      <c r="C53" s="441">
        <v>7.9210000000000003</v>
      </c>
      <c r="D53" s="442">
        <v>9.7460000000000004</v>
      </c>
      <c r="E53" s="441">
        <v>3160.8409999999999</v>
      </c>
      <c r="F53" s="442">
        <v>2678.4380000000001</v>
      </c>
      <c r="G53" s="441">
        <v>2.1280000000000001</v>
      </c>
      <c r="H53" s="442">
        <v>0.88300000000000001</v>
      </c>
      <c r="I53" s="443">
        <v>3170.89</v>
      </c>
      <c r="J53" s="447">
        <v>2689.067</v>
      </c>
    </row>
    <row r="54" spans="1:22">
      <c r="A54" s="337"/>
      <c r="B54" s="338" t="s">
        <v>202</v>
      </c>
      <c r="C54" s="441">
        <v>99.533000000000001</v>
      </c>
      <c r="D54" s="442">
        <v>104.447</v>
      </c>
      <c r="E54" s="441">
        <v>1001.164</v>
      </c>
      <c r="F54" s="442">
        <v>998.87300000000005</v>
      </c>
      <c r="G54" s="441">
        <v>-32.936999999999998</v>
      </c>
      <c r="H54" s="442">
        <v>-40.822000000000003</v>
      </c>
      <c r="I54" s="443">
        <v>1067.76</v>
      </c>
      <c r="J54" s="447">
        <v>1062.498</v>
      </c>
    </row>
    <row r="55" spans="1:22">
      <c r="A55" s="337"/>
      <c r="B55" s="338" t="s">
        <v>384</v>
      </c>
      <c r="C55" s="441">
        <v>130.42500000000001</v>
      </c>
      <c r="D55" s="442">
        <v>132.43199999999999</v>
      </c>
      <c r="E55" s="441">
        <v>832.101</v>
      </c>
      <c r="F55" s="442">
        <v>705.375</v>
      </c>
      <c r="G55" s="441">
        <v>1.1950000000000001</v>
      </c>
      <c r="H55" s="442">
        <v>1.012</v>
      </c>
      <c r="I55" s="443">
        <v>963.721</v>
      </c>
      <c r="J55" s="447">
        <v>838.81899999999996</v>
      </c>
    </row>
    <row r="56" spans="1:22">
      <c r="A56" s="337"/>
      <c r="B56" s="338" t="s">
        <v>203</v>
      </c>
      <c r="C56" s="441">
        <v>459.459</v>
      </c>
      <c r="D56" s="442">
        <v>443.99599999999998</v>
      </c>
      <c r="E56" s="441">
        <v>440.54</v>
      </c>
      <c r="F56" s="442">
        <v>443.74200000000002</v>
      </c>
      <c r="G56" s="441">
        <v>-10.101000000000001</v>
      </c>
      <c r="H56" s="442">
        <v>-8.3379999999999992</v>
      </c>
      <c r="I56" s="443">
        <v>889.89800000000002</v>
      </c>
      <c r="J56" s="447">
        <v>879.4</v>
      </c>
    </row>
    <row r="57" spans="1:22">
      <c r="A57" s="337"/>
      <c r="B57" s="338" t="s">
        <v>204</v>
      </c>
      <c r="C57" s="441">
        <v>26.741</v>
      </c>
      <c r="D57" s="442">
        <v>25.503</v>
      </c>
      <c r="E57" s="441">
        <v>1600.039</v>
      </c>
      <c r="F57" s="442">
        <v>1395.556</v>
      </c>
      <c r="G57" s="441">
        <v>2.3889999999999998</v>
      </c>
      <c r="H57" s="442">
        <v>2.4220000000000002</v>
      </c>
      <c r="I57" s="443">
        <v>1629.1690000000001</v>
      </c>
      <c r="J57" s="447">
        <v>1423.481</v>
      </c>
    </row>
    <row r="58" spans="1:22">
      <c r="A58" s="337"/>
      <c r="B58" s="338" t="s">
        <v>385</v>
      </c>
      <c r="C58" s="441">
        <v>67.650999999999996</v>
      </c>
      <c r="D58" s="442">
        <v>66.438999999999993</v>
      </c>
      <c r="E58" s="441">
        <v>69.542000000000002</v>
      </c>
      <c r="F58" s="442">
        <v>68.132999999999996</v>
      </c>
      <c r="G58" s="441">
        <v>0</v>
      </c>
      <c r="H58" s="442">
        <v>0</v>
      </c>
      <c r="I58" s="443">
        <v>137.19300000000001</v>
      </c>
      <c r="J58" s="447">
        <v>134.572</v>
      </c>
    </row>
    <row r="59" spans="1:22">
      <c r="K59" s="348"/>
      <c r="L59" s="348"/>
      <c r="M59" s="348"/>
      <c r="N59" s="348"/>
      <c r="O59" s="348"/>
      <c r="P59" s="348"/>
      <c r="Q59" s="348"/>
      <c r="R59" s="348"/>
      <c r="S59" s="348"/>
      <c r="T59" s="348"/>
      <c r="U59" s="348"/>
      <c r="V59" s="348"/>
    </row>
    <row r="60" spans="1:22" s="217" customFormat="1">
      <c r="A60" s="350" t="s">
        <v>239</v>
      </c>
      <c r="B60" s="335"/>
      <c r="C60" s="443">
        <v>9367.4310000000005</v>
      </c>
      <c r="D60" s="529">
        <v>8102.9840000000004</v>
      </c>
      <c r="E60" s="443">
        <v>6523.5389999999998</v>
      </c>
      <c r="F60" s="529">
        <v>5683.62</v>
      </c>
      <c r="G60" s="443">
        <v>1154.125</v>
      </c>
      <c r="H60" s="529">
        <v>1243.489</v>
      </c>
      <c r="I60" s="443">
        <v>17045.095000000001</v>
      </c>
      <c r="J60" s="447">
        <v>15030.093000000001</v>
      </c>
    </row>
    <row r="61" spans="1:22" s="217" customFormat="1">
      <c r="A61" s="350" t="s">
        <v>411</v>
      </c>
      <c r="B61" s="335"/>
      <c r="C61" s="443">
        <v>9367.4310000000005</v>
      </c>
      <c r="D61" s="529">
        <v>8102.9840000000004</v>
      </c>
      <c r="E61" s="443">
        <v>6523.5389999999998</v>
      </c>
      <c r="F61" s="529">
        <v>5683.62</v>
      </c>
      <c r="G61" s="443">
        <v>1154.125</v>
      </c>
      <c r="H61" s="529">
        <v>1243.489</v>
      </c>
      <c r="I61" s="443">
        <v>14463.115</v>
      </c>
      <c r="J61" s="447">
        <v>12832.656999999999</v>
      </c>
    </row>
    <row r="62" spans="1:22">
      <c r="A62" s="337"/>
      <c r="B62" s="338" t="s">
        <v>205</v>
      </c>
      <c r="C62" s="441">
        <v>5983.8329999999996</v>
      </c>
      <c r="D62" s="442">
        <v>5636.23</v>
      </c>
      <c r="E62" s="441">
        <v>3633.9870000000001</v>
      </c>
      <c r="F62" s="442">
        <v>2972.0169999999998</v>
      </c>
      <c r="G62" s="441">
        <v>6181.6790000000001</v>
      </c>
      <c r="H62" s="442">
        <v>7191.2520000000004</v>
      </c>
      <c r="I62" s="443">
        <v>15799.499</v>
      </c>
      <c r="J62" s="447">
        <v>15799.499</v>
      </c>
    </row>
    <row r="63" spans="1:22">
      <c r="A63" s="337"/>
      <c r="B63" s="338" t="s">
        <v>206</v>
      </c>
      <c r="C63" s="441">
        <v>878.26199999999994</v>
      </c>
      <c r="D63" s="442">
        <v>1195.6790000000001</v>
      </c>
      <c r="E63" s="441">
        <v>-499.137</v>
      </c>
      <c r="F63" s="442">
        <v>-270.48500000000001</v>
      </c>
      <c r="G63" s="441">
        <v>5757.0919999999996</v>
      </c>
      <c r="H63" s="442">
        <v>4843.4970000000003</v>
      </c>
      <c r="I63" s="443">
        <v>6136.2169999999996</v>
      </c>
      <c r="J63" s="447">
        <v>5768.6909999999998</v>
      </c>
    </row>
    <row r="64" spans="1:22">
      <c r="A64" s="337"/>
      <c r="B64" s="338" t="s">
        <v>419</v>
      </c>
      <c r="C64" s="441">
        <v>34.420999999999999</v>
      </c>
      <c r="D64" s="442">
        <v>337.10700000000003</v>
      </c>
      <c r="E64" s="441">
        <v>0</v>
      </c>
      <c r="F64" s="442">
        <v>46.819000000000003</v>
      </c>
      <c r="G64" s="441">
        <v>-34.420999999999999</v>
      </c>
      <c r="H64" s="442">
        <v>-383.92599999999999</v>
      </c>
      <c r="I64" s="443">
        <v>0</v>
      </c>
      <c r="J64" s="447">
        <v>0</v>
      </c>
    </row>
    <row r="65" spans="1:13">
      <c r="A65" s="337"/>
      <c r="B65" s="338" t="s">
        <v>413</v>
      </c>
      <c r="C65" s="441">
        <v>-5.8999999999999997E-2</v>
      </c>
      <c r="D65" s="442">
        <v>-0.05</v>
      </c>
      <c r="E65" s="441">
        <v>0</v>
      </c>
      <c r="F65" s="442">
        <v>0</v>
      </c>
      <c r="G65" s="441">
        <v>-0.21299999999999999</v>
      </c>
      <c r="H65" s="442">
        <v>-0.222</v>
      </c>
      <c r="I65" s="443">
        <v>-0.27200000000000002</v>
      </c>
      <c r="J65" s="447">
        <v>-0.27200000000000002</v>
      </c>
    </row>
    <row r="66" spans="1:13">
      <c r="A66" s="337"/>
      <c r="B66" s="338" t="s">
        <v>386</v>
      </c>
      <c r="C66" s="441">
        <v>0</v>
      </c>
      <c r="D66" s="442">
        <v>0</v>
      </c>
      <c r="E66" s="441">
        <v>0</v>
      </c>
      <c r="F66" s="442">
        <v>0</v>
      </c>
      <c r="G66" s="441">
        <v>0</v>
      </c>
      <c r="H66" s="442">
        <v>0</v>
      </c>
      <c r="I66" s="443">
        <v>0</v>
      </c>
      <c r="J66" s="447">
        <v>0</v>
      </c>
    </row>
    <row r="67" spans="1:13">
      <c r="A67" s="337"/>
      <c r="B67" s="338" t="s">
        <v>387</v>
      </c>
      <c r="C67" s="441">
        <v>2470.9740000000002</v>
      </c>
      <c r="D67" s="442">
        <v>934.01800000000003</v>
      </c>
      <c r="E67" s="441">
        <v>3388.6889999999999</v>
      </c>
      <c r="F67" s="442">
        <v>2935.2689999999998</v>
      </c>
      <c r="G67" s="441">
        <v>-10750.012000000001</v>
      </c>
      <c r="H67" s="442">
        <v>-10407.111999999999</v>
      </c>
      <c r="I67" s="443">
        <v>-7472.3289999999997</v>
      </c>
      <c r="J67" s="447">
        <v>-8735.2610000000004</v>
      </c>
    </row>
    <row r="68" spans="1:13">
      <c r="K68" s="348"/>
      <c r="L68" s="348"/>
      <c r="M68" s="348"/>
    </row>
    <row r="69" spans="1:13" s="217" customFormat="1">
      <c r="A69" s="350" t="s">
        <v>240</v>
      </c>
      <c r="B69" s="335"/>
      <c r="C69" s="443">
        <v>0</v>
      </c>
      <c r="D69" s="529">
        <v>0</v>
      </c>
      <c r="E69" s="443">
        <v>0</v>
      </c>
      <c r="F69" s="529">
        <v>0</v>
      </c>
      <c r="G69" s="443">
        <v>0</v>
      </c>
      <c r="H69" s="529">
        <v>0</v>
      </c>
      <c r="I69" s="443">
        <v>2581.98</v>
      </c>
      <c r="J69" s="447">
        <v>2197.4360000000001</v>
      </c>
    </row>
    <row r="70" spans="1:13">
      <c r="K70" s="348"/>
      <c r="L70" s="348"/>
      <c r="M70" s="348"/>
    </row>
    <row r="71" spans="1:13" s="217" customFormat="1">
      <c r="A71" s="350" t="s">
        <v>241</v>
      </c>
      <c r="B71" s="335"/>
      <c r="C71" s="443">
        <v>14411.53</v>
      </c>
      <c r="D71" s="529">
        <v>12216.187</v>
      </c>
      <c r="E71" s="443">
        <v>24772.006000000001</v>
      </c>
      <c r="F71" s="529">
        <v>21081.091</v>
      </c>
      <c r="G71" s="443">
        <v>1083.3309999999999</v>
      </c>
      <c r="H71" s="529">
        <v>1661.66</v>
      </c>
      <c r="I71" s="443">
        <v>40266.866999999998</v>
      </c>
      <c r="J71" s="447">
        <v>34958.938000000002</v>
      </c>
    </row>
    <row r="72" spans="1:13">
      <c r="C72" s="327"/>
      <c r="D72" s="327"/>
      <c r="E72" s="327"/>
      <c r="F72" s="327"/>
      <c r="G72" s="327"/>
      <c r="H72" s="327"/>
      <c r="I72" s="327"/>
      <c r="J72" s="327"/>
    </row>
    <row r="73" spans="1:13">
      <c r="C73" s="327"/>
      <c r="D73" s="327"/>
      <c r="E73" s="327"/>
      <c r="F73" s="327"/>
      <c r="G73" s="327"/>
      <c r="H73" s="327"/>
      <c r="I73" s="327"/>
      <c r="J73" s="327"/>
    </row>
    <row r="74" spans="1:13">
      <c r="C74" s="327"/>
      <c r="D74" s="327"/>
      <c r="E74" s="327"/>
      <c r="F74" s="327"/>
      <c r="G74" s="327"/>
      <c r="H74" s="327"/>
      <c r="I74" s="327"/>
      <c r="J74" s="327"/>
    </row>
    <row r="75" spans="1:13">
      <c r="A75" s="122"/>
    </row>
    <row r="76" spans="1:13" ht="12.75" customHeight="1">
      <c r="A76" s="683" t="s">
        <v>124</v>
      </c>
      <c r="B76" s="684"/>
      <c r="C76" s="677" t="s">
        <v>70</v>
      </c>
      <c r="D76" s="678"/>
      <c r="E76" s="677" t="s">
        <v>45</v>
      </c>
      <c r="F76" s="678"/>
      <c r="G76" s="677" t="s">
        <v>265</v>
      </c>
      <c r="H76" s="678"/>
      <c r="I76" s="677" t="s">
        <v>17</v>
      </c>
      <c r="J76" s="678"/>
    </row>
    <row r="77" spans="1:13">
      <c r="A77" s="673" t="s">
        <v>242</v>
      </c>
      <c r="B77" s="674"/>
      <c r="C77" s="330" t="s">
        <v>424</v>
      </c>
      <c r="D77" s="346" t="s">
        <v>425</v>
      </c>
      <c r="E77" s="330" t="s">
        <v>424</v>
      </c>
      <c r="F77" s="346" t="s">
        <v>425</v>
      </c>
      <c r="G77" s="330" t="s">
        <v>424</v>
      </c>
      <c r="H77" s="346" t="s">
        <v>425</v>
      </c>
      <c r="I77" s="330" t="s">
        <v>424</v>
      </c>
      <c r="J77" s="346" t="s">
        <v>425</v>
      </c>
    </row>
    <row r="78" spans="1:13">
      <c r="A78" s="675"/>
      <c r="B78" s="676"/>
      <c r="C78" s="332" t="s">
        <v>335</v>
      </c>
      <c r="D78" s="333" t="s">
        <v>335</v>
      </c>
      <c r="E78" s="332" t="s">
        <v>335</v>
      </c>
      <c r="F78" s="333" t="s">
        <v>335</v>
      </c>
      <c r="G78" s="332" t="s">
        <v>335</v>
      </c>
      <c r="H78" s="333" t="s">
        <v>335</v>
      </c>
      <c r="I78" s="332" t="s">
        <v>335</v>
      </c>
      <c r="J78" s="333" t="s">
        <v>335</v>
      </c>
    </row>
    <row r="79" spans="1:13" s="217" customFormat="1">
      <c r="A79" s="350" t="s">
        <v>243</v>
      </c>
      <c r="B79" s="335"/>
      <c r="C79" s="443">
        <v>940.80399999999997</v>
      </c>
      <c r="D79" s="529">
        <v>866.37800000000004</v>
      </c>
      <c r="E79" s="443">
        <v>3027.6289999999999</v>
      </c>
      <c r="F79" s="529">
        <v>2598.3000000000002</v>
      </c>
      <c r="G79" s="443">
        <v>-174.44300000000001</v>
      </c>
      <c r="H79" s="529">
        <v>-189.80600000000001</v>
      </c>
      <c r="I79" s="443">
        <v>3793.99</v>
      </c>
      <c r="J79" s="447">
        <v>3274.8719999999998</v>
      </c>
    </row>
    <row r="80" spans="1:13">
      <c r="A80" s="337"/>
      <c r="B80" s="338" t="s">
        <v>89</v>
      </c>
      <c r="C80" s="441">
        <v>930.75599999999997</v>
      </c>
      <c r="D80" s="442">
        <v>857.05200000000002</v>
      </c>
      <c r="E80" s="441">
        <v>2616.1039999999998</v>
      </c>
      <c r="F80" s="442">
        <v>2347.0050000000001</v>
      </c>
      <c r="G80" s="441">
        <v>-195.86600000000001</v>
      </c>
      <c r="H80" s="442">
        <v>-189.72</v>
      </c>
      <c r="I80" s="443">
        <v>3350.9940000000001</v>
      </c>
      <c r="J80" s="447">
        <v>3014.337</v>
      </c>
    </row>
    <row r="81" spans="1:22">
      <c r="A81" s="337"/>
      <c r="B81" s="338" t="s">
        <v>49</v>
      </c>
      <c r="C81" s="441">
        <v>906.08399999999995</v>
      </c>
      <c r="D81" s="442">
        <v>835.61699999999996</v>
      </c>
      <c r="E81" s="441">
        <v>2150.5140000000001</v>
      </c>
      <c r="F81" s="442">
        <v>1955.7349999999999</v>
      </c>
      <c r="G81" s="441">
        <v>-187.77799999999999</v>
      </c>
      <c r="H81" s="442">
        <v>-176.04900000000001</v>
      </c>
      <c r="I81" s="443">
        <v>2868.82</v>
      </c>
      <c r="J81" s="447">
        <v>2615.3029999999999</v>
      </c>
    </row>
    <row r="82" spans="1:22">
      <c r="A82" s="337"/>
      <c r="B82" s="338" t="s">
        <v>207</v>
      </c>
      <c r="C82" s="441">
        <v>8.4019999999999992</v>
      </c>
      <c r="D82" s="442">
        <v>7.4660000000000002</v>
      </c>
      <c r="E82" s="441">
        <v>5.9850000000000003</v>
      </c>
      <c r="F82" s="442">
        <v>1.873</v>
      </c>
      <c r="G82" s="441">
        <v>0.08</v>
      </c>
      <c r="H82" s="442">
        <v>2E-3</v>
      </c>
      <c r="I82" s="443">
        <v>14.467000000000001</v>
      </c>
      <c r="J82" s="447">
        <v>9.3409999999999993</v>
      </c>
    </row>
    <row r="83" spans="1:22">
      <c r="A83" s="337"/>
      <c r="B83" s="338" t="s">
        <v>208</v>
      </c>
      <c r="C83" s="441">
        <v>16.27</v>
      </c>
      <c r="D83" s="442">
        <v>13.968999999999999</v>
      </c>
      <c r="E83" s="441">
        <v>459.60500000000002</v>
      </c>
      <c r="F83" s="442">
        <v>389.39699999999999</v>
      </c>
      <c r="G83" s="441">
        <v>-8.1679999999999993</v>
      </c>
      <c r="H83" s="442">
        <v>-13.673</v>
      </c>
      <c r="I83" s="443">
        <v>467.70699999999999</v>
      </c>
      <c r="J83" s="447">
        <v>389.69299999999998</v>
      </c>
    </row>
    <row r="84" spans="1:22">
      <c r="A84" s="337"/>
      <c r="B84" s="338" t="s">
        <v>90</v>
      </c>
      <c r="C84" s="441">
        <v>10.048</v>
      </c>
      <c r="D84" s="442">
        <v>9.3260000000000005</v>
      </c>
      <c r="E84" s="441">
        <v>411.52499999999998</v>
      </c>
      <c r="F84" s="442">
        <v>251.29499999999999</v>
      </c>
      <c r="G84" s="441">
        <v>21.422999999999998</v>
      </c>
      <c r="H84" s="442">
        <v>-8.5999999999999993E-2</v>
      </c>
      <c r="I84" s="443">
        <v>442.99599999999998</v>
      </c>
      <c r="J84" s="447">
        <v>260.53500000000003</v>
      </c>
    </row>
    <row r="85" spans="1:22">
      <c r="K85" s="348"/>
      <c r="L85" s="348"/>
      <c r="M85" s="348"/>
    </row>
    <row r="86" spans="1:22" s="217" customFormat="1">
      <c r="A86" s="350" t="s">
        <v>244</v>
      </c>
      <c r="B86" s="335"/>
      <c r="C86" s="443">
        <v>-334.483</v>
      </c>
      <c r="D86" s="529">
        <v>-479.11799999999999</v>
      </c>
      <c r="E86" s="443">
        <v>-2040.395</v>
      </c>
      <c r="F86" s="529">
        <v>-1784.96</v>
      </c>
      <c r="G86" s="443">
        <v>184.714</v>
      </c>
      <c r="H86" s="529">
        <v>188.7</v>
      </c>
      <c r="I86" s="443">
        <v>-2190.1640000000002</v>
      </c>
      <c r="J86" s="447">
        <v>-2075.3780000000002</v>
      </c>
    </row>
    <row r="87" spans="1:22">
      <c r="A87" s="337"/>
      <c r="B87" s="338" t="s">
        <v>209</v>
      </c>
      <c r="C87" s="441">
        <v>-200.39599999999999</v>
      </c>
      <c r="D87" s="442">
        <v>-356.01600000000002</v>
      </c>
      <c r="E87" s="441">
        <v>-1463.8689999999999</v>
      </c>
      <c r="F87" s="442">
        <v>-1341.2460000000001</v>
      </c>
      <c r="G87" s="441">
        <v>189.124</v>
      </c>
      <c r="H87" s="442">
        <v>174.23</v>
      </c>
      <c r="I87" s="443">
        <v>-1475.1410000000001</v>
      </c>
      <c r="J87" s="447">
        <v>-1523.0319999999999</v>
      </c>
    </row>
    <row r="88" spans="1:22">
      <c r="A88" s="337"/>
      <c r="B88" s="338" t="s">
        <v>210</v>
      </c>
      <c r="C88" s="441">
        <v>-31.843</v>
      </c>
      <c r="D88" s="442">
        <v>-34.951999999999998</v>
      </c>
      <c r="E88" s="441">
        <v>-3.4329999999999998</v>
      </c>
      <c r="F88" s="442">
        <v>-2.3E-2</v>
      </c>
      <c r="G88" s="441">
        <v>0</v>
      </c>
      <c r="H88" s="442">
        <v>0</v>
      </c>
      <c r="I88" s="443">
        <v>-35.276000000000003</v>
      </c>
      <c r="J88" s="447">
        <v>-34.975000000000001</v>
      </c>
    </row>
    <row r="89" spans="1:22">
      <c r="A89" s="337"/>
      <c r="B89" s="338" t="s">
        <v>94</v>
      </c>
      <c r="C89" s="441">
        <v>-78.209000000000003</v>
      </c>
      <c r="D89" s="442">
        <v>-61.796999999999997</v>
      </c>
      <c r="E89" s="441">
        <v>-200.691</v>
      </c>
      <c r="F89" s="442">
        <v>-219.08799999999999</v>
      </c>
      <c r="G89" s="441">
        <v>14.211</v>
      </c>
      <c r="H89" s="442">
        <v>15.089</v>
      </c>
      <c r="I89" s="443">
        <v>-264.68900000000002</v>
      </c>
      <c r="J89" s="447">
        <v>-265.79599999999999</v>
      </c>
    </row>
    <row r="90" spans="1:22">
      <c r="A90" s="337"/>
      <c r="B90" s="338" t="s">
        <v>211</v>
      </c>
      <c r="C90" s="441">
        <v>-24.035</v>
      </c>
      <c r="D90" s="442">
        <v>-26.353000000000002</v>
      </c>
      <c r="E90" s="441">
        <v>-372.40199999999999</v>
      </c>
      <c r="F90" s="442">
        <v>-224.60300000000001</v>
      </c>
      <c r="G90" s="441">
        <v>-18.620999999999999</v>
      </c>
      <c r="H90" s="442">
        <v>-0.61899999999999999</v>
      </c>
      <c r="I90" s="443">
        <v>-415.05799999999999</v>
      </c>
      <c r="J90" s="447">
        <v>-251.57499999999999</v>
      </c>
    </row>
    <row r="91" spans="1:22">
      <c r="K91" s="348"/>
      <c r="L91" s="348"/>
      <c r="M91" s="348"/>
      <c r="N91" s="348"/>
      <c r="O91" s="348"/>
      <c r="P91" s="348"/>
      <c r="Q91" s="348"/>
      <c r="R91" s="348"/>
      <c r="S91" s="348"/>
      <c r="T91" s="348"/>
      <c r="U91" s="348"/>
      <c r="V91" s="348"/>
    </row>
    <row r="92" spans="1:22" s="217" customFormat="1">
      <c r="A92" s="350" t="s">
        <v>245</v>
      </c>
      <c r="B92" s="335"/>
      <c r="C92" s="443">
        <v>606.32100000000003</v>
      </c>
      <c r="D92" s="529">
        <v>387.26</v>
      </c>
      <c r="E92" s="443">
        <v>987.23400000000004</v>
      </c>
      <c r="F92" s="529">
        <v>813.34</v>
      </c>
      <c r="G92" s="443">
        <v>10.271000000000001</v>
      </c>
      <c r="H92" s="529">
        <v>-1.1060000000000001</v>
      </c>
      <c r="I92" s="443">
        <v>1603.826</v>
      </c>
      <c r="J92" s="447">
        <v>1199.4939999999999</v>
      </c>
    </row>
    <row r="93" spans="1:22">
      <c r="K93" s="348"/>
      <c r="L93" s="348"/>
      <c r="M93" s="348"/>
    </row>
    <row r="94" spans="1:22">
      <c r="A94" s="337"/>
      <c r="B94" s="338" t="s">
        <v>212</v>
      </c>
      <c r="C94" s="441">
        <v>3.488</v>
      </c>
      <c r="D94" s="442">
        <v>0.51400000000000001</v>
      </c>
      <c r="E94" s="441">
        <v>51.256</v>
      </c>
      <c r="F94" s="442">
        <v>36.198</v>
      </c>
      <c r="G94" s="441">
        <v>2.802</v>
      </c>
      <c r="H94" s="442">
        <v>0</v>
      </c>
      <c r="I94" s="443">
        <v>57.545999999999999</v>
      </c>
      <c r="J94" s="447">
        <v>36.712000000000003</v>
      </c>
    </row>
    <row r="95" spans="1:22">
      <c r="A95" s="337"/>
      <c r="B95" s="338" t="s">
        <v>213</v>
      </c>
      <c r="C95" s="441">
        <v>-35.292000000000002</v>
      </c>
      <c r="D95" s="442">
        <v>-25.001000000000001</v>
      </c>
      <c r="E95" s="441">
        <v>-140.26599999999999</v>
      </c>
      <c r="F95" s="442">
        <v>-149.251</v>
      </c>
      <c r="G95" s="441">
        <v>-13.317</v>
      </c>
      <c r="H95" s="442">
        <v>-5.1829999999999998</v>
      </c>
      <c r="I95" s="443">
        <v>-188.875</v>
      </c>
      <c r="J95" s="447">
        <v>-179.435</v>
      </c>
    </row>
    <row r="96" spans="1:22">
      <c r="A96" s="337"/>
      <c r="B96" s="338" t="s">
        <v>214</v>
      </c>
      <c r="C96" s="441">
        <v>-61.173000000000002</v>
      </c>
      <c r="D96" s="442">
        <v>-30.861999999999998</v>
      </c>
      <c r="E96" s="441">
        <v>-232.24299999999999</v>
      </c>
      <c r="F96" s="442">
        <v>-220.70500000000001</v>
      </c>
      <c r="G96" s="441">
        <v>-13.263999999999999</v>
      </c>
      <c r="H96" s="442">
        <v>-16.059000000000001</v>
      </c>
      <c r="I96" s="443">
        <v>-306.68</v>
      </c>
      <c r="J96" s="447">
        <v>-267.62599999999998</v>
      </c>
    </row>
    <row r="97" spans="1:22">
      <c r="K97" s="348"/>
      <c r="L97" s="348"/>
      <c r="M97" s="348"/>
      <c r="N97" s="348"/>
      <c r="O97" s="348"/>
      <c r="P97" s="348"/>
      <c r="Q97" s="348"/>
      <c r="R97" s="348"/>
      <c r="S97" s="348"/>
      <c r="T97" s="348"/>
      <c r="U97" s="348"/>
      <c r="V97" s="348"/>
    </row>
    <row r="98" spans="1:22" s="217" customFormat="1">
      <c r="A98" s="350" t="s">
        <v>246</v>
      </c>
      <c r="B98" s="335"/>
      <c r="C98" s="443">
        <v>513.34400000000005</v>
      </c>
      <c r="D98" s="529">
        <v>331.911</v>
      </c>
      <c r="E98" s="443">
        <v>665.98099999999999</v>
      </c>
      <c r="F98" s="529">
        <v>479.58199999999999</v>
      </c>
      <c r="G98" s="443">
        <v>-13.507999999999999</v>
      </c>
      <c r="H98" s="529">
        <v>-22.347999999999999</v>
      </c>
      <c r="I98" s="443">
        <v>1165.817</v>
      </c>
      <c r="J98" s="447">
        <v>789.14499999999998</v>
      </c>
    </row>
    <row r="99" spans="1:22">
      <c r="K99" s="348"/>
      <c r="L99" s="348"/>
      <c r="M99" s="327"/>
      <c r="N99" s="327"/>
      <c r="O99" s="327"/>
    </row>
    <row r="100" spans="1:22">
      <c r="A100" s="337"/>
      <c r="B100" s="338" t="s">
        <v>215</v>
      </c>
      <c r="C100" s="441">
        <v>-95.98</v>
      </c>
      <c r="D100" s="442">
        <v>-56.518999999999998</v>
      </c>
      <c r="E100" s="441">
        <v>-170.00800000000001</v>
      </c>
      <c r="F100" s="442">
        <v>-163.92599999999999</v>
      </c>
      <c r="G100" s="441">
        <v>-1.534</v>
      </c>
      <c r="H100" s="442">
        <v>-0.75600000000000001</v>
      </c>
      <c r="I100" s="443">
        <v>-267.52199999999999</v>
      </c>
      <c r="J100" s="447">
        <v>-221.20099999999999</v>
      </c>
    </row>
    <row r="101" spans="1:22">
      <c r="A101" s="337"/>
      <c r="B101" s="338" t="s">
        <v>216</v>
      </c>
      <c r="C101" s="441">
        <v>-2.1999999999999999E-2</v>
      </c>
      <c r="D101" s="442">
        <v>0</v>
      </c>
      <c r="E101" s="441">
        <v>0</v>
      </c>
      <c r="F101" s="442">
        <v>0</v>
      </c>
      <c r="G101" s="441">
        <v>0</v>
      </c>
      <c r="H101" s="442">
        <v>0</v>
      </c>
      <c r="I101" s="443">
        <v>-2.1999999999999999E-2</v>
      </c>
      <c r="J101" s="447">
        <v>0</v>
      </c>
    </row>
    <row r="102" spans="1:22" ht="25.5">
      <c r="A102" s="337"/>
      <c r="B102" s="343" t="s">
        <v>267</v>
      </c>
      <c r="C102" s="441">
        <v>-0.41599999999999998</v>
      </c>
      <c r="D102" s="442">
        <v>-6.8000000000000005E-2</v>
      </c>
      <c r="E102" s="441">
        <v>-95.221999999999994</v>
      </c>
      <c r="F102" s="442">
        <v>-49.780999999999999</v>
      </c>
      <c r="G102" s="441">
        <v>-0.37</v>
      </c>
      <c r="H102" s="442">
        <v>0</v>
      </c>
      <c r="I102" s="443">
        <v>-96.007999999999996</v>
      </c>
      <c r="J102" s="447">
        <v>-49.848999999999997</v>
      </c>
    </row>
    <row r="103" spans="1:22">
      <c r="K103" s="348"/>
      <c r="L103" s="348"/>
      <c r="M103" s="348"/>
    </row>
    <row r="104" spans="1:22" s="217" customFormat="1">
      <c r="A104" s="350" t="s">
        <v>247</v>
      </c>
      <c r="B104" s="335"/>
      <c r="C104" s="443">
        <v>416.92599999999999</v>
      </c>
      <c r="D104" s="529">
        <v>275.32400000000001</v>
      </c>
      <c r="E104" s="443">
        <v>400.75099999999998</v>
      </c>
      <c r="F104" s="529">
        <v>265.875</v>
      </c>
      <c r="G104" s="443">
        <v>-15.412000000000001</v>
      </c>
      <c r="H104" s="529">
        <v>-23.103999999999999</v>
      </c>
      <c r="I104" s="443">
        <v>802.26499999999999</v>
      </c>
      <c r="J104" s="447">
        <v>518.09500000000003</v>
      </c>
    </row>
    <row r="105" spans="1:22">
      <c r="K105" s="348"/>
      <c r="L105" s="348"/>
      <c r="M105" s="348"/>
      <c r="N105" s="348"/>
      <c r="O105" s="348"/>
      <c r="P105" s="348"/>
      <c r="Q105" s="348"/>
      <c r="R105" s="348"/>
      <c r="S105" s="348"/>
      <c r="T105" s="348"/>
      <c r="U105" s="348"/>
      <c r="V105" s="348"/>
    </row>
    <row r="106" spans="1:22" s="217" customFormat="1">
      <c r="A106" s="350" t="s">
        <v>248</v>
      </c>
      <c r="B106" s="335"/>
      <c r="C106" s="443">
        <v>8.657</v>
      </c>
      <c r="D106" s="529">
        <v>-27.952000000000002</v>
      </c>
      <c r="E106" s="443">
        <v>-127.226</v>
      </c>
      <c r="F106" s="529">
        <v>-84.756</v>
      </c>
      <c r="G106" s="443">
        <v>11.164999999999999</v>
      </c>
      <c r="H106" s="529">
        <v>-15.784000000000001</v>
      </c>
      <c r="I106" s="443">
        <v>-107.404</v>
      </c>
      <c r="J106" s="447">
        <v>-128.49199999999999</v>
      </c>
    </row>
    <row r="107" spans="1:22" s="217" customFormat="1">
      <c r="A107" s="334"/>
      <c r="B107" s="335" t="s">
        <v>83</v>
      </c>
      <c r="C107" s="443">
        <v>23.757000000000001</v>
      </c>
      <c r="D107" s="446">
        <v>16.914999999999999</v>
      </c>
      <c r="E107" s="443">
        <v>70.135999999999996</v>
      </c>
      <c r="F107" s="446">
        <v>36.51</v>
      </c>
      <c r="G107" s="443">
        <v>2.738</v>
      </c>
      <c r="H107" s="446">
        <v>-0.73</v>
      </c>
      <c r="I107" s="443">
        <v>96.631</v>
      </c>
      <c r="J107" s="447">
        <v>52.695</v>
      </c>
    </row>
    <row r="108" spans="1:22">
      <c r="A108" s="337"/>
      <c r="B108" s="338" t="s">
        <v>190</v>
      </c>
      <c r="C108" s="441">
        <v>15.569000000000001</v>
      </c>
      <c r="D108" s="442">
        <v>9.23</v>
      </c>
      <c r="E108" s="441">
        <v>7.5750000000000002</v>
      </c>
      <c r="F108" s="442">
        <v>4.7290000000000001</v>
      </c>
      <c r="G108" s="441">
        <v>2.2589999999999999</v>
      </c>
      <c r="H108" s="442">
        <v>1.4339999999999999</v>
      </c>
      <c r="I108" s="443">
        <v>25.402999999999999</v>
      </c>
      <c r="J108" s="447">
        <v>15.393000000000001</v>
      </c>
    </row>
    <row r="109" spans="1:22">
      <c r="A109" s="337"/>
      <c r="B109" s="338" t="s">
        <v>217</v>
      </c>
      <c r="C109" s="441">
        <v>8.1880000000000006</v>
      </c>
      <c r="D109" s="442">
        <v>7.6849999999999996</v>
      </c>
      <c r="E109" s="441">
        <v>62.561</v>
      </c>
      <c r="F109" s="442">
        <v>31.780999999999999</v>
      </c>
      <c r="G109" s="441">
        <v>0.47899999999999998</v>
      </c>
      <c r="H109" s="442">
        <v>-2.1640000000000001</v>
      </c>
      <c r="I109" s="443">
        <v>71.227999999999994</v>
      </c>
      <c r="J109" s="447">
        <v>37.302</v>
      </c>
    </row>
    <row r="110" spans="1:22" s="217" customFormat="1">
      <c r="A110" s="334"/>
      <c r="B110" s="335" t="s">
        <v>99</v>
      </c>
      <c r="C110" s="443">
        <v>-17.658999999999999</v>
      </c>
      <c r="D110" s="446">
        <v>-28.131</v>
      </c>
      <c r="E110" s="443">
        <v>-310.21199999999999</v>
      </c>
      <c r="F110" s="446">
        <v>-172.86099999999999</v>
      </c>
      <c r="G110" s="443">
        <v>-19.103000000000002</v>
      </c>
      <c r="H110" s="446">
        <v>2.12</v>
      </c>
      <c r="I110" s="443">
        <v>-346.97399999999999</v>
      </c>
      <c r="J110" s="447">
        <v>-198.87200000000001</v>
      </c>
    </row>
    <row r="111" spans="1:22">
      <c r="A111" s="337"/>
      <c r="B111" s="338" t="s">
        <v>218</v>
      </c>
      <c r="C111" s="441">
        <v>-16.800999999999998</v>
      </c>
      <c r="D111" s="442">
        <v>-0.64</v>
      </c>
      <c r="E111" s="441">
        <v>-21.233000000000001</v>
      </c>
      <c r="F111" s="442">
        <v>-25.201000000000001</v>
      </c>
      <c r="G111" s="441">
        <v>-1.1060000000000001</v>
      </c>
      <c r="H111" s="442">
        <v>-1.097</v>
      </c>
      <c r="I111" s="443">
        <v>-39.14</v>
      </c>
      <c r="J111" s="447">
        <v>-26.937999999999999</v>
      </c>
    </row>
    <row r="112" spans="1:22">
      <c r="A112" s="337"/>
      <c r="B112" s="338" t="s">
        <v>219</v>
      </c>
      <c r="C112" s="441">
        <v>-22.896000000000001</v>
      </c>
      <c r="D112" s="442">
        <v>-14.608000000000001</v>
      </c>
      <c r="E112" s="441">
        <v>-39.279000000000003</v>
      </c>
      <c r="F112" s="442">
        <v>-26.73</v>
      </c>
      <c r="G112" s="441">
        <v>-6.0670000000000002</v>
      </c>
      <c r="H112" s="442">
        <v>-6.1660000000000004</v>
      </c>
      <c r="I112" s="443">
        <v>-68.242000000000004</v>
      </c>
      <c r="J112" s="447">
        <v>-47.503999999999998</v>
      </c>
    </row>
    <row r="113" spans="1:14">
      <c r="A113" s="337"/>
      <c r="B113" s="338" t="s">
        <v>118</v>
      </c>
      <c r="C113" s="441">
        <v>22.038</v>
      </c>
      <c r="D113" s="442">
        <v>-12.882999999999999</v>
      </c>
      <c r="E113" s="441">
        <v>-249.7</v>
      </c>
      <c r="F113" s="442">
        <v>-120.93</v>
      </c>
      <c r="G113" s="441">
        <v>-11.93</v>
      </c>
      <c r="H113" s="442">
        <v>9.3829999999999991</v>
      </c>
      <c r="I113" s="443">
        <v>-239.59200000000001</v>
      </c>
      <c r="J113" s="447">
        <v>-124.43</v>
      </c>
    </row>
    <row r="114" spans="1:14" s="217" customFormat="1">
      <c r="A114" s="334"/>
      <c r="B114" s="335" t="s">
        <v>220</v>
      </c>
      <c r="C114" s="443">
        <v>-44.378</v>
      </c>
      <c r="D114" s="446">
        <v>-34.765999999999998</v>
      </c>
      <c r="E114" s="443">
        <v>109.449</v>
      </c>
      <c r="F114" s="446">
        <v>54.722999999999999</v>
      </c>
      <c r="G114" s="443">
        <v>-7.9770000000000003</v>
      </c>
      <c r="H114" s="446">
        <v>1.3089999999999999</v>
      </c>
      <c r="I114" s="443">
        <v>57.094000000000001</v>
      </c>
      <c r="J114" s="447">
        <v>21.265999999999998</v>
      </c>
    </row>
    <row r="115" spans="1:14" s="217" customFormat="1">
      <c r="A115" s="334"/>
      <c r="B115" s="335" t="s">
        <v>221</v>
      </c>
      <c r="C115" s="443">
        <v>46.936999999999998</v>
      </c>
      <c r="D115" s="446">
        <v>18.03</v>
      </c>
      <c r="E115" s="443">
        <v>3.4009999999999998</v>
      </c>
      <c r="F115" s="446">
        <v>-3.1280000000000001</v>
      </c>
      <c r="G115" s="443">
        <v>35.506999999999998</v>
      </c>
      <c r="H115" s="446">
        <v>-18.483000000000001</v>
      </c>
      <c r="I115" s="443">
        <v>85.844999999999999</v>
      </c>
      <c r="J115" s="447">
        <v>-3.581</v>
      </c>
    </row>
    <row r="116" spans="1:14">
      <c r="K116" s="348"/>
      <c r="L116" s="348"/>
      <c r="M116" s="348"/>
      <c r="N116" s="348"/>
    </row>
    <row r="117" spans="1:14" s="217" customFormat="1" ht="25.5">
      <c r="A117" s="334"/>
      <c r="B117" s="344" t="s">
        <v>222</v>
      </c>
      <c r="C117" s="443">
        <v>0</v>
      </c>
      <c r="D117" s="446">
        <v>0</v>
      </c>
      <c r="E117" s="443">
        <v>0</v>
      </c>
      <c r="F117" s="446">
        <v>0</v>
      </c>
      <c r="G117" s="443">
        <v>-4.3999999999999997E-2</v>
      </c>
      <c r="H117" s="446">
        <v>0.10100000000000001</v>
      </c>
      <c r="I117" s="443">
        <v>-4.3999999999999997E-2</v>
      </c>
      <c r="J117" s="447">
        <v>0.10100000000000001</v>
      </c>
    </row>
    <row r="118" spans="1:14" s="217" customFormat="1">
      <c r="A118" s="334"/>
      <c r="B118" s="335" t="s">
        <v>223</v>
      </c>
      <c r="C118" s="443">
        <v>2.4E-2</v>
      </c>
      <c r="D118" s="446">
        <v>0</v>
      </c>
      <c r="E118" s="443">
        <v>0.47399999999999998</v>
      </c>
      <c r="F118" s="446">
        <v>5.1999999999999998E-2</v>
      </c>
      <c r="G118" s="443">
        <v>-1.0999999999999999E-2</v>
      </c>
      <c r="H118" s="446">
        <v>0</v>
      </c>
      <c r="I118" s="443">
        <v>0.48699999999999999</v>
      </c>
      <c r="J118" s="447">
        <v>5.1999999999999998E-2</v>
      </c>
    </row>
    <row r="119" spans="1:14">
      <c r="A119" s="337"/>
      <c r="B119" s="338" t="s">
        <v>224</v>
      </c>
      <c r="C119" s="441">
        <v>0</v>
      </c>
      <c r="D119" s="442">
        <v>0</v>
      </c>
      <c r="E119" s="441">
        <v>0.47199999999999998</v>
      </c>
      <c r="F119" s="442">
        <v>5.0999999999999997E-2</v>
      </c>
      <c r="G119" s="441">
        <v>0</v>
      </c>
      <c r="H119" s="442">
        <v>0</v>
      </c>
      <c r="I119" s="443">
        <v>0.47199999999999998</v>
      </c>
      <c r="J119" s="447">
        <v>5.0999999999999997E-2</v>
      </c>
    </row>
    <row r="120" spans="1:14">
      <c r="A120" s="337"/>
      <c r="B120" s="338" t="s">
        <v>225</v>
      </c>
      <c r="C120" s="441">
        <v>2.4E-2</v>
      </c>
      <c r="D120" s="442">
        <v>0</v>
      </c>
      <c r="E120" s="441">
        <v>2E-3</v>
      </c>
      <c r="F120" s="442">
        <v>1E-3</v>
      </c>
      <c r="G120" s="441">
        <v>-1.0999999999999999E-2</v>
      </c>
      <c r="H120" s="442">
        <v>0</v>
      </c>
      <c r="I120" s="443">
        <v>1.4999999999999999E-2</v>
      </c>
      <c r="J120" s="447">
        <v>1E-3</v>
      </c>
    </row>
    <row r="121" spans="1:14">
      <c r="K121" s="348"/>
      <c r="L121" s="348"/>
      <c r="M121" s="327"/>
    </row>
    <row r="122" spans="1:14" s="217" customFormat="1">
      <c r="A122" s="350" t="s">
        <v>249</v>
      </c>
      <c r="B122" s="335"/>
      <c r="C122" s="443">
        <v>425.60700000000003</v>
      </c>
      <c r="D122" s="529">
        <v>247.37200000000001</v>
      </c>
      <c r="E122" s="443">
        <v>273.99900000000002</v>
      </c>
      <c r="F122" s="529">
        <v>181.17099999999999</v>
      </c>
      <c r="G122" s="443">
        <v>-4.3019999999999996</v>
      </c>
      <c r="H122" s="529">
        <v>-38.786999999999999</v>
      </c>
      <c r="I122" s="443">
        <v>695.30399999999997</v>
      </c>
      <c r="J122" s="447">
        <v>389.75599999999997</v>
      </c>
    </row>
    <row r="123" spans="1:14">
      <c r="K123" s="348"/>
      <c r="L123" s="348"/>
      <c r="M123" s="348"/>
      <c r="N123" s="348"/>
    </row>
    <row r="124" spans="1:14">
      <c r="A124" s="337"/>
      <c r="B124" s="338" t="s">
        <v>226</v>
      </c>
      <c r="C124" s="441">
        <v>-110.47799999999999</v>
      </c>
      <c r="D124" s="442">
        <v>-71.146000000000001</v>
      </c>
      <c r="E124" s="441">
        <v>-91.787000000000006</v>
      </c>
      <c r="F124" s="442">
        <v>-49.707000000000001</v>
      </c>
      <c r="G124" s="441">
        <v>-20.312000000000001</v>
      </c>
      <c r="H124" s="442">
        <v>19.492999999999999</v>
      </c>
      <c r="I124" s="443">
        <v>-222.577</v>
      </c>
      <c r="J124" s="447">
        <v>-101.36</v>
      </c>
    </row>
    <row r="125" spans="1:14">
      <c r="K125" s="348"/>
      <c r="L125" s="348"/>
      <c r="M125" s="348"/>
    </row>
    <row r="126" spans="1:14" s="217" customFormat="1">
      <c r="A126" s="350" t="s">
        <v>250</v>
      </c>
      <c r="B126" s="335"/>
      <c r="C126" s="443">
        <v>315.12900000000002</v>
      </c>
      <c r="D126" s="529">
        <v>176.226</v>
      </c>
      <c r="E126" s="443">
        <v>182.21199999999999</v>
      </c>
      <c r="F126" s="529">
        <v>131.464</v>
      </c>
      <c r="G126" s="443">
        <v>-24.614000000000001</v>
      </c>
      <c r="H126" s="529">
        <v>-19.294</v>
      </c>
      <c r="I126" s="443">
        <v>472.72699999999998</v>
      </c>
      <c r="J126" s="447">
        <v>288.39600000000002</v>
      </c>
    </row>
    <row r="127" spans="1:14">
      <c r="A127" s="337"/>
      <c r="B127" s="338" t="s">
        <v>227</v>
      </c>
      <c r="C127" s="441">
        <v>0</v>
      </c>
      <c r="D127" s="442">
        <v>0</v>
      </c>
      <c r="E127" s="441">
        <v>0</v>
      </c>
      <c r="F127" s="442">
        <v>0</v>
      </c>
      <c r="G127" s="441">
        <v>0</v>
      </c>
      <c r="H127" s="442">
        <v>0</v>
      </c>
      <c r="I127" s="443">
        <v>0</v>
      </c>
      <c r="J127" s="447">
        <v>0</v>
      </c>
    </row>
    <row r="128" spans="1:14" s="217" customFormat="1">
      <c r="A128" s="350" t="s">
        <v>82</v>
      </c>
      <c r="B128" s="335"/>
      <c r="C128" s="443">
        <v>315.12900000000002</v>
      </c>
      <c r="D128" s="529">
        <v>176.226</v>
      </c>
      <c r="E128" s="443">
        <v>182.21199999999999</v>
      </c>
      <c r="F128" s="529">
        <v>131.464</v>
      </c>
      <c r="G128" s="443">
        <v>-24.614000000000001</v>
      </c>
      <c r="H128" s="529">
        <v>-19.294</v>
      </c>
      <c r="I128" s="443">
        <v>472.72699999999998</v>
      </c>
      <c r="J128" s="447">
        <v>288.39600000000002</v>
      </c>
    </row>
    <row r="129" spans="1:25">
      <c r="K129" s="348"/>
      <c r="L129" s="348"/>
      <c r="M129" s="348"/>
      <c r="N129" s="348"/>
      <c r="O129" s="348"/>
      <c r="P129" s="348"/>
      <c r="Q129" s="348"/>
      <c r="R129" s="348"/>
      <c r="S129" s="348"/>
      <c r="T129" s="348"/>
      <c r="U129" s="348"/>
      <c r="V129" s="348"/>
      <c r="W129" s="348"/>
      <c r="X129" s="348"/>
      <c r="Y129" s="348"/>
    </row>
    <row r="130" spans="1:25" s="217" customFormat="1">
      <c r="A130" s="334"/>
      <c r="B130" s="335" t="s">
        <v>228</v>
      </c>
      <c r="C130" s="443">
        <v>315.12900000000002</v>
      </c>
      <c r="D130" s="446">
        <v>176.226</v>
      </c>
      <c r="E130" s="443">
        <v>182.21199999999999</v>
      </c>
      <c r="F130" s="446">
        <v>131.464</v>
      </c>
      <c r="G130" s="443">
        <v>-24.614000000000001</v>
      </c>
      <c r="H130" s="446">
        <v>-19.294</v>
      </c>
      <c r="I130" s="443">
        <v>472.72699999999998</v>
      </c>
      <c r="J130" s="447">
        <v>288.39600000000002</v>
      </c>
    </row>
    <row r="131" spans="1:25" s="217" customFormat="1">
      <c r="A131" s="334"/>
      <c r="B131" s="335" t="s">
        <v>55</v>
      </c>
      <c r="C131" s="443">
        <v>0</v>
      </c>
      <c r="D131" s="446">
        <v>0</v>
      </c>
      <c r="E131" s="443">
        <v>0</v>
      </c>
      <c r="F131" s="446">
        <v>0</v>
      </c>
      <c r="G131" s="443">
        <v>0</v>
      </c>
      <c r="H131" s="446">
        <v>0</v>
      </c>
      <c r="I131" s="443">
        <v>365.86900000000003</v>
      </c>
      <c r="J131" s="447">
        <v>183.28</v>
      </c>
    </row>
    <row r="132" spans="1:25" s="217" customFormat="1">
      <c r="A132" s="334"/>
      <c r="B132" s="335" t="s">
        <v>56</v>
      </c>
      <c r="C132" s="443">
        <v>0</v>
      </c>
      <c r="D132" s="446">
        <v>0</v>
      </c>
      <c r="E132" s="443">
        <v>0</v>
      </c>
      <c r="F132" s="446">
        <v>0</v>
      </c>
      <c r="G132" s="443">
        <v>0</v>
      </c>
      <c r="H132" s="446">
        <v>0</v>
      </c>
      <c r="I132" s="443">
        <v>106.858</v>
      </c>
      <c r="J132" s="447">
        <v>105.116</v>
      </c>
    </row>
    <row r="135" spans="1:25">
      <c r="C135" s="122"/>
    </row>
    <row r="137" spans="1:25" ht="12.75" customHeight="1">
      <c r="A137" s="683" t="s">
        <v>124</v>
      </c>
      <c r="B137" s="684"/>
      <c r="C137" s="677" t="s">
        <v>70</v>
      </c>
      <c r="D137" s="678"/>
      <c r="E137" s="677" t="s">
        <v>45</v>
      </c>
      <c r="F137" s="678"/>
      <c r="G137" s="677" t="s">
        <v>265</v>
      </c>
      <c r="H137" s="678"/>
      <c r="I137" s="677" t="s">
        <v>17</v>
      </c>
      <c r="J137" s="678"/>
    </row>
    <row r="138" spans="1:25" ht="12.75" customHeight="1">
      <c r="A138" s="679" t="s">
        <v>251</v>
      </c>
      <c r="B138" s="680"/>
      <c r="C138" s="345" t="s">
        <v>432</v>
      </c>
      <c r="D138" s="346" t="s">
        <v>433</v>
      </c>
      <c r="E138" s="345" t="s">
        <v>432</v>
      </c>
      <c r="F138" s="346" t="s">
        <v>433</v>
      </c>
      <c r="G138" s="345" t="s">
        <v>432</v>
      </c>
      <c r="H138" s="346" t="s">
        <v>433</v>
      </c>
      <c r="I138" s="345" t="s">
        <v>432</v>
      </c>
      <c r="J138" s="346" t="s">
        <v>433</v>
      </c>
    </row>
    <row r="139" spans="1:25">
      <c r="A139" s="681"/>
      <c r="B139" s="682"/>
      <c r="C139" s="332" t="s">
        <v>335</v>
      </c>
      <c r="D139" s="333" t="s">
        <v>335</v>
      </c>
      <c r="E139" s="332" t="s">
        <v>335</v>
      </c>
      <c r="F139" s="333" t="s">
        <v>335</v>
      </c>
      <c r="G139" s="332" t="s">
        <v>335</v>
      </c>
      <c r="H139" s="333" t="s">
        <v>335</v>
      </c>
      <c r="I139" s="332" t="s">
        <v>335</v>
      </c>
      <c r="J139" s="333" t="s">
        <v>335</v>
      </c>
    </row>
    <row r="141" spans="1:25">
      <c r="A141" s="337"/>
      <c r="B141" s="338" t="s">
        <v>229</v>
      </c>
      <c r="C141" s="441">
        <v>45.819000000000003</v>
      </c>
      <c r="D141" s="442">
        <v>233.14500000000001</v>
      </c>
      <c r="E141" s="441">
        <v>237.55600000000001</v>
      </c>
      <c r="F141" s="442">
        <v>54.033000000000001</v>
      </c>
      <c r="G141" s="441">
        <v>-82.350999999999999</v>
      </c>
      <c r="H141" s="442">
        <v>-9.0980000000000008</v>
      </c>
      <c r="I141" s="443">
        <v>201.024</v>
      </c>
      <c r="J141" s="447">
        <v>278.08</v>
      </c>
    </row>
    <row r="142" spans="1:25">
      <c r="A142" s="337"/>
      <c r="B142" s="338" t="s">
        <v>230</v>
      </c>
      <c r="C142" s="441">
        <v>-18.373000000000001</v>
      </c>
      <c r="D142" s="442">
        <v>-47.03</v>
      </c>
      <c r="E142" s="441">
        <v>-506.55399999999997</v>
      </c>
      <c r="F142" s="442">
        <v>-343.404</v>
      </c>
      <c r="G142" s="441">
        <v>-168.82900000000001</v>
      </c>
      <c r="H142" s="442">
        <v>-11.750999999999999</v>
      </c>
      <c r="I142" s="443">
        <v>-693.75599999999997</v>
      </c>
      <c r="J142" s="447">
        <v>-402.185</v>
      </c>
    </row>
    <row r="143" spans="1:25">
      <c r="A143" s="337"/>
      <c r="B143" s="338" t="s">
        <v>231</v>
      </c>
      <c r="C143" s="441">
        <v>67.671999999999997</v>
      </c>
      <c r="D143" s="442">
        <v>-206.61500000000001</v>
      </c>
      <c r="E143" s="441">
        <v>302.12900000000002</v>
      </c>
      <c r="F143" s="442">
        <v>51.494999999999997</v>
      </c>
      <c r="G143" s="441">
        <v>312.56</v>
      </c>
      <c r="H143" s="442">
        <v>63.771000000000001</v>
      </c>
      <c r="I143" s="443">
        <v>682.36099999999999</v>
      </c>
      <c r="J143" s="447">
        <v>-91.349000000000004</v>
      </c>
    </row>
  </sheetData>
  <mergeCells count="24">
    <mergeCell ref="I3:J3"/>
    <mergeCell ref="A137:B137"/>
    <mergeCell ref="C35:D35"/>
    <mergeCell ref="E35:F35"/>
    <mergeCell ref="A35:B35"/>
    <mergeCell ref="A36:B37"/>
    <mergeCell ref="A3:B3"/>
    <mergeCell ref="A4:B5"/>
    <mergeCell ref="C3:D3"/>
    <mergeCell ref="E3:F3"/>
    <mergeCell ref="G3:H3"/>
    <mergeCell ref="C76:D76"/>
    <mergeCell ref="A77:B78"/>
    <mergeCell ref="E76:F76"/>
    <mergeCell ref="I137:J137"/>
    <mergeCell ref="G35:H35"/>
    <mergeCell ref="I35:J35"/>
    <mergeCell ref="G76:H76"/>
    <mergeCell ref="I76:J76"/>
    <mergeCell ref="A138:B139"/>
    <mergeCell ref="A76:B76"/>
    <mergeCell ref="C137:D137"/>
    <mergeCell ref="E137:F137"/>
    <mergeCell ref="G137:H137"/>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K147"/>
  <sheetViews>
    <sheetView zoomScaleNormal="100" workbookViewId="0"/>
  </sheetViews>
  <sheetFormatPr baseColWidth="10" defaultColWidth="11.42578125" defaultRowHeight="12.75"/>
  <cols>
    <col min="1" max="1" width="2.85546875" style="348" customWidth="1"/>
    <col min="2" max="2" width="69.7109375" style="348" customWidth="1"/>
    <col min="3" max="3" width="16.7109375" style="348" customWidth="1"/>
    <col min="4" max="4" width="16.5703125" style="348" customWidth="1"/>
    <col min="5" max="5" width="17" style="348" customWidth="1"/>
    <col min="6" max="14" width="16.7109375" style="348" customWidth="1"/>
    <col min="15" max="15" width="18.85546875" style="348" customWidth="1"/>
    <col min="16" max="16" width="18.28515625" style="348" customWidth="1"/>
    <col min="17" max="17" width="16.7109375" style="122" customWidth="1"/>
    <col min="18" max="18" width="15.85546875" style="122" customWidth="1"/>
    <col min="19" max="20" width="14.28515625" style="122" customWidth="1"/>
    <col min="21" max="21" width="13.5703125" style="122" customWidth="1"/>
    <col min="22" max="22" width="12.28515625" style="122" customWidth="1"/>
    <col min="23" max="26" width="11.42578125" style="122"/>
    <col min="27" max="27" width="13.42578125" style="122" customWidth="1"/>
    <col min="28" max="28" width="14" style="122" customWidth="1"/>
    <col min="29" max="29" width="13.42578125" style="122" customWidth="1"/>
    <col min="30" max="30" width="13.5703125" style="122" customWidth="1"/>
    <col min="31" max="31" width="13.7109375" style="122" customWidth="1"/>
    <col min="32" max="32" width="12.85546875" style="122" customWidth="1"/>
    <col min="33" max="33" width="12.140625" style="122" customWidth="1"/>
    <col min="34" max="34" width="12.7109375" style="122" customWidth="1"/>
    <col min="35" max="16384" width="11.42578125" style="122"/>
  </cols>
  <sheetData>
    <row r="1" spans="1:19">
      <c r="A1" s="122"/>
      <c r="B1" s="122"/>
    </row>
    <row r="2" spans="1:19" ht="12.75" customHeight="1">
      <c r="A2" s="702" t="s">
        <v>124</v>
      </c>
      <c r="B2" s="703"/>
      <c r="C2" s="677" t="s">
        <v>125</v>
      </c>
      <c r="D2" s="698"/>
      <c r="E2" s="698"/>
      <c r="F2" s="698"/>
      <c r="G2" s="698"/>
      <c r="H2" s="698"/>
      <c r="I2" s="698"/>
      <c r="J2" s="698"/>
      <c r="K2" s="698"/>
      <c r="L2" s="698"/>
      <c r="M2" s="698"/>
      <c r="N2" s="698"/>
      <c r="O2" s="698"/>
      <c r="P2" s="698"/>
      <c r="Q2" s="698"/>
      <c r="R2" s="678"/>
    </row>
    <row r="3" spans="1:19">
      <c r="A3" s="683" t="s">
        <v>71</v>
      </c>
      <c r="B3" s="684"/>
      <c r="C3" s="677" t="s">
        <v>20</v>
      </c>
      <c r="D3" s="678"/>
      <c r="E3" s="677" t="s">
        <v>10</v>
      </c>
      <c r="F3" s="678"/>
      <c r="G3" s="677" t="s">
        <v>46</v>
      </c>
      <c r="H3" s="698"/>
      <c r="I3" s="677" t="s">
        <v>14</v>
      </c>
      <c r="J3" s="698"/>
      <c r="K3" s="677" t="s">
        <v>47</v>
      </c>
      <c r="L3" s="698"/>
      <c r="M3" s="698" t="s">
        <v>347</v>
      </c>
      <c r="N3" s="678"/>
      <c r="O3" s="677" t="s">
        <v>257</v>
      </c>
      <c r="P3" s="678"/>
      <c r="Q3" s="677" t="s">
        <v>17</v>
      </c>
      <c r="R3" s="678"/>
    </row>
    <row r="4" spans="1:19">
      <c r="A4" s="688" t="s">
        <v>232</v>
      </c>
      <c r="B4" s="695"/>
      <c r="C4" s="345" t="s">
        <v>432</v>
      </c>
      <c r="D4" s="346" t="s">
        <v>409</v>
      </c>
      <c r="E4" s="345" t="s">
        <v>432</v>
      </c>
      <c r="F4" s="346" t="s">
        <v>409</v>
      </c>
      <c r="G4" s="345" t="s">
        <v>432</v>
      </c>
      <c r="H4" s="346" t="s">
        <v>409</v>
      </c>
      <c r="I4" s="345" t="s">
        <v>432</v>
      </c>
      <c r="J4" s="346" t="s">
        <v>409</v>
      </c>
      <c r="K4" s="345" t="s">
        <v>432</v>
      </c>
      <c r="L4" s="346" t="s">
        <v>409</v>
      </c>
      <c r="M4" s="345" t="s">
        <v>432</v>
      </c>
      <c r="N4" s="346" t="s">
        <v>409</v>
      </c>
      <c r="O4" s="345" t="s">
        <v>432</v>
      </c>
      <c r="P4" s="346" t="s">
        <v>409</v>
      </c>
      <c r="Q4" s="345" t="s">
        <v>432</v>
      </c>
      <c r="R4" s="346" t="s">
        <v>409</v>
      </c>
    </row>
    <row r="5" spans="1:19">
      <c r="A5" s="696"/>
      <c r="B5" s="697"/>
      <c r="C5" s="332" t="s">
        <v>335</v>
      </c>
      <c r="D5" s="333" t="s">
        <v>335</v>
      </c>
      <c r="E5" s="332" t="s">
        <v>335</v>
      </c>
      <c r="F5" s="333" t="s">
        <v>335</v>
      </c>
      <c r="G5" s="332" t="s">
        <v>335</v>
      </c>
      <c r="H5" s="333" t="s">
        <v>335</v>
      </c>
      <c r="I5" s="332" t="s">
        <v>335</v>
      </c>
      <c r="J5" s="333" t="s">
        <v>335</v>
      </c>
      <c r="K5" s="332" t="s">
        <v>335</v>
      </c>
      <c r="L5" s="333" t="s">
        <v>335</v>
      </c>
      <c r="M5" s="332" t="s">
        <v>335</v>
      </c>
      <c r="N5" s="333" t="s">
        <v>335</v>
      </c>
      <c r="O5" s="332" t="s">
        <v>335</v>
      </c>
      <c r="P5" s="333" t="s">
        <v>335</v>
      </c>
      <c r="Q5" s="332" t="s">
        <v>335</v>
      </c>
      <c r="R5" s="333" t="s">
        <v>335</v>
      </c>
    </row>
    <row r="6" spans="1:19" s="217" customFormat="1">
      <c r="A6" s="334" t="s">
        <v>233</v>
      </c>
      <c r="B6" s="335"/>
      <c r="C6" s="443">
        <v>0</v>
      </c>
      <c r="D6" s="529">
        <v>0</v>
      </c>
      <c r="E6" s="443">
        <v>349.76400000000001</v>
      </c>
      <c r="F6" s="529">
        <v>341.29899999999998</v>
      </c>
      <c r="G6" s="443">
        <v>736.23199999999997</v>
      </c>
      <c r="H6" s="529">
        <v>786.00199999999995</v>
      </c>
      <c r="I6" s="443">
        <v>654.43499999999995</v>
      </c>
      <c r="J6" s="529">
        <v>187.00200000000001</v>
      </c>
      <c r="K6" s="443">
        <v>341.57299999999998</v>
      </c>
      <c r="L6" s="529">
        <v>335.96899999999999</v>
      </c>
      <c r="M6" s="443">
        <v>318.93599999999998</v>
      </c>
      <c r="N6" s="529">
        <v>290.65100000000001</v>
      </c>
      <c r="O6" s="443">
        <v>-0.26200000000000001</v>
      </c>
      <c r="P6" s="529">
        <v>-0.215</v>
      </c>
      <c r="Q6" s="443">
        <v>2400.6779999999999</v>
      </c>
      <c r="R6" s="447">
        <v>1940.7080000000001</v>
      </c>
    </row>
    <row r="7" spans="1:19">
      <c r="A7" s="337"/>
      <c r="B7" s="338" t="s">
        <v>190</v>
      </c>
      <c r="C7" s="441">
        <v>0</v>
      </c>
      <c r="D7" s="442">
        <v>0</v>
      </c>
      <c r="E7" s="441">
        <v>57.752000000000002</v>
      </c>
      <c r="F7" s="442">
        <v>50.719000000000001</v>
      </c>
      <c r="G7" s="441">
        <v>363.56200000000001</v>
      </c>
      <c r="H7" s="442">
        <v>417.96300000000002</v>
      </c>
      <c r="I7" s="441">
        <v>203.16800000000001</v>
      </c>
      <c r="J7" s="442">
        <v>62.442999999999998</v>
      </c>
      <c r="K7" s="441">
        <v>129.339</v>
      </c>
      <c r="L7" s="442">
        <v>80.173000000000002</v>
      </c>
      <c r="M7" s="441">
        <v>230.923</v>
      </c>
      <c r="N7" s="442">
        <v>153.02199999999999</v>
      </c>
      <c r="O7" s="441">
        <v>0</v>
      </c>
      <c r="P7" s="442">
        <v>0</v>
      </c>
      <c r="Q7" s="443">
        <v>984.74400000000003</v>
      </c>
      <c r="R7" s="447">
        <v>764.32</v>
      </c>
    </row>
    <row r="8" spans="1:19">
      <c r="A8" s="337"/>
      <c r="B8" s="338" t="s">
        <v>417</v>
      </c>
      <c r="C8" s="441">
        <v>0</v>
      </c>
      <c r="D8" s="442">
        <v>0</v>
      </c>
      <c r="E8" s="441">
        <v>104.06399999999999</v>
      </c>
      <c r="F8" s="442">
        <v>110.34</v>
      </c>
      <c r="G8" s="441">
        <v>46.466000000000001</v>
      </c>
      <c r="H8" s="442">
        <v>34.052999999999997</v>
      </c>
      <c r="I8" s="441">
        <v>1.0940000000000001</v>
      </c>
      <c r="J8" s="442">
        <v>13.266999999999999</v>
      </c>
      <c r="K8" s="441">
        <v>0.219</v>
      </c>
      <c r="L8" s="442">
        <v>1.7999999999999999E-2</v>
      </c>
      <c r="M8" s="441">
        <v>0.34599999999999997</v>
      </c>
      <c r="N8" s="442">
        <v>0.09</v>
      </c>
      <c r="O8" s="441">
        <v>0</v>
      </c>
      <c r="P8" s="442">
        <v>0</v>
      </c>
      <c r="Q8" s="443">
        <v>152.18899999999999</v>
      </c>
      <c r="R8" s="447">
        <v>157.768</v>
      </c>
    </row>
    <row r="9" spans="1:19">
      <c r="A9" s="337"/>
      <c r="B9" s="338" t="s">
        <v>418</v>
      </c>
      <c r="C9" s="441">
        <v>0</v>
      </c>
      <c r="D9" s="442">
        <v>0</v>
      </c>
      <c r="E9" s="441">
        <v>15.535</v>
      </c>
      <c r="F9" s="442">
        <v>13.327999999999999</v>
      </c>
      <c r="G9" s="441">
        <v>20.994</v>
      </c>
      <c r="H9" s="442">
        <v>34.081000000000003</v>
      </c>
      <c r="I9" s="441">
        <v>8.67</v>
      </c>
      <c r="J9" s="442">
        <v>4.3929999999999998</v>
      </c>
      <c r="K9" s="441">
        <v>71.683999999999997</v>
      </c>
      <c r="L9" s="442">
        <v>81.998000000000005</v>
      </c>
      <c r="M9" s="441">
        <v>8.6110000000000007</v>
      </c>
      <c r="N9" s="442">
        <v>8.9149999999999991</v>
      </c>
      <c r="O9" s="441">
        <v>0</v>
      </c>
      <c r="P9" s="442">
        <v>0</v>
      </c>
      <c r="Q9" s="443">
        <v>125.494</v>
      </c>
      <c r="R9" s="447">
        <v>142.715</v>
      </c>
    </row>
    <row r="10" spans="1:19">
      <c r="A10" s="337"/>
      <c r="B10" s="338" t="s">
        <v>415</v>
      </c>
      <c r="C10" s="441">
        <v>0</v>
      </c>
      <c r="D10" s="442">
        <v>0</v>
      </c>
      <c r="E10" s="441">
        <v>97.798000000000002</v>
      </c>
      <c r="F10" s="442">
        <v>98.619</v>
      </c>
      <c r="G10" s="441">
        <v>215.03899999999999</v>
      </c>
      <c r="H10" s="442">
        <v>155.202</v>
      </c>
      <c r="I10" s="441">
        <v>113.93899999999999</v>
      </c>
      <c r="J10" s="442">
        <v>80.856999999999999</v>
      </c>
      <c r="K10" s="441">
        <v>77.872</v>
      </c>
      <c r="L10" s="442">
        <v>69.769000000000005</v>
      </c>
      <c r="M10" s="441">
        <v>54.709000000000003</v>
      </c>
      <c r="N10" s="442">
        <v>64.015000000000001</v>
      </c>
      <c r="O10" s="441">
        <v>6.0000000000000001E-3</v>
      </c>
      <c r="P10" s="442">
        <v>8.0000000000000002E-3</v>
      </c>
      <c r="Q10" s="443">
        <v>559.36300000000006</v>
      </c>
      <c r="R10" s="447">
        <v>468.47</v>
      </c>
    </row>
    <row r="11" spans="1:19">
      <c r="A11" s="337"/>
      <c r="B11" s="338" t="s">
        <v>191</v>
      </c>
      <c r="C11" s="441">
        <v>0</v>
      </c>
      <c r="D11" s="442">
        <v>0</v>
      </c>
      <c r="E11" s="441">
        <v>17.373000000000001</v>
      </c>
      <c r="F11" s="442">
        <v>19.263000000000002</v>
      </c>
      <c r="G11" s="441">
        <v>59.6</v>
      </c>
      <c r="H11" s="442">
        <v>117.535</v>
      </c>
      <c r="I11" s="441">
        <v>303.19400000000002</v>
      </c>
      <c r="J11" s="442">
        <v>1.024</v>
      </c>
      <c r="K11" s="441">
        <v>33.219000000000001</v>
      </c>
      <c r="L11" s="442">
        <v>27.428000000000001</v>
      </c>
      <c r="M11" s="441">
        <v>15.827999999999999</v>
      </c>
      <c r="N11" s="442">
        <v>55.965000000000003</v>
      </c>
      <c r="O11" s="441">
        <v>-0.26800000000000002</v>
      </c>
      <c r="P11" s="442">
        <v>-0.223</v>
      </c>
      <c r="Q11" s="443">
        <v>428.94600000000003</v>
      </c>
      <c r="R11" s="447">
        <v>220.99199999999999</v>
      </c>
    </row>
    <row r="12" spans="1:19">
      <c r="A12" s="337"/>
      <c r="B12" s="338" t="s">
        <v>377</v>
      </c>
      <c r="C12" s="441">
        <v>0</v>
      </c>
      <c r="D12" s="442">
        <v>0</v>
      </c>
      <c r="E12" s="441">
        <v>48.478000000000002</v>
      </c>
      <c r="F12" s="442">
        <v>43.587000000000003</v>
      </c>
      <c r="G12" s="441">
        <v>10.49</v>
      </c>
      <c r="H12" s="442">
        <v>8.6129999999999995</v>
      </c>
      <c r="I12" s="441">
        <v>23.712</v>
      </c>
      <c r="J12" s="442">
        <v>23.135000000000002</v>
      </c>
      <c r="K12" s="441">
        <v>28.023</v>
      </c>
      <c r="L12" s="442">
        <v>25.913</v>
      </c>
      <c r="M12" s="441">
        <v>6.9379999999999997</v>
      </c>
      <c r="N12" s="442">
        <v>6.8789999999999996</v>
      </c>
      <c r="O12" s="441">
        <v>0</v>
      </c>
      <c r="P12" s="442">
        <v>0</v>
      </c>
      <c r="Q12" s="443">
        <v>117.64100000000001</v>
      </c>
      <c r="R12" s="447">
        <v>108.127</v>
      </c>
    </row>
    <row r="13" spans="1:19">
      <c r="A13" s="337"/>
      <c r="B13" s="338" t="s">
        <v>192</v>
      </c>
      <c r="C13" s="441">
        <v>0</v>
      </c>
      <c r="D13" s="442">
        <v>0</v>
      </c>
      <c r="E13" s="441">
        <v>8.7639999999999993</v>
      </c>
      <c r="F13" s="442">
        <v>5.4429999999999996</v>
      </c>
      <c r="G13" s="441">
        <v>20.081</v>
      </c>
      <c r="H13" s="442">
        <v>18.555</v>
      </c>
      <c r="I13" s="441">
        <v>0.65800000000000003</v>
      </c>
      <c r="J13" s="442">
        <v>1.883</v>
      </c>
      <c r="K13" s="441">
        <v>1.2170000000000001</v>
      </c>
      <c r="L13" s="442">
        <v>50.67</v>
      </c>
      <c r="M13" s="441">
        <v>1.581</v>
      </c>
      <c r="N13" s="442">
        <v>1.7649999999999999</v>
      </c>
      <c r="O13" s="441">
        <v>0</v>
      </c>
      <c r="P13" s="442">
        <v>0</v>
      </c>
      <c r="Q13" s="443">
        <v>32.301000000000002</v>
      </c>
      <c r="R13" s="447">
        <v>78.316000000000003</v>
      </c>
    </row>
    <row r="14" spans="1:19">
      <c r="Q14" s="348"/>
      <c r="R14" s="348"/>
      <c r="S14" s="348"/>
    </row>
    <row r="15" spans="1:19" ht="25.5">
      <c r="A15" s="337"/>
      <c r="B15" s="343" t="s">
        <v>412</v>
      </c>
      <c r="C15" s="441">
        <v>0</v>
      </c>
      <c r="D15" s="442">
        <v>0</v>
      </c>
      <c r="E15" s="441">
        <v>0</v>
      </c>
      <c r="F15" s="442">
        <v>0</v>
      </c>
      <c r="G15" s="441">
        <v>0</v>
      </c>
      <c r="H15" s="442">
        <v>0</v>
      </c>
      <c r="I15" s="441">
        <v>0</v>
      </c>
      <c r="J15" s="442">
        <v>0</v>
      </c>
      <c r="K15" s="441">
        <v>0</v>
      </c>
      <c r="L15" s="442">
        <v>0</v>
      </c>
      <c r="M15" s="441">
        <v>0</v>
      </c>
      <c r="N15" s="442">
        <v>0</v>
      </c>
      <c r="O15" s="441">
        <v>0</v>
      </c>
      <c r="P15" s="442">
        <v>0</v>
      </c>
      <c r="Q15" s="443">
        <v>0</v>
      </c>
      <c r="R15" s="447">
        <v>0</v>
      </c>
    </row>
    <row r="16" spans="1:19">
      <c r="Q16" s="348"/>
      <c r="R16" s="348"/>
    </row>
    <row r="17" spans="1:20" s="217" customFormat="1">
      <c r="A17" s="334" t="s">
        <v>234</v>
      </c>
      <c r="B17" s="335"/>
      <c r="C17" s="443">
        <v>0</v>
      </c>
      <c r="D17" s="529">
        <v>0</v>
      </c>
      <c r="E17" s="443">
        <v>613.33900000000006</v>
      </c>
      <c r="F17" s="529">
        <v>618.49</v>
      </c>
      <c r="G17" s="443">
        <v>5082.1540000000005</v>
      </c>
      <c r="H17" s="529">
        <v>4292.7820000000002</v>
      </c>
      <c r="I17" s="443">
        <v>3320.7170000000001</v>
      </c>
      <c r="J17" s="529">
        <v>2438.355</v>
      </c>
      <c r="K17" s="443">
        <v>1598.3920000000001</v>
      </c>
      <c r="L17" s="529">
        <v>1519.479</v>
      </c>
      <c r="M17" s="443">
        <v>1396.25</v>
      </c>
      <c r="N17" s="529">
        <v>1406.373</v>
      </c>
      <c r="O17" s="443">
        <v>0</v>
      </c>
      <c r="P17" s="529">
        <v>0</v>
      </c>
      <c r="Q17" s="443">
        <v>12010.852000000001</v>
      </c>
      <c r="R17" s="447">
        <v>10275.478999999999</v>
      </c>
    </row>
    <row r="18" spans="1:20">
      <c r="A18" s="337"/>
      <c r="B18" s="338" t="s">
        <v>421</v>
      </c>
      <c r="C18" s="441">
        <v>0</v>
      </c>
      <c r="D18" s="442">
        <v>0</v>
      </c>
      <c r="E18" s="441">
        <v>24.99</v>
      </c>
      <c r="F18" s="442">
        <v>26.189</v>
      </c>
      <c r="G18" s="441">
        <v>398.22699999999998</v>
      </c>
      <c r="H18" s="442">
        <v>365.84500000000003</v>
      </c>
      <c r="I18" s="441">
        <v>0.128</v>
      </c>
      <c r="J18" s="442">
        <v>0.11799999999999999</v>
      </c>
      <c r="K18" s="441">
        <v>0.29199999999999998</v>
      </c>
      <c r="L18" s="442">
        <v>0</v>
      </c>
      <c r="M18" s="441">
        <v>113.28100000000001</v>
      </c>
      <c r="N18" s="442">
        <v>114.235</v>
      </c>
      <c r="O18" s="441">
        <v>0</v>
      </c>
      <c r="P18" s="442">
        <v>0</v>
      </c>
      <c r="Q18" s="443">
        <v>536.91800000000001</v>
      </c>
      <c r="R18" s="447">
        <v>506.387</v>
      </c>
    </row>
    <row r="19" spans="1:20">
      <c r="A19" s="337"/>
      <c r="B19" s="338" t="s">
        <v>420</v>
      </c>
      <c r="C19" s="441">
        <v>0</v>
      </c>
      <c r="D19" s="442">
        <v>0</v>
      </c>
      <c r="E19" s="441">
        <v>0.745</v>
      </c>
      <c r="F19" s="442">
        <v>0.78200000000000003</v>
      </c>
      <c r="G19" s="441">
        <v>57.124000000000002</v>
      </c>
      <c r="H19" s="442">
        <v>46.944000000000003</v>
      </c>
      <c r="I19" s="441">
        <v>9.7409999999999997</v>
      </c>
      <c r="J19" s="442">
        <v>8.2360000000000007</v>
      </c>
      <c r="K19" s="441">
        <v>37.945</v>
      </c>
      <c r="L19" s="442">
        <v>36.067999999999998</v>
      </c>
      <c r="M19" s="441">
        <v>34.387999999999998</v>
      </c>
      <c r="N19" s="442">
        <v>33.646000000000001</v>
      </c>
      <c r="O19" s="441">
        <v>0</v>
      </c>
      <c r="P19" s="442">
        <v>0</v>
      </c>
      <c r="Q19" s="443">
        <v>139.94300000000001</v>
      </c>
      <c r="R19" s="447">
        <v>125.676</v>
      </c>
    </row>
    <row r="20" spans="1:20">
      <c r="A20" s="337"/>
      <c r="B20" s="338" t="s">
        <v>422</v>
      </c>
      <c r="C20" s="441">
        <v>0</v>
      </c>
      <c r="D20" s="442">
        <v>0</v>
      </c>
      <c r="E20" s="441">
        <v>215.584</v>
      </c>
      <c r="F20" s="442">
        <v>226.047</v>
      </c>
      <c r="G20" s="441">
        <v>7.6369999999999996</v>
      </c>
      <c r="H20" s="442">
        <v>6.5149999999999997</v>
      </c>
      <c r="I20" s="441">
        <v>5.5650000000000004</v>
      </c>
      <c r="J20" s="442">
        <v>3.9489999999999998</v>
      </c>
      <c r="K20" s="441">
        <v>0</v>
      </c>
      <c r="L20" s="442">
        <v>0</v>
      </c>
      <c r="M20" s="441">
        <v>1.54</v>
      </c>
      <c r="N20" s="442">
        <v>7.8789999999999996</v>
      </c>
      <c r="O20" s="441">
        <v>0</v>
      </c>
      <c r="P20" s="442">
        <v>0</v>
      </c>
      <c r="Q20" s="443">
        <v>230.32599999999999</v>
      </c>
      <c r="R20" s="447">
        <v>244.39</v>
      </c>
    </row>
    <row r="21" spans="1:20">
      <c r="A21" s="337"/>
      <c r="B21" s="338" t="s">
        <v>193</v>
      </c>
      <c r="C21" s="441">
        <v>0</v>
      </c>
      <c r="D21" s="442">
        <v>0</v>
      </c>
      <c r="E21" s="441">
        <v>8.7260000000000009</v>
      </c>
      <c r="F21" s="442">
        <v>11.199</v>
      </c>
      <c r="G21" s="441">
        <v>0</v>
      </c>
      <c r="H21" s="442">
        <v>0</v>
      </c>
      <c r="I21" s="441">
        <v>0</v>
      </c>
      <c r="J21" s="442">
        <v>0</v>
      </c>
      <c r="K21" s="441">
        <v>44.280999999999999</v>
      </c>
      <c r="L21" s="442">
        <v>42.210999999999999</v>
      </c>
      <c r="M21" s="441">
        <v>0</v>
      </c>
      <c r="N21" s="442">
        <v>0</v>
      </c>
      <c r="O21" s="441">
        <v>0</v>
      </c>
      <c r="P21" s="442">
        <v>0</v>
      </c>
      <c r="Q21" s="443">
        <v>53.006999999999998</v>
      </c>
      <c r="R21" s="447">
        <v>53.41</v>
      </c>
    </row>
    <row r="22" spans="1:20">
      <c r="A22" s="337"/>
      <c r="B22" s="338" t="s">
        <v>194</v>
      </c>
      <c r="C22" s="441">
        <v>0</v>
      </c>
      <c r="D22" s="442">
        <v>0</v>
      </c>
      <c r="E22" s="441">
        <v>1.075</v>
      </c>
      <c r="F22" s="442">
        <v>1.1579999999999999</v>
      </c>
      <c r="G22" s="441">
        <v>62.895000000000003</v>
      </c>
      <c r="H22" s="442">
        <v>53.658000000000001</v>
      </c>
      <c r="I22" s="441">
        <v>669.21299999999997</v>
      </c>
      <c r="J22" s="442">
        <v>2.081</v>
      </c>
      <c r="K22" s="441">
        <v>60.563000000000002</v>
      </c>
      <c r="L22" s="442">
        <v>57.026000000000003</v>
      </c>
      <c r="M22" s="441">
        <v>288.38499999999999</v>
      </c>
      <c r="N22" s="442">
        <v>288.38499999999999</v>
      </c>
      <c r="O22" s="441">
        <v>0</v>
      </c>
      <c r="P22" s="442">
        <v>0</v>
      </c>
      <c r="Q22" s="443">
        <v>1082.1310000000001</v>
      </c>
      <c r="R22" s="447">
        <v>402.30799999999999</v>
      </c>
    </row>
    <row r="23" spans="1:20">
      <c r="A23" s="337"/>
      <c r="B23" s="338" t="s">
        <v>195</v>
      </c>
      <c r="C23" s="441">
        <v>0</v>
      </c>
      <c r="D23" s="442">
        <v>0</v>
      </c>
      <c r="E23" s="441">
        <v>13.930999999999999</v>
      </c>
      <c r="F23" s="442">
        <v>12.962999999999999</v>
      </c>
      <c r="G23" s="441">
        <v>248.46100000000001</v>
      </c>
      <c r="H23" s="442">
        <v>205.81200000000001</v>
      </c>
      <c r="I23" s="441">
        <v>65.471999999999994</v>
      </c>
      <c r="J23" s="442">
        <v>63.225000000000001</v>
      </c>
      <c r="K23" s="441">
        <v>30.742000000000001</v>
      </c>
      <c r="L23" s="442">
        <v>29.018999999999998</v>
      </c>
      <c r="M23" s="441">
        <v>96.213999999999999</v>
      </c>
      <c r="N23" s="442">
        <v>98.274000000000001</v>
      </c>
      <c r="O23" s="441">
        <v>0</v>
      </c>
      <c r="P23" s="442">
        <v>0</v>
      </c>
      <c r="Q23" s="443">
        <v>454.82</v>
      </c>
      <c r="R23" s="447">
        <v>409.29300000000001</v>
      </c>
    </row>
    <row r="24" spans="1:20">
      <c r="A24" s="337"/>
      <c r="B24" s="338" t="s">
        <v>196</v>
      </c>
      <c r="C24" s="441">
        <v>0</v>
      </c>
      <c r="D24" s="442">
        <v>0</v>
      </c>
      <c r="E24" s="441">
        <v>0</v>
      </c>
      <c r="F24" s="442">
        <v>0</v>
      </c>
      <c r="G24" s="441">
        <v>0</v>
      </c>
      <c r="H24" s="442">
        <v>0</v>
      </c>
      <c r="I24" s="441">
        <v>0</v>
      </c>
      <c r="J24" s="442">
        <v>0</v>
      </c>
      <c r="K24" s="441">
        <v>2.8759999999999999</v>
      </c>
      <c r="L24" s="442">
        <v>2.6749999999999998</v>
      </c>
      <c r="M24" s="441">
        <v>1.1579999999999999</v>
      </c>
      <c r="N24" s="442">
        <v>1.1579999999999999</v>
      </c>
      <c r="O24" s="441">
        <v>0</v>
      </c>
      <c r="P24" s="442">
        <v>0</v>
      </c>
      <c r="Q24" s="443">
        <v>4.0339999999999998</v>
      </c>
      <c r="R24" s="447">
        <v>3.8330000000000002</v>
      </c>
    </row>
    <row r="25" spans="1:20">
      <c r="A25" s="337"/>
      <c r="B25" s="338" t="s">
        <v>197</v>
      </c>
      <c r="C25" s="441">
        <v>0</v>
      </c>
      <c r="D25" s="442">
        <v>0</v>
      </c>
      <c r="E25" s="441">
        <v>332.79399999999998</v>
      </c>
      <c r="F25" s="442">
        <v>331.08100000000002</v>
      </c>
      <c r="G25" s="441">
        <v>4236.0330000000004</v>
      </c>
      <c r="H25" s="442">
        <v>3542.0709999999999</v>
      </c>
      <c r="I25" s="441">
        <v>2526.4879999999998</v>
      </c>
      <c r="J25" s="442">
        <v>2330.6729999999998</v>
      </c>
      <c r="K25" s="441">
        <v>1269.6559999999999</v>
      </c>
      <c r="L25" s="442">
        <v>1217.0039999999999</v>
      </c>
      <c r="M25" s="441">
        <v>847.82299999999998</v>
      </c>
      <c r="N25" s="442">
        <v>849.11699999999996</v>
      </c>
      <c r="O25" s="441">
        <v>0</v>
      </c>
      <c r="P25" s="442">
        <v>0</v>
      </c>
      <c r="Q25" s="443">
        <v>9212.7939999999999</v>
      </c>
      <c r="R25" s="447">
        <v>8269.9459999999999</v>
      </c>
    </row>
    <row r="26" spans="1:20">
      <c r="A26" s="337"/>
      <c r="B26" s="338" t="s">
        <v>198</v>
      </c>
      <c r="C26" s="441">
        <v>0</v>
      </c>
      <c r="D26" s="442">
        <v>0</v>
      </c>
      <c r="E26" s="441">
        <v>0</v>
      </c>
      <c r="F26" s="442">
        <v>0</v>
      </c>
      <c r="G26" s="441">
        <v>0</v>
      </c>
      <c r="H26" s="442">
        <v>0</v>
      </c>
      <c r="I26" s="441">
        <v>0</v>
      </c>
      <c r="J26" s="442">
        <v>0</v>
      </c>
      <c r="K26" s="441">
        <v>0</v>
      </c>
      <c r="L26" s="442">
        <v>0</v>
      </c>
      <c r="M26" s="441">
        <v>0</v>
      </c>
      <c r="N26" s="442">
        <v>0</v>
      </c>
      <c r="O26" s="441">
        <v>0</v>
      </c>
      <c r="P26" s="442">
        <v>0</v>
      </c>
      <c r="Q26" s="443">
        <v>0</v>
      </c>
      <c r="R26" s="447">
        <v>0</v>
      </c>
    </row>
    <row r="27" spans="1:20">
      <c r="A27" s="337"/>
      <c r="B27" s="338" t="s">
        <v>272</v>
      </c>
      <c r="C27" s="441">
        <v>0</v>
      </c>
      <c r="D27" s="442">
        <v>0</v>
      </c>
      <c r="E27" s="441">
        <v>0</v>
      </c>
      <c r="F27" s="442">
        <v>0</v>
      </c>
      <c r="G27" s="441">
        <v>50.697000000000003</v>
      </c>
      <c r="H27" s="442">
        <v>43.822000000000003</v>
      </c>
      <c r="I27" s="441">
        <v>44.119</v>
      </c>
      <c r="J27" s="442">
        <v>30.073</v>
      </c>
      <c r="K27" s="441">
        <v>123.48</v>
      </c>
      <c r="L27" s="442">
        <v>106.358</v>
      </c>
      <c r="M27" s="441">
        <v>10.816000000000001</v>
      </c>
      <c r="N27" s="442">
        <v>10.977</v>
      </c>
      <c r="O27" s="441">
        <v>0</v>
      </c>
      <c r="P27" s="442">
        <v>0</v>
      </c>
      <c r="Q27" s="443">
        <v>229.11199999999999</v>
      </c>
      <c r="R27" s="447">
        <v>191.23</v>
      </c>
    </row>
    <row r="28" spans="1:20">
      <c r="A28" s="337"/>
      <c r="B28" s="338" t="s">
        <v>199</v>
      </c>
      <c r="C28" s="441">
        <v>0</v>
      </c>
      <c r="D28" s="442">
        <v>0</v>
      </c>
      <c r="E28" s="441">
        <v>15.494</v>
      </c>
      <c r="F28" s="442">
        <v>9.0709999999999997</v>
      </c>
      <c r="G28" s="441">
        <v>21.08</v>
      </c>
      <c r="H28" s="442">
        <v>28.114999999999998</v>
      </c>
      <c r="I28" s="441">
        <v>-8.9999999999999993E-3</v>
      </c>
      <c r="J28" s="442">
        <v>0</v>
      </c>
      <c r="K28" s="441">
        <v>28.556999999999999</v>
      </c>
      <c r="L28" s="442">
        <v>29.117999999999999</v>
      </c>
      <c r="M28" s="441">
        <v>2.645</v>
      </c>
      <c r="N28" s="442">
        <v>2.702</v>
      </c>
      <c r="O28" s="441">
        <v>0</v>
      </c>
      <c r="P28" s="442">
        <v>0</v>
      </c>
      <c r="Q28" s="443">
        <v>67.766999999999996</v>
      </c>
      <c r="R28" s="447">
        <v>69.006</v>
      </c>
    </row>
    <row r="29" spans="1:20">
      <c r="Q29" s="348"/>
      <c r="R29" s="348"/>
      <c r="S29" s="348"/>
      <c r="T29" s="348"/>
    </row>
    <row r="30" spans="1:20" s="217" customFormat="1">
      <c r="A30" s="334" t="s">
        <v>235</v>
      </c>
      <c r="B30" s="335"/>
      <c r="C30" s="443">
        <v>0</v>
      </c>
      <c r="D30" s="529">
        <v>0</v>
      </c>
      <c r="E30" s="443">
        <v>963.10299999999995</v>
      </c>
      <c r="F30" s="529">
        <v>959.78899999999999</v>
      </c>
      <c r="G30" s="443">
        <v>5818.3860000000004</v>
      </c>
      <c r="H30" s="529">
        <v>5078.7839999999997</v>
      </c>
      <c r="I30" s="443">
        <v>3975.152</v>
      </c>
      <c r="J30" s="529">
        <v>2625.357</v>
      </c>
      <c r="K30" s="443">
        <v>1939.9649999999999</v>
      </c>
      <c r="L30" s="529">
        <v>1855.4480000000001</v>
      </c>
      <c r="M30" s="443">
        <v>1715.1859999999999</v>
      </c>
      <c r="N30" s="529">
        <v>1697.0239999999999</v>
      </c>
      <c r="O30" s="443">
        <v>-0.26200000000000001</v>
      </c>
      <c r="P30" s="529">
        <v>-0.215</v>
      </c>
      <c r="Q30" s="443">
        <v>14411.53</v>
      </c>
      <c r="R30" s="447">
        <v>12216.187</v>
      </c>
    </row>
    <row r="31" spans="1:20">
      <c r="C31" s="327"/>
      <c r="D31" s="327"/>
      <c r="E31" s="327"/>
      <c r="F31" s="327"/>
      <c r="G31" s="327"/>
      <c r="H31" s="327"/>
      <c r="I31" s="327"/>
      <c r="J31" s="327"/>
      <c r="K31" s="327"/>
      <c r="L31" s="327"/>
      <c r="M31" s="327"/>
      <c r="N31" s="327"/>
      <c r="O31" s="327"/>
      <c r="P31" s="327"/>
    </row>
    <row r="32" spans="1:20">
      <c r="C32" s="327"/>
      <c r="D32" s="327"/>
      <c r="E32" s="327"/>
      <c r="F32" s="327"/>
      <c r="G32" s="327"/>
      <c r="H32" s="327"/>
      <c r="I32" s="327"/>
      <c r="J32" s="327"/>
      <c r="K32" s="327"/>
      <c r="L32" s="327"/>
      <c r="M32" s="327"/>
      <c r="N32" s="327"/>
      <c r="O32" s="327"/>
      <c r="P32" s="327"/>
    </row>
    <row r="33" spans="1:20">
      <c r="C33" s="327"/>
      <c r="D33" s="327"/>
      <c r="E33" s="327"/>
      <c r="F33" s="327"/>
      <c r="G33" s="327"/>
      <c r="H33" s="327"/>
      <c r="I33" s="327"/>
      <c r="J33" s="327"/>
      <c r="K33" s="327"/>
      <c r="L33" s="327"/>
      <c r="M33" s="327"/>
      <c r="N33" s="327"/>
      <c r="O33" s="327"/>
      <c r="P33" s="327"/>
    </row>
    <row r="34" spans="1:20" ht="12.75" customHeight="1">
      <c r="A34" s="702" t="s">
        <v>124</v>
      </c>
      <c r="B34" s="703"/>
      <c r="C34" s="677" t="s">
        <v>125</v>
      </c>
      <c r="D34" s="698"/>
      <c r="E34" s="698"/>
      <c r="F34" s="698"/>
      <c r="G34" s="698"/>
      <c r="H34" s="698"/>
      <c r="I34" s="698"/>
      <c r="J34" s="698"/>
      <c r="K34" s="698"/>
      <c r="L34" s="698"/>
      <c r="M34" s="698"/>
      <c r="N34" s="698"/>
      <c r="O34" s="698"/>
      <c r="P34" s="698"/>
      <c r="Q34" s="698"/>
      <c r="R34" s="678"/>
    </row>
    <row r="35" spans="1:20">
      <c r="A35" s="683" t="s">
        <v>71</v>
      </c>
      <c r="B35" s="684"/>
      <c r="C35" s="677" t="s">
        <v>20</v>
      </c>
      <c r="D35" s="678"/>
      <c r="E35" s="677" t="s">
        <v>10</v>
      </c>
      <c r="F35" s="678"/>
      <c r="G35" s="677" t="s">
        <v>46</v>
      </c>
      <c r="H35" s="698"/>
      <c r="I35" s="677" t="s">
        <v>14</v>
      </c>
      <c r="J35" s="698"/>
      <c r="K35" s="677" t="s">
        <v>47</v>
      </c>
      <c r="L35" s="698"/>
      <c r="M35" s="698" t="s">
        <v>347</v>
      </c>
      <c r="N35" s="678"/>
      <c r="O35" s="677" t="s">
        <v>257</v>
      </c>
      <c r="P35" s="678"/>
      <c r="Q35" s="677" t="s">
        <v>17</v>
      </c>
      <c r="R35" s="678"/>
    </row>
    <row r="36" spans="1:20">
      <c r="A36" s="679" t="s">
        <v>236</v>
      </c>
      <c r="B36" s="685"/>
      <c r="C36" s="345" t="s">
        <v>432</v>
      </c>
      <c r="D36" s="346" t="s">
        <v>409</v>
      </c>
      <c r="E36" s="345" t="s">
        <v>432</v>
      </c>
      <c r="F36" s="346" t="s">
        <v>409</v>
      </c>
      <c r="G36" s="345" t="s">
        <v>432</v>
      </c>
      <c r="H36" s="346" t="s">
        <v>409</v>
      </c>
      <c r="I36" s="345" t="s">
        <v>432</v>
      </c>
      <c r="J36" s="346" t="s">
        <v>409</v>
      </c>
      <c r="K36" s="345" t="s">
        <v>432</v>
      </c>
      <c r="L36" s="346" t="s">
        <v>409</v>
      </c>
      <c r="M36" s="345" t="s">
        <v>432</v>
      </c>
      <c r="N36" s="346" t="s">
        <v>409</v>
      </c>
      <c r="O36" s="345" t="s">
        <v>432</v>
      </c>
      <c r="P36" s="346" t="s">
        <v>409</v>
      </c>
      <c r="Q36" s="345" t="s">
        <v>432</v>
      </c>
      <c r="R36" s="346" t="s">
        <v>409</v>
      </c>
    </row>
    <row r="37" spans="1:20">
      <c r="A37" s="686"/>
      <c r="B37" s="687"/>
      <c r="C37" s="332" t="s">
        <v>335</v>
      </c>
      <c r="D37" s="333" t="s">
        <v>335</v>
      </c>
      <c r="E37" s="332" t="s">
        <v>335</v>
      </c>
      <c r="F37" s="333" t="s">
        <v>335</v>
      </c>
      <c r="G37" s="332" t="s">
        <v>335</v>
      </c>
      <c r="H37" s="333" t="s">
        <v>335</v>
      </c>
      <c r="I37" s="332" t="s">
        <v>335</v>
      </c>
      <c r="J37" s="333" t="s">
        <v>335</v>
      </c>
      <c r="K37" s="332" t="s">
        <v>335</v>
      </c>
      <c r="L37" s="333" t="s">
        <v>335</v>
      </c>
      <c r="M37" s="332" t="s">
        <v>335</v>
      </c>
      <c r="N37" s="333" t="s">
        <v>335</v>
      </c>
      <c r="O37" s="332" t="s">
        <v>335</v>
      </c>
      <c r="P37" s="333" t="s">
        <v>335</v>
      </c>
      <c r="Q37" s="332" t="s">
        <v>335</v>
      </c>
      <c r="R37" s="333" t="s">
        <v>335</v>
      </c>
    </row>
    <row r="38" spans="1:20" s="217" customFormat="1">
      <c r="A38" s="334" t="s">
        <v>237</v>
      </c>
      <c r="B38" s="335"/>
      <c r="C38" s="443">
        <v>0</v>
      </c>
      <c r="D38" s="529">
        <v>0</v>
      </c>
      <c r="E38" s="443">
        <v>123.27500000000001</v>
      </c>
      <c r="F38" s="529">
        <v>147.137</v>
      </c>
      <c r="G38" s="443">
        <v>1095.95</v>
      </c>
      <c r="H38" s="529">
        <v>971.75099999999998</v>
      </c>
      <c r="I38" s="443">
        <v>1129.4059999999999</v>
      </c>
      <c r="J38" s="529">
        <v>444.37099999999998</v>
      </c>
      <c r="K38" s="443">
        <v>327.14400000000001</v>
      </c>
      <c r="L38" s="529">
        <v>306.93700000000001</v>
      </c>
      <c r="M38" s="443">
        <v>78.215999999999994</v>
      </c>
      <c r="N38" s="529">
        <v>72.238</v>
      </c>
      <c r="O38" s="443">
        <v>-0.26200000000000001</v>
      </c>
      <c r="P38" s="529">
        <v>-0.215</v>
      </c>
      <c r="Q38" s="443">
        <v>2753.7289999999998</v>
      </c>
      <c r="R38" s="447">
        <v>1942.2190000000001</v>
      </c>
    </row>
    <row r="39" spans="1:20">
      <c r="A39" s="337"/>
      <c r="B39" s="338" t="s">
        <v>378</v>
      </c>
      <c r="C39" s="441">
        <v>0</v>
      </c>
      <c r="D39" s="442">
        <v>0</v>
      </c>
      <c r="E39" s="441">
        <v>9.343</v>
      </c>
      <c r="F39" s="442">
        <v>5.7560000000000002</v>
      </c>
      <c r="G39" s="441">
        <v>75.811999999999998</v>
      </c>
      <c r="H39" s="442">
        <v>61.543999999999997</v>
      </c>
      <c r="I39" s="441">
        <v>261.10599999999999</v>
      </c>
      <c r="J39" s="442">
        <v>151.91900000000001</v>
      </c>
      <c r="K39" s="441">
        <v>65.808000000000007</v>
      </c>
      <c r="L39" s="442">
        <v>67.631</v>
      </c>
      <c r="M39" s="441">
        <v>0</v>
      </c>
      <c r="N39" s="442">
        <v>0</v>
      </c>
      <c r="O39" s="441">
        <v>0</v>
      </c>
      <c r="P39" s="442">
        <v>0</v>
      </c>
      <c r="Q39" s="443">
        <v>412.06900000000002</v>
      </c>
      <c r="R39" s="447">
        <v>286.85000000000002</v>
      </c>
    </row>
    <row r="40" spans="1:20">
      <c r="A40" s="337"/>
      <c r="B40" s="338" t="s">
        <v>379</v>
      </c>
      <c r="C40" s="441">
        <v>0</v>
      </c>
      <c r="D40" s="442">
        <v>0</v>
      </c>
      <c r="E40" s="441">
        <v>0</v>
      </c>
      <c r="F40" s="442">
        <v>0</v>
      </c>
      <c r="G40" s="441">
        <v>5.9740000000000002</v>
      </c>
      <c r="H40" s="442">
        <v>4.633</v>
      </c>
      <c r="I40" s="441">
        <v>5.1440000000000001</v>
      </c>
      <c r="J40" s="442">
        <v>4.9740000000000002</v>
      </c>
      <c r="K40" s="441">
        <v>6.7050000000000001</v>
      </c>
      <c r="L40" s="442">
        <v>11.244</v>
      </c>
      <c r="M40" s="441">
        <v>0.65800000000000003</v>
      </c>
      <c r="N40" s="442">
        <v>0.66800000000000004</v>
      </c>
      <c r="O40" s="441">
        <v>0</v>
      </c>
      <c r="P40" s="442">
        <v>0</v>
      </c>
      <c r="Q40" s="443">
        <v>18.481000000000002</v>
      </c>
      <c r="R40" s="447">
        <v>21.518999999999998</v>
      </c>
    </row>
    <row r="41" spans="1:20">
      <c r="A41" s="337"/>
      <c r="B41" s="338" t="s">
        <v>416</v>
      </c>
      <c r="C41" s="441">
        <v>0</v>
      </c>
      <c r="D41" s="442">
        <v>0</v>
      </c>
      <c r="E41" s="441">
        <v>43.488999999999997</v>
      </c>
      <c r="F41" s="442">
        <v>68.361000000000004</v>
      </c>
      <c r="G41" s="441">
        <v>278.95800000000003</v>
      </c>
      <c r="H41" s="442">
        <v>594.02</v>
      </c>
      <c r="I41" s="441">
        <v>391.74799999999999</v>
      </c>
      <c r="J41" s="442">
        <v>172.81200000000001</v>
      </c>
      <c r="K41" s="441">
        <v>99.126999999999995</v>
      </c>
      <c r="L41" s="442">
        <v>109.04900000000001</v>
      </c>
      <c r="M41" s="441">
        <v>34.991999999999997</v>
      </c>
      <c r="N41" s="442">
        <v>22.600999999999999</v>
      </c>
      <c r="O41" s="441">
        <v>0</v>
      </c>
      <c r="P41" s="442">
        <v>0</v>
      </c>
      <c r="Q41" s="443">
        <v>848.31399999999996</v>
      </c>
      <c r="R41" s="447">
        <v>966.84299999999996</v>
      </c>
    </row>
    <row r="42" spans="1:20">
      <c r="A42" s="337"/>
      <c r="B42" s="338" t="s">
        <v>414</v>
      </c>
      <c r="C42" s="441">
        <v>0</v>
      </c>
      <c r="D42" s="442">
        <v>0</v>
      </c>
      <c r="E42" s="441">
        <v>36.597999999999999</v>
      </c>
      <c r="F42" s="442">
        <v>34.872999999999998</v>
      </c>
      <c r="G42" s="441">
        <v>690.35199999999998</v>
      </c>
      <c r="H42" s="442">
        <v>280.51299999999998</v>
      </c>
      <c r="I42" s="441">
        <v>341.87400000000002</v>
      </c>
      <c r="J42" s="442">
        <v>16.305</v>
      </c>
      <c r="K42" s="441">
        <v>135.28700000000001</v>
      </c>
      <c r="L42" s="442">
        <v>55.357999999999997</v>
      </c>
      <c r="M42" s="441">
        <v>34.192</v>
      </c>
      <c r="N42" s="442">
        <v>33.03</v>
      </c>
      <c r="O42" s="441">
        <v>-0.26200000000000001</v>
      </c>
      <c r="P42" s="442">
        <v>-0.215</v>
      </c>
      <c r="Q42" s="443">
        <v>1238.0409999999999</v>
      </c>
      <c r="R42" s="447">
        <v>419.86399999999998</v>
      </c>
    </row>
    <row r="43" spans="1:20">
      <c r="A43" s="337"/>
      <c r="B43" s="338" t="s">
        <v>380</v>
      </c>
      <c r="C43" s="441">
        <v>0</v>
      </c>
      <c r="D43" s="442">
        <v>0</v>
      </c>
      <c r="E43" s="441">
        <v>0.48199999999999998</v>
      </c>
      <c r="F43" s="442">
        <v>6.6289999999999996</v>
      </c>
      <c r="G43" s="441">
        <v>0.191</v>
      </c>
      <c r="H43" s="442">
        <v>0.16300000000000001</v>
      </c>
      <c r="I43" s="441">
        <v>33.35</v>
      </c>
      <c r="J43" s="442">
        <v>20.259</v>
      </c>
      <c r="K43" s="441">
        <v>2.5760000000000001</v>
      </c>
      <c r="L43" s="442">
        <v>2.66</v>
      </c>
      <c r="M43" s="441">
        <v>0</v>
      </c>
      <c r="N43" s="442">
        <v>0</v>
      </c>
      <c r="O43" s="441">
        <v>0</v>
      </c>
      <c r="P43" s="442">
        <v>0</v>
      </c>
      <c r="Q43" s="443">
        <v>36.598999999999997</v>
      </c>
      <c r="R43" s="447">
        <v>29.710999999999999</v>
      </c>
    </row>
    <row r="44" spans="1:20">
      <c r="A44" s="337"/>
      <c r="B44" s="338" t="s">
        <v>200</v>
      </c>
      <c r="C44" s="441">
        <v>0</v>
      </c>
      <c r="D44" s="442">
        <v>0</v>
      </c>
      <c r="E44" s="441">
        <v>15.202999999999999</v>
      </c>
      <c r="F44" s="442">
        <v>13.775</v>
      </c>
      <c r="G44" s="441">
        <v>8.8119999999999994</v>
      </c>
      <c r="H44" s="442">
        <v>13.672000000000001</v>
      </c>
      <c r="I44" s="441">
        <v>90.397000000000006</v>
      </c>
      <c r="J44" s="442">
        <v>67.972999999999999</v>
      </c>
      <c r="K44" s="441">
        <v>2.7890000000000001</v>
      </c>
      <c r="L44" s="442">
        <v>47.052</v>
      </c>
      <c r="M44" s="441">
        <v>7.97</v>
      </c>
      <c r="N44" s="442">
        <v>14.558999999999999</v>
      </c>
      <c r="O44" s="441">
        <v>0</v>
      </c>
      <c r="P44" s="442">
        <v>0</v>
      </c>
      <c r="Q44" s="443">
        <v>125.17100000000001</v>
      </c>
      <c r="R44" s="447">
        <v>157.03100000000001</v>
      </c>
    </row>
    <row r="45" spans="1:20">
      <c r="A45" s="337"/>
      <c r="B45" s="338" t="s">
        <v>201</v>
      </c>
      <c r="C45" s="441">
        <v>0</v>
      </c>
      <c r="D45" s="442">
        <v>0</v>
      </c>
      <c r="E45" s="441">
        <v>0</v>
      </c>
      <c r="F45" s="442">
        <v>0</v>
      </c>
      <c r="G45" s="441">
        <v>0</v>
      </c>
      <c r="H45" s="442">
        <v>0</v>
      </c>
      <c r="I45" s="441">
        <v>0</v>
      </c>
      <c r="J45" s="442">
        <v>0</v>
      </c>
      <c r="K45" s="441">
        <v>0</v>
      </c>
      <c r="L45" s="442">
        <v>0</v>
      </c>
      <c r="M45" s="441">
        <v>0</v>
      </c>
      <c r="N45" s="442">
        <v>0</v>
      </c>
      <c r="O45" s="441">
        <v>0</v>
      </c>
      <c r="P45" s="442">
        <v>0</v>
      </c>
      <c r="Q45" s="443">
        <v>0</v>
      </c>
      <c r="R45" s="447">
        <v>0</v>
      </c>
    </row>
    <row r="46" spans="1:20">
      <c r="A46" s="337"/>
      <c r="B46" s="338" t="s">
        <v>423</v>
      </c>
      <c r="C46" s="441">
        <v>0</v>
      </c>
      <c r="D46" s="442">
        <v>0</v>
      </c>
      <c r="E46" s="441">
        <v>18.16</v>
      </c>
      <c r="F46" s="442">
        <v>17.742999999999999</v>
      </c>
      <c r="G46" s="441">
        <v>35.850999999999999</v>
      </c>
      <c r="H46" s="442">
        <v>17.206</v>
      </c>
      <c r="I46" s="441">
        <v>5.7869999999999999</v>
      </c>
      <c r="J46" s="442">
        <v>10.129</v>
      </c>
      <c r="K46" s="441">
        <v>14.852</v>
      </c>
      <c r="L46" s="442">
        <v>13.943</v>
      </c>
      <c r="M46" s="441">
        <v>0.40400000000000003</v>
      </c>
      <c r="N46" s="442">
        <v>1.38</v>
      </c>
      <c r="O46" s="441">
        <v>0</v>
      </c>
      <c r="P46" s="442">
        <v>0</v>
      </c>
      <c r="Q46" s="443">
        <v>75.054000000000002</v>
      </c>
      <c r="R46" s="447">
        <v>60.401000000000003</v>
      </c>
    </row>
    <row r="47" spans="1:20">
      <c r="Q47" s="348"/>
      <c r="R47" s="348"/>
      <c r="S47" s="348"/>
      <c r="T47" s="348"/>
    </row>
    <row r="48" spans="1:20">
      <c r="A48" s="337"/>
      <c r="B48" s="343" t="s">
        <v>410</v>
      </c>
      <c r="C48" s="441">
        <v>0</v>
      </c>
      <c r="D48" s="442">
        <v>0</v>
      </c>
      <c r="E48" s="441">
        <v>0</v>
      </c>
      <c r="F48" s="442">
        <v>0</v>
      </c>
      <c r="G48" s="441">
        <v>0</v>
      </c>
      <c r="H48" s="442">
        <v>0</v>
      </c>
      <c r="I48" s="441">
        <v>0</v>
      </c>
      <c r="J48" s="442">
        <v>0</v>
      </c>
      <c r="K48" s="441">
        <v>0</v>
      </c>
      <c r="L48" s="442">
        <v>0</v>
      </c>
      <c r="M48" s="441">
        <v>0</v>
      </c>
      <c r="N48" s="442">
        <v>0</v>
      </c>
      <c r="O48" s="441">
        <v>0</v>
      </c>
      <c r="P48" s="442">
        <v>0</v>
      </c>
      <c r="Q48" s="443">
        <v>0</v>
      </c>
      <c r="R48" s="447">
        <v>0</v>
      </c>
    </row>
    <row r="49" spans="1:37">
      <c r="Q49" s="348"/>
      <c r="R49" s="348"/>
    </row>
    <row r="50" spans="1:37" s="217" customFormat="1">
      <c r="A50" s="334" t="s">
        <v>238</v>
      </c>
      <c r="B50" s="335"/>
      <c r="C50" s="443">
        <v>0</v>
      </c>
      <c r="D50" s="529">
        <v>0</v>
      </c>
      <c r="E50" s="443">
        <v>130.58099999999999</v>
      </c>
      <c r="F50" s="529">
        <v>133.97</v>
      </c>
      <c r="G50" s="443">
        <v>935.524</v>
      </c>
      <c r="H50" s="529">
        <v>779.01099999999997</v>
      </c>
      <c r="I50" s="443">
        <v>573.65700000000004</v>
      </c>
      <c r="J50" s="529">
        <v>614.399</v>
      </c>
      <c r="K50" s="443">
        <v>493.05700000000002</v>
      </c>
      <c r="L50" s="529">
        <v>486.38</v>
      </c>
      <c r="M50" s="443">
        <v>157.55099999999999</v>
      </c>
      <c r="N50" s="529">
        <v>157.22399999999999</v>
      </c>
      <c r="O50" s="443">
        <v>0</v>
      </c>
      <c r="P50" s="529">
        <v>0</v>
      </c>
      <c r="Q50" s="443">
        <v>2290.37</v>
      </c>
      <c r="R50" s="447">
        <v>2170.9839999999999</v>
      </c>
    </row>
    <row r="51" spans="1:37">
      <c r="A51" s="337"/>
      <c r="B51" s="338" t="s">
        <v>381</v>
      </c>
      <c r="C51" s="441">
        <v>0</v>
      </c>
      <c r="D51" s="442">
        <v>0</v>
      </c>
      <c r="E51" s="441">
        <v>34.722999999999999</v>
      </c>
      <c r="F51" s="442">
        <v>36.21</v>
      </c>
      <c r="G51" s="441">
        <v>814.04200000000003</v>
      </c>
      <c r="H51" s="442">
        <v>676.68899999999996</v>
      </c>
      <c r="I51" s="441">
        <v>377.84</v>
      </c>
      <c r="J51" s="442">
        <v>419.43400000000003</v>
      </c>
      <c r="K51" s="441">
        <v>169.81899999999999</v>
      </c>
      <c r="L51" s="442">
        <v>172.05699999999999</v>
      </c>
      <c r="M51" s="441">
        <v>0</v>
      </c>
      <c r="N51" s="442">
        <v>0</v>
      </c>
      <c r="O51" s="441">
        <v>0</v>
      </c>
      <c r="P51" s="442">
        <v>0</v>
      </c>
      <c r="Q51" s="443">
        <v>1396.424</v>
      </c>
      <c r="R51" s="447">
        <v>1304.3900000000001</v>
      </c>
    </row>
    <row r="52" spans="1:37">
      <c r="A52" s="337"/>
      <c r="B52" s="338" t="s">
        <v>382</v>
      </c>
      <c r="C52" s="441">
        <v>0</v>
      </c>
      <c r="D52" s="442">
        <v>0</v>
      </c>
      <c r="E52" s="441">
        <v>0</v>
      </c>
      <c r="F52" s="442">
        <v>0</v>
      </c>
      <c r="G52" s="441">
        <v>46.953000000000003</v>
      </c>
      <c r="H52" s="442">
        <v>40.152000000000001</v>
      </c>
      <c r="I52" s="441">
        <v>38.085999999999999</v>
      </c>
      <c r="J52" s="442">
        <v>26.329000000000001</v>
      </c>
      <c r="K52" s="441">
        <v>6.2270000000000003</v>
      </c>
      <c r="L52" s="442">
        <v>6.4260000000000002</v>
      </c>
      <c r="M52" s="441">
        <v>10.95</v>
      </c>
      <c r="N52" s="442">
        <v>11.124000000000001</v>
      </c>
      <c r="O52" s="441">
        <v>0</v>
      </c>
      <c r="P52" s="442">
        <v>0</v>
      </c>
      <c r="Q52" s="443">
        <v>102.21599999999999</v>
      </c>
      <c r="R52" s="447">
        <v>84.031000000000006</v>
      </c>
    </row>
    <row r="53" spans="1:37">
      <c r="A53" s="337"/>
      <c r="B53" s="338" t="s">
        <v>383</v>
      </c>
      <c r="C53" s="441">
        <v>0</v>
      </c>
      <c r="D53" s="442">
        <v>0</v>
      </c>
      <c r="E53" s="441">
        <v>0</v>
      </c>
      <c r="F53" s="442">
        <v>0</v>
      </c>
      <c r="G53" s="441">
        <v>7.2220000000000004</v>
      </c>
      <c r="H53" s="442">
        <v>9.1029999999999998</v>
      </c>
      <c r="I53" s="441">
        <v>0.69899999999999995</v>
      </c>
      <c r="J53" s="442">
        <v>0.64300000000000002</v>
      </c>
      <c r="K53" s="441">
        <v>0</v>
      </c>
      <c r="L53" s="442">
        <v>0</v>
      </c>
      <c r="M53" s="441">
        <v>0</v>
      </c>
      <c r="N53" s="442">
        <v>0</v>
      </c>
      <c r="O53" s="441">
        <v>0</v>
      </c>
      <c r="P53" s="442">
        <v>0</v>
      </c>
      <c r="Q53" s="443">
        <v>7.9210000000000003</v>
      </c>
      <c r="R53" s="447">
        <v>9.7460000000000004</v>
      </c>
    </row>
    <row r="54" spans="1:37">
      <c r="A54" s="337"/>
      <c r="B54" s="338" t="s">
        <v>202</v>
      </c>
      <c r="C54" s="441">
        <v>0</v>
      </c>
      <c r="D54" s="442">
        <v>0</v>
      </c>
      <c r="E54" s="441">
        <v>0</v>
      </c>
      <c r="F54" s="442">
        <v>0</v>
      </c>
      <c r="G54" s="441">
        <v>0</v>
      </c>
      <c r="H54" s="442">
        <v>0</v>
      </c>
      <c r="I54" s="441">
        <v>0</v>
      </c>
      <c r="J54" s="442">
        <v>0</v>
      </c>
      <c r="K54" s="441">
        <v>2.89</v>
      </c>
      <c r="L54" s="442">
        <v>7.8040000000000003</v>
      </c>
      <c r="M54" s="441">
        <v>96.643000000000001</v>
      </c>
      <c r="N54" s="442">
        <v>96.643000000000001</v>
      </c>
      <c r="O54" s="441">
        <v>0</v>
      </c>
      <c r="P54" s="442">
        <v>0</v>
      </c>
      <c r="Q54" s="443">
        <v>99.533000000000001</v>
      </c>
      <c r="R54" s="447">
        <v>104.447</v>
      </c>
    </row>
    <row r="55" spans="1:37">
      <c r="A55" s="337"/>
      <c r="B55" s="338" t="s">
        <v>384</v>
      </c>
      <c r="C55" s="441">
        <v>0</v>
      </c>
      <c r="D55" s="442">
        <v>0</v>
      </c>
      <c r="E55" s="441">
        <v>0.05</v>
      </c>
      <c r="F55" s="442">
        <v>5.3999999999999999E-2</v>
      </c>
      <c r="G55" s="441">
        <v>11.653</v>
      </c>
      <c r="H55" s="442">
        <v>8.5690000000000008</v>
      </c>
      <c r="I55" s="441">
        <v>56.219000000000001</v>
      </c>
      <c r="J55" s="442">
        <v>64.962999999999994</v>
      </c>
      <c r="K55" s="441">
        <v>54.948</v>
      </c>
      <c r="L55" s="442">
        <v>51.404000000000003</v>
      </c>
      <c r="M55" s="441">
        <v>7.5549999999999997</v>
      </c>
      <c r="N55" s="442">
        <v>7.4420000000000002</v>
      </c>
      <c r="O55" s="441">
        <v>0</v>
      </c>
      <c r="P55" s="442">
        <v>0</v>
      </c>
      <c r="Q55" s="443">
        <v>130.42500000000001</v>
      </c>
      <c r="R55" s="447">
        <v>132.43199999999999</v>
      </c>
    </row>
    <row r="56" spans="1:37">
      <c r="A56" s="337"/>
      <c r="B56" s="338" t="s">
        <v>203</v>
      </c>
      <c r="C56" s="441">
        <v>0</v>
      </c>
      <c r="D56" s="442">
        <v>0</v>
      </c>
      <c r="E56" s="441">
        <v>54.127000000000002</v>
      </c>
      <c r="F56" s="442">
        <v>54.384</v>
      </c>
      <c r="G56" s="441">
        <v>44.087000000000003</v>
      </c>
      <c r="H56" s="442">
        <v>34.869999999999997</v>
      </c>
      <c r="I56" s="441">
        <v>80.147000000000006</v>
      </c>
      <c r="J56" s="442">
        <v>83.284000000000006</v>
      </c>
      <c r="K56" s="441">
        <v>239.029</v>
      </c>
      <c r="L56" s="442">
        <v>229.76300000000001</v>
      </c>
      <c r="M56" s="441">
        <v>42.069000000000003</v>
      </c>
      <c r="N56" s="442">
        <v>41.695</v>
      </c>
      <c r="O56" s="441">
        <v>0</v>
      </c>
      <c r="P56" s="442">
        <v>0</v>
      </c>
      <c r="Q56" s="443">
        <v>459.459</v>
      </c>
      <c r="R56" s="447">
        <v>443.99599999999998</v>
      </c>
    </row>
    <row r="57" spans="1:37">
      <c r="A57" s="337"/>
      <c r="B57" s="338" t="s">
        <v>204</v>
      </c>
      <c r="C57" s="441">
        <v>0</v>
      </c>
      <c r="D57" s="442">
        <v>0</v>
      </c>
      <c r="E57" s="441">
        <v>4.2190000000000003</v>
      </c>
      <c r="F57" s="442">
        <v>4.0339999999999998</v>
      </c>
      <c r="G57" s="441">
        <v>0</v>
      </c>
      <c r="H57" s="442">
        <v>0</v>
      </c>
      <c r="I57" s="441">
        <v>20.666</v>
      </c>
      <c r="J57" s="442">
        <v>19.745999999999999</v>
      </c>
      <c r="K57" s="441">
        <v>1.522</v>
      </c>
      <c r="L57" s="442">
        <v>1.403</v>
      </c>
      <c r="M57" s="441">
        <v>0.33400000000000002</v>
      </c>
      <c r="N57" s="442">
        <v>0.32</v>
      </c>
      <c r="O57" s="441">
        <v>0</v>
      </c>
      <c r="P57" s="442">
        <v>0</v>
      </c>
      <c r="Q57" s="443">
        <v>26.741</v>
      </c>
      <c r="R57" s="447">
        <v>25.503</v>
      </c>
    </row>
    <row r="58" spans="1:37">
      <c r="A58" s="337"/>
      <c r="B58" s="338" t="s">
        <v>385</v>
      </c>
      <c r="C58" s="441">
        <v>0</v>
      </c>
      <c r="D58" s="442">
        <v>0</v>
      </c>
      <c r="E58" s="441">
        <v>37.462000000000003</v>
      </c>
      <c r="F58" s="442">
        <v>39.287999999999997</v>
      </c>
      <c r="G58" s="441">
        <v>11.567</v>
      </c>
      <c r="H58" s="442">
        <v>9.6280000000000001</v>
      </c>
      <c r="I58" s="441">
        <v>0</v>
      </c>
      <c r="J58" s="442">
        <v>0</v>
      </c>
      <c r="K58" s="441">
        <v>18.622</v>
      </c>
      <c r="L58" s="442">
        <v>17.523</v>
      </c>
      <c r="M58" s="441">
        <v>0</v>
      </c>
      <c r="N58" s="442">
        <v>0</v>
      </c>
      <c r="O58" s="441">
        <v>0</v>
      </c>
      <c r="P58" s="442">
        <v>0</v>
      </c>
      <c r="Q58" s="443">
        <v>67.650999999999996</v>
      </c>
      <c r="R58" s="447">
        <v>66.438999999999993</v>
      </c>
    </row>
    <row r="59" spans="1:37">
      <c r="Q59" s="348"/>
      <c r="R59" s="348"/>
      <c r="S59" s="348"/>
      <c r="AK59" s="348"/>
    </row>
    <row r="60" spans="1:37" s="217" customFormat="1">
      <c r="A60" s="334" t="s">
        <v>239</v>
      </c>
      <c r="B60" s="335"/>
      <c r="C60" s="443">
        <v>0</v>
      </c>
      <c r="D60" s="529">
        <v>0</v>
      </c>
      <c r="E60" s="443">
        <v>709.24699999999996</v>
      </c>
      <c r="F60" s="529">
        <v>678.68200000000002</v>
      </c>
      <c r="G60" s="443">
        <v>3786.9119999999998</v>
      </c>
      <c r="H60" s="529">
        <v>3328.0219999999999</v>
      </c>
      <c r="I60" s="443">
        <v>2272.0889999999999</v>
      </c>
      <c r="J60" s="529">
        <v>1566.587</v>
      </c>
      <c r="K60" s="443">
        <v>1119.7639999999999</v>
      </c>
      <c r="L60" s="529">
        <v>1062.1310000000001</v>
      </c>
      <c r="M60" s="443">
        <v>1479.4190000000001</v>
      </c>
      <c r="N60" s="529">
        <v>1467.5619999999999</v>
      </c>
      <c r="O60" s="443">
        <v>0</v>
      </c>
      <c r="P60" s="529">
        <v>0</v>
      </c>
      <c r="Q60" s="443">
        <v>9367.4310000000005</v>
      </c>
      <c r="R60" s="447">
        <v>8102.9840000000004</v>
      </c>
    </row>
    <row r="61" spans="1:37" s="217" customFormat="1">
      <c r="A61" s="334" t="s">
        <v>411</v>
      </c>
      <c r="B61" s="335"/>
      <c r="C61" s="443">
        <v>0</v>
      </c>
      <c r="D61" s="529">
        <v>0</v>
      </c>
      <c r="E61" s="443">
        <v>709.24699999999996</v>
      </c>
      <c r="F61" s="529">
        <v>678.68200000000002</v>
      </c>
      <c r="G61" s="443">
        <v>3786.9119999999998</v>
      </c>
      <c r="H61" s="529">
        <v>3328.0219999999999</v>
      </c>
      <c r="I61" s="443">
        <v>2272.0889999999999</v>
      </c>
      <c r="J61" s="529">
        <v>1566.587</v>
      </c>
      <c r="K61" s="443">
        <v>1119.7639999999999</v>
      </c>
      <c r="L61" s="529">
        <v>1062.1310000000001</v>
      </c>
      <c r="M61" s="443">
        <v>1479.4190000000001</v>
      </c>
      <c r="N61" s="529">
        <v>1467.5619999999999</v>
      </c>
      <c r="O61" s="443">
        <v>0</v>
      </c>
      <c r="P61" s="529">
        <v>0</v>
      </c>
      <c r="Q61" s="443">
        <v>9367.4310000000005</v>
      </c>
      <c r="R61" s="447">
        <v>8102.9840000000004</v>
      </c>
    </row>
    <row r="62" spans="1:37">
      <c r="A62" s="337"/>
      <c r="B62" s="338" t="s">
        <v>205</v>
      </c>
      <c r="C62" s="441">
        <v>0</v>
      </c>
      <c r="D62" s="442">
        <v>0</v>
      </c>
      <c r="E62" s="441">
        <v>645.42600000000004</v>
      </c>
      <c r="F62" s="442">
        <v>623.25900000000001</v>
      </c>
      <c r="G62" s="441">
        <v>3151.7579999999998</v>
      </c>
      <c r="H62" s="442">
        <v>2887.4380000000001</v>
      </c>
      <c r="I62" s="441">
        <v>174.55699999999999</v>
      </c>
      <c r="J62" s="442">
        <v>164.398</v>
      </c>
      <c r="K62" s="441">
        <v>1014.997</v>
      </c>
      <c r="L62" s="442">
        <v>964.04</v>
      </c>
      <c r="M62" s="441">
        <v>997.09500000000003</v>
      </c>
      <c r="N62" s="442">
        <v>997.09500000000003</v>
      </c>
      <c r="O62" s="441">
        <v>0</v>
      </c>
      <c r="P62" s="442">
        <v>0</v>
      </c>
      <c r="Q62" s="443">
        <v>5983.8329999999996</v>
      </c>
      <c r="R62" s="447">
        <v>5636.23</v>
      </c>
    </row>
    <row r="63" spans="1:37">
      <c r="A63" s="337"/>
      <c r="B63" s="338" t="s">
        <v>206</v>
      </c>
      <c r="C63" s="441">
        <v>0</v>
      </c>
      <c r="D63" s="442">
        <v>0</v>
      </c>
      <c r="E63" s="441">
        <v>-131.49100000000001</v>
      </c>
      <c r="F63" s="442">
        <v>-126.251</v>
      </c>
      <c r="G63" s="441">
        <v>440.18099999999998</v>
      </c>
      <c r="H63" s="442">
        <v>283.48200000000003</v>
      </c>
      <c r="I63" s="441">
        <v>63.265000000000001</v>
      </c>
      <c r="J63" s="442">
        <v>526.40099999999995</v>
      </c>
      <c r="K63" s="441">
        <v>86.626999999999995</v>
      </c>
      <c r="L63" s="442">
        <v>104.227</v>
      </c>
      <c r="M63" s="441">
        <v>419.68</v>
      </c>
      <c r="N63" s="442">
        <v>407.82</v>
      </c>
      <c r="O63" s="441">
        <v>0</v>
      </c>
      <c r="P63" s="442">
        <v>0</v>
      </c>
      <c r="Q63" s="443">
        <v>878.26199999999994</v>
      </c>
      <c r="R63" s="447">
        <v>1195.6790000000001</v>
      </c>
    </row>
    <row r="64" spans="1:37">
      <c r="A64" s="337"/>
      <c r="B64" s="338" t="s">
        <v>419</v>
      </c>
      <c r="C64" s="441">
        <v>0</v>
      </c>
      <c r="D64" s="442">
        <v>0</v>
      </c>
      <c r="E64" s="441">
        <v>0</v>
      </c>
      <c r="F64" s="442">
        <v>0</v>
      </c>
      <c r="G64" s="441">
        <v>0</v>
      </c>
      <c r="H64" s="442">
        <v>0</v>
      </c>
      <c r="I64" s="441">
        <v>30.460999999999999</v>
      </c>
      <c r="J64" s="442">
        <v>333.423</v>
      </c>
      <c r="K64" s="441">
        <v>3.96</v>
      </c>
      <c r="L64" s="442">
        <v>3.6840000000000002</v>
      </c>
      <c r="M64" s="441">
        <v>0</v>
      </c>
      <c r="N64" s="442">
        <v>0</v>
      </c>
      <c r="O64" s="441">
        <v>0</v>
      </c>
      <c r="P64" s="442">
        <v>0</v>
      </c>
      <c r="Q64" s="443">
        <v>34.420999999999999</v>
      </c>
      <c r="R64" s="447">
        <v>337.10700000000003</v>
      </c>
    </row>
    <row r="65" spans="1:20">
      <c r="A65" s="337"/>
      <c r="B65" s="338" t="s">
        <v>413</v>
      </c>
      <c r="C65" s="441">
        <v>0</v>
      </c>
      <c r="D65" s="442">
        <v>0</v>
      </c>
      <c r="E65" s="441">
        <v>0</v>
      </c>
      <c r="F65" s="442">
        <v>0</v>
      </c>
      <c r="G65" s="441">
        <v>-5.8999999999999997E-2</v>
      </c>
      <c r="H65" s="442">
        <v>-0.05</v>
      </c>
      <c r="I65" s="441">
        <v>0</v>
      </c>
      <c r="J65" s="442">
        <v>0</v>
      </c>
      <c r="K65" s="441">
        <v>0</v>
      </c>
      <c r="L65" s="442">
        <v>0</v>
      </c>
      <c r="M65" s="441">
        <v>0</v>
      </c>
      <c r="N65" s="442">
        <v>0</v>
      </c>
      <c r="O65" s="441">
        <v>0</v>
      </c>
      <c r="P65" s="442">
        <v>0</v>
      </c>
      <c r="Q65" s="443">
        <v>-5.8999999999999997E-2</v>
      </c>
      <c r="R65" s="447">
        <v>-0.05</v>
      </c>
    </row>
    <row r="66" spans="1:20">
      <c r="A66" s="337"/>
      <c r="B66" s="338" t="s">
        <v>386</v>
      </c>
      <c r="C66" s="441">
        <v>0</v>
      </c>
      <c r="D66" s="442">
        <v>0</v>
      </c>
      <c r="E66" s="441">
        <v>0</v>
      </c>
      <c r="F66" s="442">
        <v>0</v>
      </c>
      <c r="G66" s="441">
        <v>0</v>
      </c>
      <c r="H66" s="442">
        <v>0</v>
      </c>
      <c r="I66" s="441">
        <v>0</v>
      </c>
      <c r="J66" s="442">
        <v>0</v>
      </c>
      <c r="K66" s="441">
        <v>0</v>
      </c>
      <c r="L66" s="442">
        <v>0</v>
      </c>
      <c r="M66" s="441">
        <v>0</v>
      </c>
      <c r="N66" s="442">
        <v>0</v>
      </c>
      <c r="O66" s="441">
        <v>0</v>
      </c>
      <c r="P66" s="442">
        <v>0</v>
      </c>
      <c r="Q66" s="443">
        <v>0</v>
      </c>
      <c r="R66" s="447">
        <v>0</v>
      </c>
    </row>
    <row r="67" spans="1:20">
      <c r="A67" s="337"/>
      <c r="B67" s="338" t="s">
        <v>387</v>
      </c>
      <c r="C67" s="441">
        <v>0</v>
      </c>
      <c r="D67" s="442">
        <v>0</v>
      </c>
      <c r="E67" s="441">
        <v>195.31200000000001</v>
      </c>
      <c r="F67" s="442">
        <v>181.67400000000001</v>
      </c>
      <c r="G67" s="441">
        <v>195.03200000000001</v>
      </c>
      <c r="H67" s="442">
        <v>157.15199999999999</v>
      </c>
      <c r="I67" s="441">
        <v>2003.806</v>
      </c>
      <c r="J67" s="442">
        <v>542.36500000000001</v>
      </c>
      <c r="K67" s="441">
        <v>14.18</v>
      </c>
      <c r="L67" s="442">
        <v>-9.82</v>
      </c>
      <c r="M67" s="441">
        <v>62.643999999999998</v>
      </c>
      <c r="N67" s="442">
        <v>62.646999999999998</v>
      </c>
      <c r="O67" s="441">
        <v>0</v>
      </c>
      <c r="P67" s="442">
        <v>0</v>
      </c>
      <c r="Q67" s="443">
        <v>2470.9740000000002</v>
      </c>
      <c r="R67" s="447">
        <v>934.01800000000003</v>
      </c>
    </row>
    <row r="68" spans="1:20">
      <c r="Q68" s="348"/>
      <c r="R68" s="348"/>
      <c r="S68" s="348"/>
      <c r="T68" s="348"/>
    </row>
    <row r="69" spans="1:20" s="217" customFormat="1">
      <c r="A69" s="334" t="s">
        <v>240</v>
      </c>
      <c r="B69" s="335"/>
      <c r="C69" s="443">
        <v>0</v>
      </c>
      <c r="D69" s="529">
        <v>0</v>
      </c>
      <c r="E69" s="443">
        <v>0</v>
      </c>
      <c r="F69" s="529">
        <v>0</v>
      </c>
      <c r="G69" s="443">
        <v>0</v>
      </c>
      <c r="H69" s="529">
        <v>0</v>
      </c>
      <c r="I69" s="443">
        <v>0</v>
      </c>
      <c r="J69" s="529">
        <v>0</v>
      </c>
      <c r="K69" s="443">
        <v>0</v>
      </c>
      <c r="L69" s="529">
        <v>0</v>
      </c>
      <c r="M69" s="443">
        <v>0</v>
      </c>
      <c r="N69" s="529">
        <v>0</v>
      </c>
      <c r="O69" s="443">
        <v>0</v>
      </c>
      <c r="P69" s="529">
        <v>0</v>
      </c>
      <c r="Q69" s="443">
        <v>0</v>
      </c>
      <c r="R69" s="447">
        <v>0</v>
      </c>
    </row>
    <row r="70" spans="1:20">
      <c r="Q70" s="348"/>
      <c r="R70" s="348"/>
      <c r="S70" s="348"/>
      <c r="T70" s="348"/>
    </row>
    <row r="71" spans="1:20" s="217" customFormat="1">
      <c r="A71" s="334" t="s">
        <v>241</v>
      </c>
      <c r="B71" s="335"/>
      <c r="C71" s="443">
        <v>0</v>
      </c>
      <c r="D71" s="529">
        <v>0</v>
      </c>
      <c r="E71" s="443">
        <v>963.10299999999995</v>
      </c>
      <c r="F71" s="529">
        <v>959.78899999999999</v>
      </c>
      <c r="G71" s="443">
        <v>5818.3860000000004</v>
      </c>
      <c r="H71" s="529">
        <v>5078.7839999999997</v>
      </c>
      <c r="I71" s="443">
        <v>3975.152</v>
      </c>
      <c r="J71" s="529">
        <v>2625.357</v>
      </c>
      <c r="K71" s="443">
        <v>1939.9649999999999</v>
      </c>
      <c r="L71" s="529">
        <v>1855.4480000000001</v>
      </c>
      <c r="M71" s="443">
        <v>1715.1859999999999</v>
      </c>
      <c r="N71" s="529">
        <v>1697.0239999999999</v>
      </c>
      <c r="O71" s="443">
        <v>-0.26200000000000001</v>
      </c>
      <c r="P71" s="529">
        <v>-0.215</v>
      </c>
      <c r="Q71" s="443">
        <v>14411.53</v>
      </c>
      <c r="R71" s="447">
        <v>12216.187</v>
      </c>
    </row>
    <row r="72" spans="1:20">
      <c r="C72" s="327"/>
      <c r="D72" s="327"/>
      <c r="E72" s="327"/>
      <c r="F72" s="327"/>
      <c r="G72" s="327"/>
      <c r="H72" s="327"/>
      <c r="I72" s="327"/>
      <c r="J72" s="327"/>
      <c r="K72" s="327"/>
      <c r="L72" s="327"/>
      <c r="M72" s="327"/>
      <c r="N72" s="327"/>
      <c r="O72" s="327"/>
      <c r="P72" s="327"/>
    </row>
    <row r="73" spans="1:20">
      <c r="B73" s="122"/>
      <c r="C73" s="353"/>
      <c r="D73" s="353"/>
      <c r="E73" s="353"/>
      <c r="F73" s="354"/>
      <c r="G73" s="355"/>
      <c r="H73" s="355"/>
      <c r="I73" s="355"/>
      <c r="J73" s="355"/>
      <c r="K73" s="355"/>
      <c r="L73" s="355"/>
      <c r="M73" s="355"/>
      <c r="N73" s="355"/>
      <c r="O73" s="355"/>
      <c r="P73" s="355"/>
      <c r="Q73" s="356"/>
      <c r="R73" s="356"/>
    </row>
    <row r="74" spans="1:20" ht="12.75" customHeight="1">
      <c r="C74" s="699" t="s">
        <v>125</v>
      </c>
      <c r="D74" s="700"/>
      <c r="E74" s="700"/>
      <c r="F74" s="700"/>
      <c r="G74" s="700"/>
      <c r="H74" s="700"/>
      <c r="I74" s="700"/>
      <c r="J74" s="700"/>
      <c r="K74" s="700"/>
      <c r="L74" s="700"/>
      <c r="M74" s="700"/>
      <c r="N74" s="700"/>
      <c r="O74" s="700"/>
      <c r="P74" s="700"/>
      <c r="Q74" s="700"/>
      <c r="R74" s="701"/>
    </row>
    <row r="75" spans="1:20" ht="12.75" customHeight="1">
      <c r="A75" s="683" t="s">
        <v>71</v>
      </c>
      <c r="B75" s="684"/>
      <c r="C75" s="677" t="s">
        <v>20</v>
      </c>
      <c r="D75" s="678"/>
      <c r="E75" s="677" t="s">
        <v>10</v>
      </c>
      <c r="F75" s="678"/>
      <c r="G75" s="677" t="s">
        <v>46</v>
      </c>
      <c r="H75" s="678"/>
      <c r="I75" s="677" t="s">
        <v>14</v>
      </c>
      <c r="J75" s="678"/>
      <c r="K75" s="677" t="s">
        <v>47</v>
      </c>
      <c r="L75" s="678"/>
      <c r="M75" s="677" t="s">
        <v>347</v>
      </c>
      <c r="N75" s="678"/>
      <c r="O75" s="677" t="s">
        <v>257</v>
      </c>
      <c r="P75" s="678"/>
      <c r="Q75" s="677" t="s">
        <v>17</v>
      </c>
      <c r="R75" s="678"/>
    </row>
    <row r="76" spans="1:20">
      <c r="A76" s="704" t="s">
        <v>242</v>
      </c>
      <c r="B76" s="705"/>
      <c r="C76" s="330" t="s">
        <v>424</v>
      </c>
      <c r="D76" s="331" t="s">
        <v>425</v>
      </c>
      <c r="E76" s="330" t="s">
        <v>424</v>
      </c>
      <c r="F76" s="331" t="s">
        <v>425</v>
      </c>
      <c r="G76" s="330" t="s">
        <v>424</v>
      </c>
      <c r="H76" s="331" t="s">
        <v>425</v>
      </c>
      <c r="I76" s="330" t="s">
        <v>424</v>
      </c>
      <c r="J76" s="331" t="s">
        <v>425</v>
      </c>
      <c r="K76" s="330" t="s">
        <v>424</v>
      </c>
      <c r="L76" s="331" t="s">
        <v>425</v>
      </c>
      <c r="M76" s="330" t="s">
        <v>424</v>
      </c>
      <c r="N76" s="331" t="s">
        <v>425</v>
      </c>
      <c r="O76" s="330" t="s">
        <v>424</v>
      </c>
      <c r="P76" s="331" t="s">
        <v>425</v>
      </c>
      <c r="Q76" s="330" t="s">
        <v>424</v>
      </c>
      <c r="R76" s="331" t="s">
        <v>425</v>
      </c>
    </row>
    <row r="77" spans="1:20">
      <c r="A77" s="706"/>
      <c r="B77" s="707"/>
      <c r="C77" s="332" t="s">
        <v>335</v>
      </c>
      <c r="D77" s="333" t="s">
        <v>335</v>
      </c>
      <c r="E77" s="332" t="s">
        <v>335</v>
      </c>
      <c r="F77" s="333" t="s">
        <v>335</v>
      </c>
      <c r="G77" s="332" t="s">
        <v>335</v>
      </c>
      <c r="H77" s="333" t="s">
        <v>335</v>
      </c>
      <c r="I77" s="332" t="s">
        <v>335</v>
      </c>
      <c r="J77" s="333" t="s">
        <v>335</v>
      </c>
      <c r="K77" s="332" t="s">
        <v>335</v>
      </c>
      <c r="L77" s="333" t="s">
        <v>335</v>
      </c>
      <c r="M77" s="332" t="s">
        <v>335</v>
      </c>
      <c r="N77" s="333" t="s">
        <v>335</v>
      </c>
      <c r="O77" s="332" t="s">
        <v>335</v>
      </c>
      <c r="P77" s="333" t="s">
        <v>335</v>
      </c>
      <c r="Q77" s="332" t="s">
        <v>335</v>
      </c>
      <c r="R77" s="333" t="s">
        <v>335</v>
      </c>
    </row>
    <row r="78" spans="1:20" s="217" customFormat="1">
      <c r="A78" s="334" t="s">
        <v>243</v>
      </c>
      <c r="B78" s="335"/>
      <c r="C78" s="443">
        <v>0</v>
      </c>
      <c r="D78" s="529">
        <v>0</v>
      </c>
      <c r="E78" s="443">
        <v>47.161000000000001</v>
      </c>
      <c r="F78" s="529">
        <v>42.698</v>
      </c>
      <c r="G78" s="443">
        <v>322.74200000000002</v>
      </c>
      <c r="H78" s="529">
        <v>405.55900000000003</v>
      </c>
      <c r="I78" s="443">
        <v>335.95499999999998</v>
      </c>
      <c r="J78" s="529">
        <v>290.33499999999998</v>
      </c>
      <c r="K78" s="443">
        <v>168.72</v>
      </c>
      <c r="L78" s="529">
        <v>127.786</v>
      </c>
      <c r="M78" s="443">
        <v>66.23</v>
      </c>
      <c r="N78" s="529">
        <v>0</v>
      </c>
      <c r="O78" s="443">
        <v>-4.0000000000000001E-3</v>
      </c>
      <c r="P78" s="529">
        <v>0</v>
      </c>
      <c r="Q78" s="443">
        <v>940.80399999999997</v>
      </c>
      <c r="R78" s="447">
        <v>866.37800000000004</v>
      </c>
    </row>
    <row r="79" spans="1:20">
      <c r="A79" s="337"/>
      <c r="B79" s="338" t="s">
        <v>89</v>
      </c>
      <c r="C79" s="441">
        <v>0</v>
      </c>
      <c r="D79" s="442">
        <v>0</v>
      </c>
      <c r="E79" s="441">
        <v>46.353000000000002</v>
      </c>
      <c r="F79" s="442">
        <v>42.622999999999998</v>
      </c>
      <c r="G79" s="441">
        <v>321.49400000000003</v>
      </c>
      <c r="H79" s="442">
        <v>401.63099999999997</v>
      </c>
      <c r="I79" s="441">
        <v>334.298</v>
      </c>
      <c r="J79" s="442">
        <v>285.041</v>
      </c>
      <c r="K79" s="441">
        <v>162.39099999999999</v>
      </c>
      <c r="L79" s="442">
        <v>127.75700000000001</v>
      </c>
      <c r="M79" s="441">
        <v>66.22</v>
      </c>
      <c r="N79" s="442">
        <v>0</v>
      </c>
      <c r="O79" s="441">
        <v>0</v>
      </c>
      <c r="P79" s="442">
        <v>0</v>
      </c>
      <c r="Q79" s="443">
        <v>930.75599999999997</v>
      </c>
      <c r="R79" s="447">
        <v>857.05200000000002</v>
      </c>
    </row>
    <row r="80" spans="1:20">
      <c r="A80" s="337"/>
      <c r="B80" s="338" t="s">
        <v>252</v>
      </c>
      <c r="C80" s="441">
        <v>0</v>
      </c>
      <c r="D80" s="442">
        <v>0</v>
      </c>
      <c r="E80" s="441">
        <v>46.165999999999997</v>
      </c>
      <c r="F80" s="442">
        <v>42.268999999999998</v>
      </c>
      <c r="G80" s="441">
        <v>307.30900000000003</v>
      </c>
      <c r="H80" s="442">
        <v>388.25599999999997</v>
      </c>
      <c r="I80" s="441">
        <v>328.74599999999998</v>
      </c>
      <c r="J80" s="442">
        <v>280.78300000000002</v>
      </c>
      <c r="K80" s="441">
        <v>158.59299999999999</v>
      </c>
      <c r="L80" s="442">
        <v>124.309</v>
      </c>
      <c r="M80" s="441">
        <v>65.27</v>
      </c>
      <c r="N80" s="442">
        <v>0</v>
      </c>
      <c r="O80" s="441">
        <v>0</v>
      </c>
      <c r="P80" s="442">
        <v>0</v>
      </c>
      <c r="Q80" s="443">
        <v>906.08399999999995</v>
      </c>
      <c r="R80" s="447">
        <v>835.61699999999996</v>
      </c>
    </row>
    <row r="81" spans="1:21">
      <c r="A81" s="337"/>
      <c r="B81" s="338" t="s">
        <v>253</v>
      </c>
      <c r="C81" s="441">
        <v>0</v>
      </c>
      <c r="D81" s="442">
        <v>0</v>
      </c>
      <c r="E81" s="441">
        <v>-4.4999999999999998E-2</v>
      </c>
      <c r="F81" s="442">
        <v>6.5000000000000002E-2</v>
      </c>
      <c r="G81" s="441">
        <v>0</v>
      </c>
      <c r="H81" s="442">
        <v>0</v>
      </c>
      <c r="I81" s="441">
        <v>5.524</v>
      </c>
      <c r="J81" s="442">
        <v>4.2229999999999999</v>
      </c>
      <c r="K81" s="441">
        <v>2.923</v>
      </c>
      <c r="L81" s="442">
        <v>3.1779999999999999</v>
      </c>
      <c r="M81" s="441">
        <v>0</v>
      </c>
      <c r="N81" s="442">
        <v>0</v>
      </c>
      <c r="O81" s="441">
        <v>0</v>
      </c>
      <c r="P81" s="442">
        <v>0</v>
      </c>
      <c r="Q81" s="443">
        <v>8.4019999999999992</v>
      </c>
      <c r="R81" s="447">
        <v>7.4660000000000002</v>
      </c>
    </row>
    <row r="82" spans="1:21">
      <c r="A82" s="337"/>
      <c r="B82" s="338" t="s">
        <v>254</v>
      </c>
      <c r="C82" s="441">
        <v>0</v>
      </c>
      <c r="D82" s="442">
        <v>0</v>
      </c>
      <c r="E82" s="441">
        <v>0.23200000000000001</v>
      </c>
      <c r="F82" s="442">
        <v>0.28899999999999998</v>
      </c>
      <c r="G82" s="441">
        <v>14.185</v>
      </c>
      <c r="H82" s="442">
        <v>13.375</v>
      </c>
      <c r="I82" s="441">
        <v>2.8000000000000001E-2</v>
      </c>
      <c r="J82" s="442">
        <v>3.5000000000000003E-2</v>
      </c>
      <c r="K82" s="441">
        <v>0.875</v>
      </c>
      <c r="L82" s="442">
        <v>0.27</v>
      </c>
      <c r="M82" s="441">
        <v>0.95</v>
      </c>
      <c r="N82" s="442">
        <v>0</v>
      </c>
      <c r="O82" s="441">
        <v>0</v>
      </c>
      <c r="P82" s="442">
        <v>0</v>
      </c>
      <c r="Q82" s="443">
        <v>16.27</v>
      </c>
      <c r="R82" s="447">
        <v>13.968999999999999</v>
      </c>
    </row>
    <row r="83" spans="1:21">
      <c r="A83" s="337"/>
      <c r="B83" s="338" t="s">
        <v>90</v>
      </c>
      <c r="C83" s="441">
        <v>0</v>
      </c>
      <c r="D83" s="442">
        <v>0</v>
      </c>
      <c r="E83" s="441">
        <v>0.80800000000000005</v>
      </c>
      <c r="F83" s="442">
        <v>7.4999999999999997E-2</v>
      </c>
      <c r="G83" s="441">
        <v>1.248</v>
      </c>
      <c r="H83" s="442">
        <v>3.9279999999999999</v>
      </c>
      <c r="I83" s="441">
        <v>1.657</v>
      </c>
      <c r="J83" s="442">
        <v>5.2939999999999996</v>
      </c>
      <c r="K83" s="441">
        <v>6.3289999999999997</v>
      </c>
      <c r="L83" s="442">
        <v>2.9000000000000001E-2</v>
      </c>
      <c r="M83" s="441">
        <v>0.01</v>
      </c>
      <c r="N83" s="442">
        <v>0</v>
      </c>
      <c r="O83" s="441">
        <v>-4.0000000000000001E-3</v>
      </c>
      <c r="P83" s="442">
        <v>0</v>
      </c>
      <c r="Q83" s="443">
        <v>10.048</v>
      </c>
      <c r="R83" s="447">
        <v>9.3260000000000005</v>
      </c>
    </row>
    <row r="84" spans="1:21">
      <c r="Q84" s="348"/>
      <c r="R84" s="348"/>
      <c r="S84" s="348"/>
    </row>
    <row r="85" spans="1:21" s="217" customFormat="1" ht="13.5" customHeight="1">
      <c r="A85" s="334" t="s">
        <v>244</v>
      </c>
      <c r="B85" s="335"/>
      <c r="C85" s="443">
        <v>0</v>
      </c>
      <c r="D85" s="529">
        <v>0</v>
      </c>
      <c r="E85" s="443">
        <v>-2.7530000000000001</v>
      </c>
      <c r="F85" s="529">
        <v>-3.78</v>
      </c>
      <c r="G85" s="443">
        <v>-131.46</v>
      </c>
      <c r="H85" s="529">
        <v>-345.892</v>
      </c>
      <c r="I85" s="443">
        <v>-115.45099999999999</v>
      </c>
      <c r="J85" s="529">
        <v>-94.206000000000003</v>
      </c>
      <c r="K85" s="443">
        <v>-52.86</v>
      </c>
      <c r="L85" s="529">
        <v>-35.24</v>
      </c>
      <c r="M85" s="443">
        <v>-31.959</v>
      </c>
      <c r="N85" s="529">
        <v>0</v>
      </c>
      <c r="O85" s="443">
        <v>0</v>
      </c>
      <c r="P85" s="529">
        <v>0</v>
      </c>
      <c r="Q85" s="443">
        <v>-334.483</v>
      </c>
      <c r="R85" s="447">
        <v>-479.11799999999999</v>
      </c>
    </row>
    <row r="86" spans="1:21">
      <c r="A86" s="337"/>
      <c r="B86" s="338" t="s">
        <v>209</v>
      </c>
      <c r="C86" s="441">
        <v>0</v>
      </c>
      <c r="D86" s="442">
        <v>0</v>
      </c>
      <c r="E86" s="441">
        <v>-0.33500000000000002</v>
      </c>
      <c r="F86" s="442">
        <v>-3.5000000000000003E-2</v>
      </c>
      <c r="G86" s="441">
        <v>-100.277</v>
      </c>
      <c r="H86" s="442">
        <v>-320.577</v>
      </c>
      <c r="I86" s="441">
        <v>-59.402000000000001</v>
      </c>
      <c r="J86" s="442">
        <v>-30.571999999999999</v>
      </c>
      <c r="K86" s="441">
        <v>-14.029</v>
      </c>
      <c r="L86" s="442">
        <v>-4.8319999999999999</v>
      </c>
      <c r="M86" s="441">
        <v>-26.353000000000002</v>
      </c>
      <c r="N86" s="442">
        <v>0</v>
      </c>
      <c r="O86" s="441">
        <v>0</v>
      </c>
      <c r="P86" s="442">
        <v>0</v>
      </c>
      <c r="Q86" s="443">
        <v>-200.39599999999999</v>
      </c>
      <c r="R86" s="447">
        <v>-356.01600000000002</v>
      </c>
    </row>
    <row r="87" spans="1:21">
      <c r="A87" s="337"/>
      <c r="B87" s="338" t="s">
        <v>210</v>
      </c>
      <c r="C87" s="441">
        <v>0</v>
      </c>
      <c r="D87" s="442">
        <v>0</v>
      </c>
      <c r="E87" s="441">
        <v>-0.17100000000000001</v>
      </c>
      <c r="F87" s="442">
        <v>-0.19500000000000001</v>
      </c>
      <c r="G87" s="441">
        <v>-12.601000000000001</v>
      </c>
      <c r="H87" s="442">
        <v>-16.79</v>
      </c>
      <c r="I87" s="441">
        <v>-4.6890000000000001</v>
      </c>
      <c r="J87" s="442">
        <v>-5.3529999999999998</v>
      </c>
      <c r="K87" s="441">
        <v>-14.382</v>
      </c>
      <c r="L87" s="442">
        <v>-12.614000000000001</v>
      </c>
      <c r="M87" s="441">
        <v>0</v>
      </c>
      <c r="N87" s="442">
        <v>0</v>
      </c>
      <c r="O87" s="441">
        <v>0</v>
      </c>
      <c r="P87" s="442">
        <v>0</v>
      </c>
      <c r="Q87" s="443">
        <v>-31.843</v>
      </c>
      <c r="R87" s="447">
        <v>-34.951999999999998</v>
      </c>
    </row>
    <row r="88" spans="1:21">
      <c r="A88" s="337"/>
      <c r="B88" s="338" t="s">
        <v>94</v>
      </c>
      <c r="C88" s="441">
        <v>0</v>
      </c>
      <c r="D88" s="442">
        <v>0</v>
      </c>
      <c r="E88" s="441">
        <v>-3.5000000000000003E-2</v>
      </c>
      <c r="F88" s="442">
        <v>-1.2729999999999999</v>
      </c>
      <c r="G88" s="441">
        <v>-16.600000000000001</v>
      </c>
      <c r="H88" s="442">
        <v>-6.117</v>
      </c>
      <c r="I88" s="441">
        <v>-35.340000000000003</v>
      </c>
      <c r="J88" s="442">
        <v>-39.503</v>
      </c>
      <c r="K88" s="441">
        <v>-21.24</v>
      </c>
      <c r="L88" s="442">
        <v>-14.904</v>
      </c>
      <c r="M88" s="441">
        <v>-4.9939999999999998</v>
      </c>
      <c r="N88" s="442">
        <v>0</v>
      </c>
      <c r="O88" s="441">
        <v>0</v>
      </c>
      <c r="P88" s="442">
        <v>0</v>
      </c>
      <c r="Q88" s="443">
        <v>-78.209000000000003</v>
      </c>
      <c r="R88" s="447">
        <v>-61.796999999999997</v>
      </c>
    </row>
    <row r="89" spans="1:21">
      <c r="A89" s="337"/>
      <c r="B89" s="338" t="s">
        <v>211</v>
      </c>
      <c r="C89" s="441">
        <v>0</v>
      </c>
      <c r="D89" s="442">
        <v>0</v>
      </c>
      <c r="E89" s="441">
        <v>-2.2120000000000002</v>
      </c>
      <c r="F89" s="442">
        <v>-2.2770000000000001</v>
      </c>
      <c r="G89" s="441">
        <v>-1.982</v>
      </c>
      <c r="H89" s="442">
        <v>-2.4079999999999999</v>
      </c>
      <c r="I89" s="441">
        <v>-16.02</v>
      </c>
      <c r="J89" s="442">
        <v>-18.777999999999999</v>
      </c>
      <c r="K89" s="441">
        <v>-3.2090000000000001</v>
      </c>
      <c r="L89" s="442">
        <v>-2.89</v>
      </c>
      <c r="M89" s="441">
        <v>-0.61199999999999999</v>
      </c>
      <c r="N89" s="442">
        <v>0</v>
      </c>
      <c r="O89" s="441">
        <v>0</v>
      </c>
      <c r="P89" s="442">
        <v>0</v>
      </c>
      <c r="Q89" s="443">
        <v>-24.035</v>
      </c>
      <c r="R89" s="447">
        <v>-26.353000000000002</v>
      </c>
    </row>
    <row r="90" spans="1:21">
      <c r="Q90" s="348"/>
      <c r="R90" s="348"/>
      <c r="S90" s="348"/>
      <c r="T90" s="348"/>
    </row>
    <row r="91" spans="1:21" s="217" customFormat="1">
      <c r="A91" s="334" t="s">
        <v>245</v>
      </c>
      <c r="B91" s="335"/>
      <c r="C91" s="443">
        <v>0</v>
      </c>
      <c r="D91" s="529">
        <v>0</v>
      </c>
      <c r="E91" s="443">
        <v>44.408000000000001</v>
      </c>
      <c r="F91" s="529">
        <v>38.917999999999999</v>
      </c>
      <c r="G91" s="443">
        <v>191.28200000000001</v>
      </c>
      <c r="H91" s="529">
        <v>59.667000000000002</v>
      </c>
      <c r="I91" s="443">
        <v>220.50399999999999</v>
      </c>
      <c r="J91" s="529">
        <v>196.12899999999999</v>
      </c>
      <c r="K91" s="443">
        <v>115.86</v>
      </c>
      <c r="L91" s="529">
        <v>92.546000000000006</v>
      </c>
      <c r="M91" s="443">
        <v>34.271000000000001</v>
      </c>
      <c r="N91" s="529">
        <v>0</v>
      </c>
      <c r="O91" s="443">
        <v>-4.0000000000000001E-3</v>
      </c>
      <c r="P91" s="529">
        <v>0</v>
      </c>
      <c r="Q91" s="443">
        <v>606.32100000000003</v>
      </c>
      <c r="R91" s="447">
        <v>387.26</v>
      </c>
    </row>
    <row r="92" spans="1:21">
      <c r="Q92" s="348"/>
      <c r="R92" s="348"/>
      <c r="S92" s="348"/>
      <c r="T92" s="348"/>
      <c r="U92" s="348"/>
    </row>
    <row r="93" spans="1:21">
      <c r="A93" s="337"/>
      <c r="B93" s="338" t="s">
        <v>212</v>
      </c>
      <c r="C93" s="441">
        <v>0</v>
      </c>
      <c r="D93" s="442">
        <v>0</v>
      </c>
      <c r="E93" s="441">
        <v>0.17199999999999999</v>
      </c>
      <c r="F93" s="442">
        <v>8.0000000000000002E-3</v>
      </c>
      <c r="G93" s="441">
        <v>1.948</v>
      </c>
      <c r="H93" s="442">
        <v>0</v>
      </c>
      <c r="I93" s="441">
        <v>0.92700000000000005</v>
      </c>
      <c r="J93" s="442">
        <v>0.44500000000000001</v>
      </c>
      <c r="K93" s="441">
        <v>0.441</v>
      </c>
      <c r="L93" s="442">
        <v>6.0999999999999999E-2</v>
      </c>
      <c r="M93" s="441">
        <v>0</v>
      </c>
      <c r="N93" s="442">
        <v>0</v>
      </c>
      <c r="O93" s="441">
        <v>0</v>
      </c>
      <c r="P93" s="442">
        <v>0</v>
      </c>
      <c r="Q93" s="443">
        <v>3.488</v>
      </c>
      <c r="R93" s="447">
        <v>0.51400000000000001</v>
      </c>
    </row>
    <row r="94" spans="1:21">
      <c r="A94" s="337"/>
      <c r="B94" s="338" t="s">
        <v>213</v>
      </c>
      <c r="C94" s="441">
        <v>0</v>
      </c>
      <c r="D94" s="442">
        <v>0</v>
      </c>
      <c r="E94" s="441">
        <v>-9.2569999999999997</v>
      </c>
      <c r="F94" s="442">
        <v>-7.835</v>
      </c>
      <c r="G94" s="441">
        <v>-5.8360000000000003</v>
      </c>
      <c r="H94" s="442">
        <v>-3.097</v>
      </c>
      <c r="I94" s="441">
        <v>-8.7720000000000002</v>
      </c>
      <c r="J94" s="442">
        <v>-7.2080000000000002</v>
      </c>
      <c r="K94" s="441">
        <v>-8.1999999999999993</v>
      </c>
      <c r="L94" s="442">
        <v>-6.8609999999999998</v>
      </c>
      <c r="M94" s="441">
        <v>-3.2269999999999999</v>
      </c>
      <c r="N94" s="442">
        <v>0</v>
      </c>
      <c r="O94" s="441">
        <v>0</v>
      </c>
      <c r="P94" s="442">
        <v>0</v>
      </c>
      <c r="Q94" s="443">
        <v>-35.292000000000002</v>
      </c>
      <c r="R94" s="447">
        <v>-25.001000000000001</v>
      </c>
    </row>
    <row r="95" spans="1:21">
      <c r="A95" s="337"/>
      <c r="B95" s="338" t="s">
        <v>214</v>
      </c>
      <c r="C95" s="441">
        <v>0</v>
      </c>
      <c r="D95" s="442">
        <v>0</v>
      </c>
      <c r="E95" s="441">
        <v>-8.75</v>
      </c>
      <c r="F95" s="442">
        <v>-9.218</v>
      </c>
      <c r="G95" s="441">
        <v>-22.181000000000001</v>
      </c>
      <c r="H95" s="442">
        <v>-3.95</v>
      </c>
      <c r="I95" s="441">
        <v>-13.632</v>
      </c>
      <c r="J95" s="442">
        <v>-8.9740000000000002</v>
      </c>
      <c r="K95" s="441">
        <v>-11.956</v>
      </c>
      <c r="L95" s="442">
        <v>-8.7200000000000006</v>
      </c>
      <c r="M95" s="441">
        <v>-4.6580000000000004</v>
      </c>
      <c r="N95" s="442">
        <v>0</v>
      </c>
      <c r="O95" s="441">
        <v>4.0000000000000001E-3</v>
      </c>
      <c r="P95" s="442">
        <v>0</v>
      </c>
      <c r="Q95" s="443">
        <v>-61.173000000000002</v>
      </c>
      <c r="R95" s="447">
        <v>-30.861999999999998</v>
      </c>
    </row>
    <row r="96" spans="1:21">
      <c r="Q96" s="348"/>
      <c r="R96" s="348"/>
      <c r="S96" s="348"/>
      <c r="T96" s="348"/>
    </row>
    <row r="97" spans="1:22" s="217" customFormat="1">
      <c r="A97" s="334" t="s">
        <v>246</v>
      </c>
      <c r="B97" s="335"/>
      <c r="C97" s="443">
        <v>0</v>
      </c>
      <c r="D97" s="529">
        <v>0</v>
      </c>
      <c r="E97" s="443">
        <v>26.573</v>
      </c>
      <c r="F97" s="529">
        <v>21.873000000000001</v>
      </c>
      <c r="G97" s="443">
        <v>165.21299999999999</v>
      </c>
      <c r="H97" s="529">
        <v>52.62</v>
      </c>
      <c r="I97" s="443">
        <v>199.02699999999999</v>
      </c>
      <c r="J97" s="529">
        <v>180.392</v>
      </c>
      <c r="K97" s="443">
        <v>96.144999999999996</v>
      </c>
      <c r="L97" s="529">
        <v>77.025999999999996</v>
      </c>
      <c r="M97" s="443">
        <v>26.385999999999999</v>
      </c>
      <c r="N97" s="529">
        <v>0</v>
      </c>
      <c r="O97" s="443">
        <v>0</v>
      </c>
      <c r="P97" s="529">
        <v>0</v>
      </c>
      <c r="Q97" s="443">
        <v>513.34400000000005</v>
      </c>
      <c r="R97" s="447">
        <v>331.911</v>
      </c>
    </row>
    <row r="98" spans="1:22">
      <c r="Q98" s="348"/>
      <c r="R98" s="348"/>
      <c r="S98" s="348"/>
      <c r="T98" s="348"/>
      <c r="U98" s="348"/>
      <c r="V98" s="348"/>
    </row>
    <row r="99" spans="1:22">
      <c r="A99" s="337"/>
      <c r="B99" s="338" t="s">
        <v>215</v>
      </c>
      <c r="C99" s="441">
        <v>0</v>
      </c>
      <c r="D99" s="442">
        <v>0</v>
      </c>
      <c r="E99" s="441">
        <v>-21.507999999999999</v>
      </c>
      <c r="F99" s="442">
        <v>-21.646000000000001</v>
      </c>
      <c r="G99" s="441">
        <v>-32.942999999999998</v>
      </c>
      <c r="H99" s="442">
        <v>-4.593</v>
      </c>
      <c r="I99" s="441">
        <v>-17.183</v>
      </c>
      <c r="J99" s="442">
        <v>-16.988</v>
      </c>
      <c r="K99" s="441">
        <v>-14.746</v>
      </c>
      <c r="L99" s="442">
        <v>-13.292</v>
      </c>
      <c r="M99" s="441">
        <v>-9.6</v>
      </c>
      <c r="N99" s="442">
        <v>0</v>
      </c>
      <c r="O99" s="441">
        <v>0</v>
      </c>
      <c r="P99" s="442">
        <v>0</v>
      </c>
      <c r="Q99" s="443">
        <v>-95.98</v>
      </c>
      <c r="R99" s="447">
        <v>-56.518999999999998</v>
      </c>
    </row>
    <row r="100" spans="1:22">
      <c r="A100" s="337"/>
      <c r="B100" s="338" t="s">
        <v>216</v>
      </c>
      <c r="C100" s="441">
        <v>0</v>
      </c>
      <c r="D100" s="442">
        <v>0</v>
      </c>
      <c r="E100" s="441">
        <v>0</v>
      </c>
      <c r="F100" s="442">
        <v>0</v>
      </c>
      <c r="G100" s="441">
        <v>0</v>
      </c>
      <c r="H100" s="442">
        <v>0</v>
      </c>
      <c r="I100" s="441">
        <v>0</v>
      </c>
      <c r="J100" s="442">
        <v>0</v>
      </c>
      <c r="K100" s="441">
        <v>-2.1999999999999999E-2</v>
      </c>
      <c r="L100" s="442">
        <v>0</v>
      </c>
      <c r="M100" s="441">
        <v>0</v>
      </c>
      <c r="N100" s="442">
        <v>0</v>
      </c>
      <c r="O100" s="441">
        <v>0</v>
      </c>
      <c r="P100" s="442">
        <v>0</v>
      </c>
      <c r="Q100" s="443">
        <v>-2.1999999999999999E-2</v>
      </c>
      <c r="R100" s="447">
        <v>0</v>
      </c>
    </row>
    <row r="101" spans="1:22" ht="25.5">
      <c r="A101" s="337"/>
      <c r="B101" s="343" t="s">
        <v>267</v>
      </c>
      <c r="C101" s="441">
        <v>0</v>
      </c>
      <c r="D101" s="442">
        <v>0</v>
      </c>
      <c r="E101" s="441">
        <v>0</v>
      </c>
      <c r="F101" s="442">
        <v>0</v>
      </c>
      <c r="G101" s="441">
        <v>5.6000000000000001E-2</v>
      </c>
      <c r="H101" s="442">
        <v>-0.126</v>
      </c>
      <c r="I101" s="441">
        <v>-0.46400000000000002</v>
      </c>
      <c r="J101" s="442">
        <v>2.8000000000000001E-2</v>
      </c>
      <c r="K101" s="441">
        <v>-8.0000000000000002E-3</v>
      </c>
      <c r="L101" s="442">
        <v>0.03</v>
      </c>
      <c r="M101" s="441">
        <v>0</v>
      </c>
      <c r="N101" s="442">
        <v>0</v>
      </c>
      <c r="O101" s="441">
        <v>0</v>
      </c>
      <c r="P101" s="442">
        <v>0</v>
      </c>
      <c r="Q101" s="443">
        <v>-0.41599999999999998</v>
      </c>
      <c r="R101" s="447">
        <v>-6.8000000000000005E-2</v>
      </c>
    </row>
    <row r="102" spans="1:22">
      <c r="Q102" s="348"/>
      <c r="R102" s="348"/>
      <c r="S102" s="348"/>
      <c r="T102" s="348"/>
      <c r="U102" s="348"/>
      <c r="V102" s="348"/>
    </row>
    <row r="103" spans="1:22" s="217" customFormat="1">
      <c r="A103" s="334" t="s">
        <v>247</v>
      </c>
      <c r="B103" s="335"/>
      <c r="C103" s="443">
        <v>0</v>
      </c>
      <c r="D103" s="529">
        <v>0</v>
      </c>
      <c r="E103" s="443">
        <v>5.0650000000000004</v>
      </c>
      <c r="F103" s="529">
        <v>0.22700000000000001</v>
      </c>
      <c r="G103" s="443">
        <v>132.32599999999999</v>
      </c>
      <c r="H103" s="529">
        <v>47.901000000000003</v>
      </c>
      <c r="I103" s="443">
        <v>181.38</v>
      </c>
      <c r="J103" s="529">
        <v>163.43199999999999</v>
      </c>
      <c r="K103" s="443">
        <v>81.369</v>
      </c>
      <c r="L103" s="529">
        <v>63.764000000000003</v>
      </c>
      <c r="M103" s="443">
        <v>16.786000000000001</v>
      </c>
      <c r="N103" s="529">
        <v>0</v>
      </c>
      <c r="O103" s="443">
        <v>0</v>
      </c>
      <c r="P103" s="529">
        <v>0</v>
      </c>
      <c r="Q103" s="443">
        <v>416.92599999999999</v>
      </c>
      <c r="R103" s="447">
        <v>275.32400000000001</v>
      </c>
    </row>
    <row r="104" spans="1:22">
      <c r="Q104" s="348"/>
      <c r="R104" s="348"/>
      <c r="S104" s="348"/>
      <c r="T104" s="348"/>
      <c r="U104" s="348"/>
      <c r="V104" s="348"/>
    </row>
    <row r="105" spans="1:22" s="217" customFormat="1">
      <c r="A105" s="334" t="s">
        <v>248</v>
      </c>
      <c r="B105" s="335"/>
      <c r="C105" s="443">
        <v>0</v>
      </c>
      <c r="D105" s="529">
        <v>0</v>
      </c>
      <c r="E105" s="443">
        <v>-19.457000000000001</v>
      </c>
      <c r="F105" s="529">
        <v>-1.125</v>
      </c>
      <c r="G105" s="443">
        <v>45.780999999999999</v>
      </c>
      <c r="H105" s="529">
        <v>-17.728999999999999</v>
      </c>
      <c r="I105" s="443">
        <v>-18.808</v>
      </c>
      <c r="J105" s="529">
        <v>-9.0530000000000008</v>
      </c>
      <c r="K105" s="443">
        <v>1.0529999999999999</v>
      </c>
      <c r="L105" s="529">
        <v>-4.4999999999999998E-2</v>
      </c>
      <c r="M105" s="443">
        <v>8.7999999999999995E-2</v>
      </c>
      <c r="N105" s="529">
        <v>0</v>
      </c>
      <c r="O105" s="443">
        <v>0</v>
      </c>
      <c r="P105" s="529">
        <v>0</v>
      </c>
      <c r="Q105" s="443">
        <v>8.657</v>
      </c>
      <c r="R105" s="447">
        <v>-27.952000000000002</v>
      </c>
    </row>
    <row r="106" spans="1:22" s="217" customFormat="1">
      <c r="A106" s="334"/>
      <c r="B106" s="335" t="s">
        <v>83</v>
      </c>
      <c r="C106" s="443">
        <v>0</v>
      </c>
      <c r="D106" s="446">
        <v>0</v>
      </c>
      <c r="E106" s="443">
        <v>12.629</v>
      </c>
      <c r="F106" s="446">
        <v>12.901</v>
      </c>
      <c r="G106" s="443">
        <v>9.1020000000000003</v>
      </c>
      <c r="H106" s="446">
        <v>2.903</v>
      </c>
      <c r="I106" s="443">
        <v>0.73</v>
      </c>
      <c r="J106" s="446">
        <v>0.88300000000000001</v>
      </c>
      <c r="K106" s="443">
        <v>8.5000000000000006E-2</v>
      </c>
      <c r="L106" s="446">
        <v>0.22800000000000001</v>
      </c>
      <c r="M106" s="443">
        <v>1.2110000000000001</v>
      </c>
      <c r="N106" s="446">
        <v>0</v>
      </c>
      <c r="O106" s="443">
        <v>0</v>
      </c>
      <c r="P106" s="446">
        <v>0</v>
      </c>
      <c r="Q106" s="443">
        <v>23.757000000000001</v>
      </c>
      <c r="R106" s="447">
        <v>16.914999999999999</v>
      </c>
    </row>
    <row r="107" spans="1:22">
      <c r="A107" s="337"/>
      <c r="B107" s="338" t="s">
        <v>190</v>
      </c>
      <c r="C107" s="441">
        <v>0</v>
      </c>
      <c r="D107" s="442">
        <v>0</v>
      </c>
      <c r="E107" s="441">
        <v>6.7169999999999996</v>
      </c>
      <c r="F107" s="442">
        <v>7.9690000000000003</v>
      </c>
      <c r="G107" s="441">
        <v>7.5279999999999996</v>
      </c>
      <c r="H107" s="442">
        <v>0.59799999999999998</v>
      </c>
      <c r="I107" s="441">
        <v>1.0369999999999999</v>
      </c>
      <c r="J107" s="442">
        <v>0.58899999999999997</v>
      </c>
      <c r="K107" s="441">
        <v>0.27300000000000002</v>
      </c>
      <c r="L107" s="442">
        <v>7.3999999999999996E-2</v>
      </c>
      <c r="M107" s="441">
        <v>1.4E-2</v>
      </c>
      <c r="N107" s="442">
        <v>0</v>
      </c>
      <c r="O107" s="441">
        <v>0</v>
      </c>
      <c r="P107" s="442">
        <v>0</v>
      </c>
      <c r="Q107" s="443">
        <v>15.569000000000001</v>
      </c>
      <c r="R107" s="447">
        <v>9.23</v>
      </c>
    </row>
    <row r="108" spans="1:22">
      <c r="A108" s="337"/>
      <c r="B108" s="338" t="s">
        <v>217</v>
      </c>
      <c r="C108" s="441">
        <v>0</v>
      </c>
      <c r="D108" s="442">
        <v>0</v>
      </c>
      <c r="E108" s="441">
        <v>5.9119999999999999</v>
      </c>
      <c r="F108" s="442">
        <v>4.9320000000000004</v>
      </c>
      <c r="G108" s="441">
        <v>1.5740000000000001</v>
      </c>
      <c r="H108" s="442">
        <v>2.3050000000000002</v>
      </c>
      <c r="I108" s="441">
        <v>-0.307</v>
      </c>
      <c r="J108" s="442">
        <v>0.29399999999999998</v>
      </c>
      <c r="K108" s="441">
        <v>-0.188</v>
      </c>
      <c r="L108" s="442">
        <v>0.154</v>
      </c>
      <c r="M108" s="441">
        <v>1.1970000000000001</v>
      </c>
      <c r="N108" s="442">
        <v>0</v>
      </c>
      <c r="O108" s="441">
        <v>0</v>
      </c>
      <c r="P108" s="442">
        <v>0</v>
      </c>
      <c r="Q108" s="443">
        <v>8.1880000000000006</v>
      </c>
      <c r="R108" s="447">
        <v>7.6849999999999996</v>
      </c>
    </row>
    <row r="109" spans="1:22" s="217" customFormat="1">
      <c r="A109" s="334"/>
      <c r="B109" s="335" t="s">
        <v>99</v>
      </c>
      <c r="C109" s="443">
        <v>0</v>
      </c>
      <c r="D109" s="446">
        <v>0</v>
      </c>
      <c r="E109" s="443">
        <v>-4.0730000000000004</v>
      </c>
      <c r="F109" s="446">
        <v>-1.7589999999999999</v>
      </c>
      <c r="G109" s="443">
        <v>6.2590000000000003</v>
      </c>
      <c r="H109" s="446">
        <v>-16.242999999999999</v>
      </c>
      <c r="I109" s="443">
        <v>-14.702</v>
      </c>
      <c r="J109" s="446">
        <v>-9.2149999999999999</v>
      </c>
      <c r="K109" s="443">
        <v>-3.7370000000000001</v>
      </c>
      <c r="L109" s="446">
        <v>-0.91400000000000003</v>
      </c>
      <c r="M109" s="443">
        <v>-1.4059999999999999</v>
      </c>
      <c r="N109" s="446">
        <v>0</v>
      </c>
      <c r="O109" s="443">
        <v>0</v>
      </c>
      <c r="P109" s="446">
        <v>0</v>
      </c>
      <c r="Q109" s="443">
        <v>-17.658999999999999</v>
      </c>
      <c r="R109" s="447">
        <v>-28.131</v>
      </c>
    </row>
    <row r="110" spans="1:22">
      <c r="A110" s="337"/>
      <c r="B110" s="338" t="s">
        <v>218</v>
      </c>
      <c r="C110" s="441">
        <v>0</v>
      </c>
      <c r="D110" s="442">
        <v>0</v>
      </c>
      <c r="E110" s="441">
        <v>-8.9999999999999993E-3</v>
      </c>
      <c r="F110" s="442">
        <v>-0.02</v>
      </c>
      <c r="G110" s="441">
        <v>-12.645</v>
      </c>
      <c r="H110" s="442">
        <v>0</v>
      </c>
      <c r="I110" s="441">
        <v>-3.379</v>
      </c>
      <c r="J110" s="442">
        <v>-0.46899999999999997</v>
      </c>
      <c r="K110" s="441">
        <v>-0.76800000000000002</v>
      </c>
      <c r="L110" s="442">
        <v>-0.151</v>
      </c>
      <c r="M110" s="441">
        <v>0</v>
      </c>
      <c r="N110" s="442">
        <v>0</v>
      </c>
      <c r="O110" s="441">
        <v>0</v>
      </c>
      <c r="P110" s="442">
        <v>0</v>
      </c>
      <c r="Q110" s="443">
        <v>-16.800999999999998</v>
      </c>
      <c r="R110" s="447">
        <v>-0.64</v>
      </c>
    </row>
    <row r="111" spans="1:22">
      <c r="A111" s="337"/>
      <c r="B111" s="338" t="s">
        <v>219</v>
      </c>
      <c r="C111" s="441">
        <v>0</v>
      </c>
      <c r="D111" s="442">
        <v>0</v>
      </c>
      <c r="E111" s="441">
        <v>0</v>
      </c>
      <c r="F111" s="442">
        <v>0</v>
      </c>
      <c r="G111" s="441">
        <v>-4.9260000000000002</v>
      </c>
      <c r="H111" s="442">
        <v>-4.7960000000000003</v>
      </c>
      <c r="I111" s="441">
        <v>-17.702999999999999</v>
      </c>
      <c r="J111" s="442">
        <v>-9.5410000000000004</v>
      </c>
      <c r="K111" s="441">
        <v>-0.26700000000000002</v>
      </c>
      <c r="L111" s="442">
        <v>-0.27100000000000002</v>
      </c>
      <c r="M111" s="441">
        <v>0</v>
      </c>
      <c r="N111" s="442">
        <v>0</v>
      </c>
      <c r="O111" s="441">
        <v>0</v>
      </c>
      <c r="P111" s="442">
        <v>0</v>
      </c>
      <c r="Q111" s="443">
        <v>-22.896000000000001</v>
      </c>
      <c r="R111" s="447">
        <v>-14.608000000000001</v>
      </c>
    </row>
    <row r="112" spans="1:22">
      <c r="A112" s="337"/>
      <c r="B112" s="338" t="s">
        <v>118</v>
      </c>
      <c r="C112" s="441">
        <v>0</v>
      </c>
      <c r="D112" s="442">
        <v>0</v>
      </c>
      <c r="E112" s="441">
        <v>-4.0640000000000001</v>
      </c>
      <c r="F112" s="442">
        <v>-1.7390000000000001</v>
      </c>
      <c r="G112" s="441">
        <v>23.83</v>
      </c>
      <c r="H112" s="442">
        <v>-11.446999999999999</v>
      </c>
      <c r="I112" s="441">
        <v>6.38</v>
      </c>
      <c r="J112" s="442">
        <v>0.79500000000000004</v>
      </c>
      <c r="K112" s="441">
        <v>-2.702</v>
      </c>
      <c r="L112" s="442">
        <v>-0.49199999999999999</v>
      </c>
      <c r="M112" s="441">
        <v>-1.4059999999999999</v>
      </c>
      <c r="N112" s="442">
        <v>0</v>
      </c>
      <c r="O112" s="441">
        <v>0</v>
      </c>
      <c r="P112" s="442">
        <v>0</v>
      </c>
      <c r="Q112" s="443">
        <v>22.038</v>
      </c>
      <c r="R112" s="447">
        <v>-12.882999999999999</v>
      </c>
    </row>
    <row r="113" spans="1:23" s="217" customFormat="1">
      <c r="A113" s="334"/>
      <c r="B113" s="335" t="s">
        <v>220</v>
      </c>
      <c r="C113" s="443">
        <v>0</v>
      </c>
      <c r="D113" s="446">
        <v>0</v>
      </c>
      <c r="E113" s="443">
        <v>-44.378</v>
      </c>
      <c r="F113" s="446">
        <v>-34.765999999999998</v>
      </c>
      <c r="G113" s="443">
        <v>0</v>
      </c>
      <c r="H113" s="446">
        <v>0</v>
      </c>
      <c r="I113" s="443">
        <v>0</v>
      </c>
      <c r="J113" s="446">
        <v>0</v>
      </c>
      <c r="K113" s="443">
        <v>0</v>
      </c>
      <c r="L113" s="446">
        <v>0</v>
      </c>
      <c r="M113" s="443">
        <v>0</v>
      </c>
      <c r="N113" s="446">
        <v>0</v>
      </c>
      <c r="O113" s="443">
        <v>0</v>
      </c>
      <c r="P113" s="446">
        <v>0</v>
      </c>
      <c r="Q113" s="443">
        <v>-44.378</v>
      </c>
      <c r="R113" s="447">
        <v>-34.765999999999998</v>
      </c>
    </row>
    <row r="114" spans="1:23" s="217" customFormat="1">
      <c r="A114" s="334"/>
      <c r="B114" s="335" t="s">
        <v>221</v>
      </c>
      <c r="C114" s="443">
        <v>0</v>
      </c>
      <c r="D114" s="446">
        <v>0</v>
      </c>
      <c r="E114" s="443">
        <v>16.364999999999998</v>
      </c>
      <c r="F114" s="446">
        <v>22.498999999999999</v>
      </c>
      <c r="G114" s="443">
        <v>30.42</v>
      </c>
      <c r="H114" s="446">
        <v>-4.3890000000000002</v>
      </c>
      <c r="I114" s="443">
        <v>-4.8360000000000003</v>
      </c>
      <c r="J114" s="446">
        <v>-0.72099999999999997</v>
      </c>
      <c r="K114" s="443">
        <v>4.7050000000000001</v>
      </c>
      <c r="L114" s="446">
        <v>0.64100000000000001</v>
      </c>
      <c r="M114" s="443">
        <v>0.28299999999999997</v>
      </c>
      <c r="N114" s="446">
        <v>0</v>
      </c>
      <c r="O114" s="443">
        <v>0</v>
      </c>
      <c r="P114" s="446">
        <v>0</v>
      </c>
      <c r="Q114" s="443">
        <v>46.936999999999998</v>
      </c>
      <c r="R114" s="447">
        <v>18.03</v>
      </c>
    </row>
    <row r="115" spans="1:23">
      <c r="Q115" s="348"/>
      <c r="R115" s="348"/>
      <c r="S115" s="348"/>
      <c r="T115" s="348"/>
      <c r="U115" s="348"/>
    </row>
    <row r="116" spans="1:23" s="217" customFormat="1" ht="25.5">
      <c r="A116" s="334"/>
      <c r="B116" s="344" t="s">
        <v>222</v>
      </c>
      <c r="C116" s="443">
        <v>0</v>
      </c>
      <c r="D116" s="446">
        <v>0</v>
      </c>
      <c r="E116" s="443">
        <v>0</v>
      </c>
      <c r="F116" s="446">
        <v>0</v>
      </c>
      <c r="G116" s="443">
        <v>0</v>
      </c>
      <c r="H116" s="446">
        <v>0</v>
      </c>
      <c r="I116" s="443">
        <v>0</v>
      </c>
      <c r="J116" s="446">
        <v>0</v>
      </c>
      <c r="K116" s="443">
        <v>0</v>
      </c>
      <c r="L116" s="446">
        <v>0</v>
      </c>
      <c r="M116" s="443">
        <v>0</v>
      </c>
      <c r="N116" s="446">
        <v>0</v>
      </c>
      <c r="O116" s="443">
        <v>0</v>
      </c>
      <c r="P116" s="446">
        <v>0</v>
      </c>
      <c r="Q116" s="443">
        <v>0</v>
      </c>
      <c r="R116" s="447">
        <v>0</v>
      </c>
    </row>
    <row r="117" spans="1:23" s="217" customFormat="1">
      <c r="A117" s="334"/>
      <c r="B117" s="335" t="s">
        <v>223</v>
      </c>
      <c r="C117" s="443">
        <v>0</v>
      </c>
      <c r="D117" s="446">
        <v>0</v>
      </c>
      <c r="E117" s="443">
        <v>0</v>
      </c>
      <c r="F117" s="446">
        <v>0</v>
      </c>
      <c r="G117" s="443">
        <v>0</v>
      </c>
      <c r="H117" s="446">
        <v>0</v>
      </c>
      <c r="I117" s="443">
        <v>2.1000000000000001E-2</v>
      </c>
      <c r="J117" s="446">
        <v>0</v>
      </c>
      <c r="K117" s="443">
        <v>0</v>
      </c>
      <c r="L117" s="446">
        <v>0</v>
      </c>
      <c r="M117" s="443">
        <v>3.0000000000000001E-3</v>
      </c>
      <c r="N117" s="446">
        <v>0</v>
      </c>
      <c r="O117" s="443">
        <v>0</v>
      </c>
      <c r="P117" s="446">
        <v>0</v>
      </c>
      <c r="Q117" s="443">
        <v>2.4E-2</v>
      </c>
      <c r="R117" s="447">
        <v>0</v>
      </c>
    </row>
    <row r="118" spans="1:23">
      <c r="A118" s="337"/>
      <c r="B118" s="338" t="s">
        <v>224</v>
      </c>
      <c r="C118" s="441">
        <v>0</v>
      </c>
      <c r="D118" s="442">
        <v>0</v>
      </c>
      <c r="E118" s="441">
        <v>0</v>
      </c>
      <c r="F118" s="442">
        <v>0</v>
      </c>
      <c r="G118" s="441">
        <v>0</v>
      </c>
      <c r="H118" s="442">
        <v>0</v>
      </c>
      <c r="I118" s="441">
        <v>0</v>
      </c>
      <c r="J118" s="442">
        <v>0</v>
      </c>
      <c r="K118" s="441">
        <v>0</v>
      </c>
      <c r="L118" s="442">
        <v>0</v>
      </c>
      <c r="M118" s="441">
        <v>0</v>
      </c>
      <c r="N118" s="442">
        <v>0</v>
      </c>
      <c r="O118" s="441">
        <v>0</v>
      </c>
      <c r="P118" s="442">
        <v>0</v>
      </c>
      <c r="Q118" s="443">
        <v>0</v>
      </c>
      <c r="R118" s="447">
        <v>0</v>
      </c>
    </row>
    <row r="119" spans="1:23">
      <c r="A119" s="337"/>
      <c r="B119" s="338" t="s">
        <v>225</v>
      </c>
      <c r="C119" s="441">
        <v>0</v>
      </c>
      <c r="D119" s="442">
        <v>0</v>
      </c>
      <c r="E119" s="441">
        <v>0</v>
      </c>
      <c r="F119" s="442">
        <v>0</v>
      </c>
      <c r="G119" s="441">
        <v>0</v>
      </c>
      <c r="H119" s="442">
        <v>0</v>
      </c>
      <c r="I119" s="441">
        <v>2.1000000000000001E-2</v>
      </c>
      <c r="J119" s="442">
        <v>0</v>
      </c>
      <c r="K119" s="441">
        <v>0</v>
      </c>
      <c r="L119" s="442">
        <v>0</v>
      </c>
      <c r="M119" s="441">
        <v>3.0000000000000001E-3</v>
      </c>
      <c r="N119" s="442">
        <v>0</v>
      </c>
      <c r="O119" s="441">
        <v>0</v>
      </c>
      <c r="P119" s="442">
        <v>0</v>
      </c>
      <c r="Q119" s="443">
        <v>2.4E-2</v>
      </c>
      <c r="R119" s="447">
        <v>0</v>
      </c>
    </row>
    <row r="120" spans="1:23">
      <c r="Q120" s="348"/>
      <c r="R120" s="348"/>
      <c r="S120" s="348"/>
      <c r="T120" s="348"/>
      <c r="U120" s="348"/>
    </row>
    <row r="121" spans="1:23" s="217" customFormat="1">
      <c r="A121" s="334" t="s">
        <v>255</v>
      </c>
      <c r="B121" s="335"/>
      <c r="C121" s="443">
        <v>0</v>
      </c>
      <c r="D121" s="529">
        <v>0</v>
      </c>
      <c r="E121" s="443">
        <v>-14.391999999999999</v>
      </c>
      <c r="F121" s="529">
        <v>-0.89800000000000002</v>
      </c>
      <c r="G121" s="443">
        <v>178.107</v>
      </c>
      <c r="H121" s="529">
        <v>30.172000000000001</v>
      </c>
      <c r="I121" s="443">
        <v>162.59299999999999</v>
      </c>
      <c r="J121" s="529">
        <v>154.37899999999999</v>
      </c>
      <c r="K121" s="443">
        <v>82.421999999999997</v>
      </c>
      <c r="L121" s="529">
        <v>63.719000000000001</v>
      </c>
      <c r="M121" s="443">
        <v>16.876999999999999</v>
      </c>
      <c r="N121" s="529">
        <v>0</v>
      </c>
      <c r="O121" s="443">
        <v>0</v>
      </c>
      <c r="P121" s="529">
        <v>0</v>
      </c>
      <c r="Q121" s="443">
        <v>425.60700000000003</v>
      </c>
      <c r="R121" s="447">
        <v>247.37200000000001</v>
      </c>
    </row>
    <row r="122" spans="1:23">
      <c r="Q122" s="348"/>
      <c r="R122" s="348"/>
      <c r="S122" s="348"/>
      <c r="T122" s="348"/>
      <c r="U122" s="348"/>
      <c r="V122" s="348"/>
      <c r="W122" s="348"/>
    </row>
    <row r="123" spans="1:23">
      <c r="A123" s="337"/>
      <c r="B123" s="338" t="s">
        <v>226</v>
      </c>
      <c r="C123" s="441">
        <v>0</v>
      </c>
      <c r="D123" s="442">
        <v>0</v>
      </c>
      <c r="E123" s="441">
        <v>5.883</v>
      </c>
      <c r="F123" s="442">
        <v>3.6280000000000001</v>
      </c>
      <c r="G123" s="441">
        <v>-37.575000000000003</v>
      </c>
      <c r="H123" s="442">
        <v>-10.981</v>
      </c>
      <c r="I123" s="441">
        <v>-53.878</v>
      </c>
      <c r="J123" s="442">
        <v>-43.912999999999997</v>
      </c>
      <c r="K123" s="441">
        <v>-19.888999999999999</v>
      </c>
      <c r="L123" s="442">
        <v>-19.88</v>
      </c>
      <c r="M123" s="441">
        <v>-5.0190000000000001</v>
      </c>
      <c r="N123" s="442">
        <v>0</v>
      </c>
      <c r="O123" s="441">
        <v>0</v>
      </c>
      <c r="P123" s="442">
        <v>0</v>
      </c>
      <c r="Q123" s="443">
        <v>-110.47799999999999</v>
      </c>
      <c r="R123" s="447">
        <v>-71.146000000000001</v>
      </c>
    </row>
    <row r="124" spans="1:23">
      <c r="Q124" s="348"/>
      <c r="R124" s="348"/>
      <c r="S124" s="348"/>
      <c r="T124" s="348"/>
    </row>
    <row r="125" spans="1:23" s="217" customFormat="1">
      <c r="A125" s="334" t="s">
        <v>250</v>
      </c>
      <c r="B125" s="335"/>
      <c r="C125" s="443">
        <v>0</v>
      </c>
      <c r="D125" s="529">
        <v>0</v>
      </c>
      <c r="E125" s="443">
        <v>-8.5090000000000003</v>
      </c>
      <c r="F125" s="529">
        <v>2.73</v>
      </c>
      <c r="G125" s="443">
        <v>140.53200000000001</v>
      </c>
      <c r="H125" s="529">
        <v>19.190999999999999</v>
      </c>
      <c r="I125" s="443">
        <v>108.715</v>
      </c>
      <c r="J125" s="529">
        <v>110.46599999999999</v>
      </c>
      <c r="K125" s="443">
        <v>62.533000000000001</v>
      </c>
      <c r="L125" s="529">
        <v>43.838999999999999</v>
      </c>
      <c r="M125" s="443">
        <v>11.858000000000001</v>
      </c>
      <c r="N125" s="529">
        <v>0</v>
      </c>
      <c r="O125" s="443">
        <v>0</v>
      </c>
      <c r="P125" s="529">
        <v>0</v>
      </c>
      <c r="Q125" s="443">
        <v>315.12900000000002</v>
      </c>
      <c r="R125" s="447">
        <v>176.226</v>
      </c>
    </row>
    <row r="126" spans="1:23">
      <c r="A126" s="337"/>
      <c r="B126" s="338" t="s">
        <v>227</v>
      </c>
      <c r="C126" s="441">
        <v>0</v>
      </c>
      <c r="D126" s="442">
        <v>0</v>
      </c>
      <c r="E126" s="441">
        <v>0</v>
      </c>
      <c r="F126" s="442">
        <v>0</v>
      </c>
      <c r="G126" s="441">
        <v>0</v>
      </c>
      <c r="H126" s="442">
        <v>0</v>
      </c>
      <c r="I126" s="441">
        <v>0</v>
      </c>
      <c r="J126" s="442">
        <v>0</v>
      </c>
      <c r="K126" s="441">
        <v>0</v>
      </c>
      <c r="L126" s="442">
        <v>0</v>
      </c>
      <c r="M126" s="441">
        <v>0</v>
      </c>
      <c r="N126" s="442">
        <v>0</v>
      </c>
      <c r="O126" s="441">
        <v>0</v>
      </c>
      <c r="P126" s="442">
        <v>0</v>
      </c>
      <c r="Q126" s="443">
        <v>0</v>
      </c>
      <c r="R126" s="447">
        <v>0</v>
      </c>
    </row>
    <row r="127" spans="1:23" s="217" customFormat="1">
      <c r="A127" s="334" t="s">
        <v>82</v>
      </c>
      <c r="B127" s="335"/>
      <c r="C127" s="443">
        <v>0</v>
      </c>
      <c r="D127" s="529">
        <v>0</v>
      </c>
      <c r="E127" s="443">
        <v>-8.5090000000000003</v>
      </c>
      <c r="F127" s="529">
        <v>2.73</v>
      </c>
      <c r="G127" s="443">
        <v>140.53200000000001</v>
      </c>
      <c r="H127" s="529">
        <v>19.190999999999999</v>
      </c>
      <c r="I127" s="443">
        <v>108.715</v>
      </c>
      <c r="J127" s="529">
        <v>110.46599999999999</v>
      </c>
      <c r="K127" s="443">
        <v>62.533000000000001</v>
      </c>
      <c r="L127" s="529">
        <v>43.838999999999999</v>
      </c>
      <c r="M127" s="443">
        <v>11.858000000000001</v>
      </c>
      <c r="N127" s="529">
        <v>0</v>
      </c>
      <c r="O127" s="443">
        <v>0</v>
      </c>
      <c r="P127" s="529">
        <v>0</v>
      </c>
      <c r="Q127" s="443">
        <v>315.12900000000002</v>
      </c>
      <c r="R127" s="447">
        <v>176.226</v>
      </c>
    </row>
    <row r="128" spans="1:23">
      <c r="E128" s="351"/>
      <c r="F128" s="351"/>
    </row>
    <row r="129" spans="1:18">
      <c r="C129" s="351"/>
      <c r="D129" s="351"/>
    </row>
    <row r="130" spans="1:18">
      <c r="C130" s="351"/>
      <c r="D130" s="351"/>
    </row>
    <row r="131" spans="1:18">
      <c r="O131" s="327"/>
      <c r="P131" s="327"/>
    </row>
    <row r="132" spans="1:18">
      <c r="C132" s="122"/>
      <c r="O132" s="327"/>
      <c r="P132" s="327"/>
    </row>
    <row r="133" spans="1:18">
      <c r="A133" s="683" t="s">
        <v>71</v>
      </c>
      <c r="B133" s="684"/>
      <c r="C133" s="677" t="s">
        <v>20</v>
      </c>
      <c r="D133" s="678"/>
      <c r="E133" s="677" t="s">
        <v>10</v>
      </c>
      <c r="F133" s="678"/>
      <c r="G133" s="677" t="s">
        <v>46</v>
      </c>
      <c r="H133" s="678"/>
      <c r="I133" s="677" t="s">
        <v>14</v>
      </c>
      <c r="J133" s="678"/>
      <c r="K133" s="677" t="s">
        <v>47</v>
      </c>
      <c r="L133" s="678"/>
      <c r="M133" s="677" t="s">
        <v>347</v>
      </c>
      <c r="N133" s="678"/>
      <c r="O133" s="677" t="s">
        <v>257</v>
      </c>
      <c r="P133" s="678"/>
      <c r="Q133" s="677" t="s">
        <v>17</v>
      </c>
      <c r="R133" s="678"/>
    </row>
    <row r="134" spans="1:18">
      <c r="A134" s="679" t="s">
        <v>251</v>
      </c>
      <c r="B134" s="680"/>
      <c r="C134" s="345" t="s">
        <v>432</v>
      </c>
      <c r="D134" s="346" t="s">
        <v>433</v>
      </c>
      <c r="E134" s="345" t="s">
        <v>432</v>
      </c>
      <c r="F134" s="346" t="s">
        <v>433</v>
      </c>
      <c r="G134" s="345" t="s">
        <v>432</v>
      </c>
      <c r="H134" s="346" t="s">
        <v>433</v>
      </c>
      <c r="I134" s="345" t="s">
        <v>432</v>
      </c>
      <c r="J134" s="346" t="s">
        <v>433</v>
      </c>
      <c r="K134" s="345" t="s">
        <v>432</v>
      </c>
      <c r="L134" s="346" t="s">
        <v>433</v>
      </c>
      <c r="M134" s="345" t="s">
        <v>432</v>
      </c>
      <c r="N134" s="346" t="s">
        <v>433</v>
      </c>
      <c r="O134" s="345" t="s">
        <v>432</v>
      </c>
      <c r="P134" s="346" t="s">
        <v>433</v>
      </c>
      <c r="Q134" s="345" t="s">
        <v>432</v>
      </c>
      <c r="R134" s="346" t="s">
        <v>433</v>
      </c>
    </row>
    <row r="135" spans="1:18">
      <c r="A135" s="681"/>
      <c r="B135" s="682"/>
      <c r="C135" s="332" t="s">
        <v>335</v>
      </c>
      <c r="D135" s="333" t="s">
        <v>335</v>
      </c>
      <c r="E135" s="332" t="s">
        <v>335</v>
      </c>
      <c r="F135" s="333" t="s">
        <v>335</v>
      </c>
      <c r="G135" s="332" t="s">
        <v>335</v>
      </c>
      <c r="H135" s="333" t="s">
        <v>335</v>
      </c>
      <c r="I135" s="332" t="s">
        <v>335</v>
      </c>
      <c r="J135" s="333" t="s">
        <v>335</v>
      </c>
      <c r="K135" s="332" t="s">
        <v>335</v>
      </c>
      <c r="L135" s="333" t="s">
        <v>335</v>
      </c>
      <c r="M135" s="332" t="s">
        <v>335</v>
      </c>
      <c r="N135" s="333" t="s">
        <v>335</v>
      </c>
      <c r="O135" s="332" t="s">
        <v>335</v>
      </c>
      <c r="P135" s="333" t="s">
        <v>335</v>
      </c>
      <c r="Q135" s="332" t="s">
        <v>335</v>
      </c>
      <c r="R135" s="333" t="s">
        <v>335</v>
      </c>
    </row>
    <row r="136" spans="1:18">
      <c r="L136" s="341"/>
      <c r="M136" s="455"/>
      <c r="N136" s="455"/>
      <c r="Q136" s="348"/>
      <c r="R136" s="348"/>
    </row>
    <row r="137" spans="1:18">
      <c r="A137" s="337"/>
      <c r="B137" s="338" t="s">
        <v>229</v>
      </c>
      <c r="C137" s="441">
        <v>0</v>
      </c>
      <c r="D137" s="442">
        <v>0</v>
      </c>
      <c r="E137" s="441">
        <v>16.821999999999999</v>
      </c>
      <c r="F137" s="442">
        <v>12.311999999999999</v>
      </c>
      <c r="G137" s="441">
        <v>-188.221</v>
      </c>
      <c r="H137" s="442">
        <v>28.916</v>
      </c>
      <c r="I137" s="441">
        <v>112.372</v>
      </c>
      <c r="J137" s="442">
        <v>135.05199999999999</v>
      </c>
      <c r="K137" s="441">
        <v>64.135999999999996</v>
      </c>
      <c r="L137" s="442">
        <v>56.865000000000002</v>
      </c>
      <c r="M137" s="441">
        <v>40.71</v>
      </c>
      <c r="N137" s="442">
        <v>0</v>
      </c>
      <c r="O137" s="441">
        <v>0</v>
      </c>
      <c r="P137" s="442">
        <v>0</v>
      </c>
      <c r="Q137" s="443">
        <v>45.819000000000003</v>
      </c>
      <c r="R137" s="447">
        <v>233.14500000000001</v>
      </c>
    </row>
    <row r="138" spans="1:18">
      <c r="A138" s="337"/>
      <c r="B138" s="338" t="s">
        <v>230</v>
      </c>
      <c r="C138" s="441">
        <v>0</v>
      </c>
      <c r="D138" s="442">
        <v>0</v>
      </c>
      <c r="E138" s="441">
        <v>-8.4139999999999997</v>
      </c>
      <c r="F138" s="442">
        <v>11.164</v>
      </c>
      <c r="G138" s="441">
        <v>36.351999999999997</v>
      </c>
      <c r="H138" s="442">
        <v>-6.4880000000000004</v>
      </c>
      <c r="I138" s="441">
        <v>-60.128</v>
      </c>
      <c r="J138" s="442">
        <v>-25.39</v>
      </c>
      <c r="K138" s="441">
        <v>-23.373000000000001</v>
      </c>
      <c r="L138" s="442">
        <v>-26.315999999999999</v>
      </c>
      <c r="M138" s="441">
        <v>37.19</v>
      </c>
      <c r="N138" s="442">
        <v>0</v>
      </c>
      <c r="O138" s="441">
        <v>0</v>
      </c>
      <c r="P138" s="442">
        <v>0</v>
      </c>
      <c r="Q138" s="443">
        <v>-18.373000000000001</v>
      </c>
      <c r="R138" s="447">
        <v>-47.03</v>
      </c>
    </row>
    <row r="139" spans="1:18">
      <c r="A139" s="337"/>
      <c r="B139" s="338" t="s">
        <v>231</v>
      </c>
      <c r="C139" s="441">
        <v>0</v>
      </c>
      <c r="D139" s="442">
        <v>0</v>
      </c>
      <c r="E139" s="441">
        <v>-0.78500000000000003</v>
      </c>
      <c r="F139" s="442">
        <v>-1.885</v>
      </c>
      <c r="G139" s="441">
        <v>-7.2140000000000004</v>
      </c>
      <c r="H139" s="442">
        <v>9.0660000000000007</v>
      </c>
      <c r="I139" s="441">
        <v>74.004000000000005</v>
      </c>
      <c r="J139" s="442">
        <v>-209.761</v>
      </c>
      <c r="K139" s="441">
        <v>1.6679999999999999</v>
      </c>
      <c r="L139" s="442">
        <v>-4.0350000000000001</v>
      </c>
      <c r="M139" s="441">
        <v>-1E-3</v>
      </c>
      <c r="N139" s="442">
        <v>0</v>
      </c>
      <c r="O139" s="441">
        <v>0</v>
      </c>
      <c r="P139" s="442">
        <v>0</v>
      </c>
      <c r="Q139" s="443">
        <v>67.671999999999997</v>
      </c>
      <c r="R139" s="447">
        <v>-206.61500000000001</v>
      </c>
    </row>
    <row r="147" spans="3:11">
      <c r="C147" s="327">
        <v>0</v>
      </c>
      <c r="D147" s="327">
        <v>0</v>
      </c>
      <c r="E147" s="327"/>
      <c r="F147" s="327"/>
      <c r="G147" s="327"/>
      <c r="H147" s="327"/>
      <c r="I147" s="327"/>
      <c r="J147" s="327"/>
      <c r="K147" s="327"/>
    </row>
  </sheetData>
  <mergeCells count="45">
    <mergeCell ref="Q35:R35"/>
    <mergeCell ref="K35:L35"/>
    <mergeCell ref="M75:N75"/>
    <mergeCell ref="O75:P75"/>
    <mergeCell ref="A76:B77"/>
    <mergeCell ref="C75:D75"/>
    <mergeCell ref="E75:F75"/>
    <mergeCell ref="G75:H75"/>
    <mergeCell ref="I75:J75"/>
    <mergeCell ref="Q75:R75"/>
    <mergeCell ref="Q3:R3"/>
    <mergeCell ref="C2:R2"/>
    <mergeCell ref="O3:P3"/>
    <mergeCell ref="C34:R34"/>
    <mergeCell ref="E3:F3"/>
    <mergeCell ref="G3:H3"/>
    <mergeCell ref="I3:J3"/>
    <mergeCell ref="M3:N3"/>
    <mergeCell ref="K3:L3"/>
    <mergeCell ref="A4:B5"/>
    <mergeCell ref="A34:B34"/>
    <mergeCell ref="A2:B2"/>
    <mergeCell ref="A3:B3"/>
    <mergeCell ref="C3:D3"/>
    <mergeCell ref="A134:B135"/>
    <mergeCell ref="A35:B35"/>
    <mergeCell ref="C35:D35"/>
    <mergeCell ref="E35:F35"/>
    <mergeCell ref="I35:J35"/>
    <mergeCell ref="A133:B133"/>
    <mergeCell ref="C133:D133"/>
    <mergeCell ref="E133:F133"/>
    <mergeCell ref="G133:H133"/>
    <mergeCell ref="G35:H35"/>
    <mergeCell ref="A36:B37"/>
    <mergeCell ref="A75:B75"/>
    <mergeCell ref="C74:R74"/>
    <mergeCell ref="K75:L75"/>
    <mergeCell ref="O35:P35"/>
    <mergeCell ref="M35:N35"/>
    <mergeCell ref="O133:P133"/>
    <mergeCell ref="Q133:R133"/>
    <mergeCell ref="I133:J133"/>
    <mergeCell ref="M133:N133"/>
    <mergeCell ref="K133:L133"/>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144"/>
  <sheetViews>
    <sheetView workbookViewId="0"/>
  </sheetViews>
  <sheetFormatPr baseColWidth="10" defaultColWidth="11.42578125" defaultRowHeight="12.75"/>
  <cols>
    <col min="1" max="1" width="6" style="340" customWidth="1"/>
    <col min="2" max="2" width="70.140625" style="340" customWidth="1"/>
    <col min="3" max="16" width="14.85546875" style="340" customWidth="1"/>
    <col min="17" max="18" width="11.42578125" style="121"/>
    <col min="19" max="19" width="13.28515625" style="121" customWidth="1"/>
    <col min="20" max="20" width="13.42578125" style="121" customWidth="1"/>
    <col min="21" max="21" width="12.5703125" style="121" customWidth="1"/>
    <col min="22" max="16384" width="11.42578125" style="121"/>
  </cols>
  <sheetData>
    <row r="1" spans="1:17">
      <c r="A1" s="121"/>
      <c r="B1" s="121"/>
    </row>
    <row r="2" spans="1:17">
      <c r="A2" s="702" t="s">
        <v>124</v>
      </c>
      <c r="B2" s="703"/>
      <c r="C2" s="712" t="s">
        <v>45</v>
      </c>
      <c r="D2" s="713"/>
      <c r="E2" s="713"/>
      <c r="F2" s="713"/>
      <c r="G2" s="713"/>
      <c r="H2" s="713"/>
      <c r="I2" s="713"/>
      <c r="J2" s="713"/>
      <c r="K2" s="713"/>
      <c r="L2" s="713"/>
      <c r="M2" s="713"/>
      <c r="N2" s="713"/>
      <c r="O2" s="713"/>
      <c r="P2" s="714"/>
    </row>
    <row r="3" spans="1:17">
      <c r="A3" s="683" t="s">
        <v>71</v>
      </c>
      <c r="B3" s="684"/>
      <c r="C3" s="677" t="s">
        <v>20</v>
      </c>
      <c r="D3" s="678"/>
      <c r="E3" s="677" t="s">
        <v>10</v>
      </c>
      <c r="F3" s="678"/>
      <c r="G3" s="677" t="s">
        <v>46</v>
      </c>
      <c r="H3" s="678"/>
      <c r="I3" s="677" t="s">
        <v>14</v>
      </c>
      <c r="J3" s="678"/>
      <c r="K3" s="677" t="s">
        <v>47</v>
      </c>
      <c r="L3" s="678"/>
      <c r="M3" s="677" t="s">
        <v>257</v>
      </c>
      <c r="N3" s="678"/>
      <c r="O3" s="677" t="s">
        <v>17</v>
      </c>
      <c r="P3" s="678"/>
    </row>
    <row r="4" spans="1:17">
      <c r="A4" s="715" t="s">
        <v>232</v>
      </c>
      <c r="B4" s="716"/>
      <c r="C4" s="345" t="s">
        <v>432</v>
      </c>
      <c r="D4" s="346" t="s">
        <v>409</v>
      </c>
      <c r="E4" s="345" t="s">
        <v>432</v>
      </c>
      <c r="F4" s="346" t="s">
        <v>409</v>
      </c>
      <c r="G4" s="345" t="s">
        <v>432</v>
      </c>
      <c r="H4" s="346" t="s">
        <v>409</v>
      </c>
      <c r="I4" s="345" t="s">
        <v>432</v>
      </c>
      <c r="J4" s="346" t="s">
        <v>409</v>
      </c>
      <c r="K4" s="345" t="s">
        <v>432</v>
      </c>
      <c r="L4" s="346" t="s">
        <v>409</v>
      </c>
      <c r="M4" s="345" t="s">
        <v>432</v>
      </c>
      <c r="N4" s="346" t="s">
        <v>409</v>
      </c>
      <c r="O4" s="345" t="s">
        <v>432</v>
      </c>
      <c r="P4" s="346" t="s">
        <v>409</v>
      </c>
    </row>
    <row r="5" spans="1:17">
      <c r="A5" s="717"/>
      <c r="B5" s="718"/>
      <c r="C5" s="332" t="s">
        <v>335</v>
      </c>
      <c r="D5" s="333" t="s">
        <v>335</v>
      </c>
      <c r="E5" s="332" t="s">
        <v>335</v>
      </c>
      <c r="F5" s="333" t="s">
        <v>335</v>
      </c>
      <c r="G5" s="332" t="s">
        <v>335</v>
      </c>
      <c r="H5" s="333" t="s">
        <v>335</v>
      </c>
      <c r="I5" s="332" t="s">
        <v>335</v>
      </c>
      <c r="J5" s="333" t="s">
        <v>335</v>
      </c>
      <c r="K5" s="332" t="s">
        <v>335</v>
      </c>
      <c r="L5" s="333" t="s">
        <v>335</v>
      </c>
      <c r="M5" s="332" t="s">
        <v>335</v>
      </c>
      <c r="N5" s="333" t="s">
        <v>335</v>
      </c>
      <c r="O5" s="332" t="s">
        <v>335</v>
      </c>
      <c r="P5" s="333" t="s">
        <v>335</v>
      </c>
    </row>
    <row r="6" spans="1:17" s="116" customFormat="1">
      <c r="A6" s="334" t="s">
        <v>233</v>
      </c>
      <c r="B6" s="335"/>
      <c r="C6" s="443">
        <v>0</v>
      </c>
      <c r="D6" s="529">
        <v>0</v>
      </c>
      <c r="E6" s="443">
        <v>276.61200000000002</v>
      </c>
      <c r="F6" s="529">
        <v>272.12200000000001</v>
      </c>
      <c r="G6" s="443">
        <v>5213.7929999999997</v>
      </c>
      <c r="H6" s="529">
        <v>4033.8679999999999</v>
      </c>
      <c r="I6" s="443">
        <v>522.19100000000003</v>
      </c>
      <c r="J6" s="529">
        <v>420.42599999999999</v>
      </c>
      <c r="K6" s="443">
        <v>221.47</v>
      </c>
      <c r="L6" s="529">
        <v>208.45099999999999</v>
      </c>
      <c r="M6" s="443">
        <v>0</v>
      </c>
      <c r="N6" s="529">
        <v>-4.9000000000000002E-2</v>
      </c>
      <c r="O6" s="443">
        <v>6234.0659999999998</v>
      </c>
      <c r="P6" s="447">
        <v>4934.8180000000002</v>
      </c>
    </row>
    <row r="7" spans="1:17">
      <c r="A7" s="337"/>
      <c r="B7" s="338" t="s">
        <v>190</v>
      </c>
      <c r="C7" s="441">
        <v>0</v>
      </c>
      <c r="D7" s="442">
        <v>0</v>
      </c>
      <c r="E7" s="441">
        <v>6.1120000000000001</v>
      </c>
      <c r="F7" s="442">
        <v>6.4039999999999999</v>
      </c>
      <c r="G7" s="441">
        <v>399.65300000000002</v>
      </c>
      <c r="H7" s="442">
        <v>310.41500000000002</v>
      </c>
      <c r="I7" s="441">
        <v>102.381</v>
      </c>
      <c r="J7" s="442">
        <v>92.355999999999995</v>
      </c>
      <c r="K7" s="441">
        <v>68.981999999999999</v>
      </c>
      <c r="L7" s="442">
        <v>57.197000000000003</v>
      </c>
      <c r="M7" s="441">
        <v>0</v>
      </c>
      <c r="N7" s="442">
        <v>0</v>
      </c>
      <c r="O7" s="443">
        <v>577.12800000000004</v>
      </c>
      <c r="P7" s="447">
        <v>466.37200000000001</v>
      </c>
    </row>
    <row r="8" spans="1:17">
      <c r="A8" s="337"/>
      <c r="B8" s="338" t="s">
        <v>417</v>
      </c>
      <c r="C8" s="441">
        <v>0</v>
      </c>
      <c r="D8" s="442">
        <v>0</v>
      </c>
      <c r="E8" s="441">
        <v>31.49</v>
      </c>
      <c r="F8" s="442">
        <v>22.481999999999999</v>
      </c>
      <c r="G8" s="441">
        <v>59.293999999999997</v>
      </c>
      <c r="H8" s="442">
        <v>53.500999999999998</v>
      </c>
      <c r="I8" s="441">
        <v>0.72199999999999998</v>
      </c>
      <c r="J8" s="442">
        <v>1.6839999999999999</v>
      </c>
      <c r="K8" s="441">
        <v>6.0000000000000001E-3</v>
      </c>
      <c r="L8" s="442">
        <v>4.2999999999999997E-2</v>
      </c>
      <c r="M8" s="441">
        <v>0</v>
      </c>
      <c r="N8" s="442">
        <v>0</v>
      </c>
      <c r="O8" s="443">
        <v>91.512</v>
      </c>
      <c r="P8" s="447">
        <v>77.709999999999994</v>
      </c>
    </row>
    <row r="9" spans="1:17">
      <c r="A9" s="337"/>
      <c r="B9" s="338" t="s">
        <v>418</v>
      </c>
      <c r="C9" s="441">
        <v>0</v>
      </c>
      <c r="D9" s="442">
        <v>0</v>
      </c>
      <c r="E9" s="441">
        <v>11.682</v>
      </c>
      <c r="F9" s="442">
        <v>17.087</v>
      </c>
      <c r="G9" s="441">
        <v>736.26300000000003</v>
      </c>
      <c r="H9" s="442">
        <v>609.24099999999999</v>
      </c>
      <c r="I9" s="441">
        <v>17.584</v>
      </c>
      <c r="J9" s="442">
        <v>9.2949999999999999</v>
      </c>
      <c r="K9" s="441">
        <v>14.177</v>
      </c>
      <c r="L9" s="442">
        <v>5.1319999999999997</v>
      </c>
      <c r="M9" s="441">
        <v>0</v>
      </c>
      <c r="N9" s="442">
        <v>0</v>
      </c>
      <c r="O9" s="443">
        <v>779.70600000000002</v>
      </c>
      <c r="P9" s="447">
        <v>640.755</v>
      </c>
    </row>
    <row r="10" spans="1:17">
      <c r="A10" s="337"/>
      <c r="B10" s="338" t="s">
        <v>415</v>
      </c>
      <c r="C10" s="441">
        <v>0</v>
      </c>
      <c r="D10" s="442">
        <v>0</v>
      </c>
      <c r="E10" s="441">
        <v>208.64400000000001</v>
      </c>
      <c r="F10" s="442">
        <v>213.41499999999999</v>
      </c>
      <c r="G10" s="441">
        <v>3555.7640000000001</v>
      </c>
      <c r="H10" s="442">
        <v>2642.5129999999999</v>
      </c>
      <c r="I10" s="441">
        <v>305.07499999999999</v>
      </c>
      <c r="J10" s="442">
        <v>247.88399999999999</v>
      </c>
      <c r="K10" s="441">
        <v>100.378</v>
      </c>
      <c r="L10" s="442">
        <v>112.26900000000001</v>
      </c>
      <c r="M10" s="441">
        <v>0</v>
      </c>
      <c r="N10" s="442">
        <v>4.4999999999999998E-2</v>
      </c>
      <c r="O10" s="443">
        <v>4169.8609999999999</v>
      </c>
      <c r="P10" s="447">
        <v>3216.1260000000002</v>
      </c>
    </row>
    <row r="11" spans="1:17">
      <c r="A11" s="337"/>
      <c r="B11" s="338" t="s">
        <v>191</v>
      </c>
      <c r="C11" s="441">
        <v>0</v>
      </c>
      <c r="D11" s="442">
        <v>0</v>
      </c>
      <c r="E11" s="441">
        <v>0.52300000000000002</v>
      </c>
      <c r="F11" s="442">
        <v>0.41</v>
      </c>
      <c r="G11" s="441">
        <v>13.076000000000001</v>
      </c>
      <c r="H11" s="442">
        <v>11.118</v>
      </c>
      <c r="I11" s="441">
        <v>30.113</v>
      </c>
      <c r="J11" s="442">
        <v>15.407</v>
      </c>
      <c r="K11" s="441">
        <v>0.97</v>
      </c>
      <c r="L11" s="442">
        <v>3.2330000000000001</v>
      </c>
      <c r="M11" s="441">
        <v>0</v>
      </c>
      <c r="N11" s="442">
        <v>-9.4E-2</v>
      </c>
      <c r="O11" s="443">
        <v>44.682000000000002</v>
      </c>
      <c r="P11" s="447">
        <v>30.074000000000002</v>
      </c>
    </row>
    <row r="12" spans="1:17">
      <c r="A12" s="337"/>
      <c r="B12" s="338" t="s">
        <v>377</v>
      </c>
      <c r="C12" s="441">
        <v>0</v>
      </c>
      <c r="D12" s="442">
        <v>0</v>
      </c>
      <c r="E12" s="441">
        <v>18.161000000000001</v>
      </c>
      <c r="F12" s="442">
        <v>12.324</v>
      </c>
      <c r="G12" s="441">
        <v>403.85199999999998</v>
      </c>
      <c r="H12" s="442">
        <v>333.214</v>
      </c>
      <c r="I12" s="441">
        <v>65.498999999999995</v>
      </c>
      <c r="J12" s="442">
        <v>53.28</v>
      </c>
      <c r="K12" s="441">
        <v>36.957000000000001</v>
      </c>
      <c r="L12" s="442">
        <v>30.577000000000002</v>
      </c>
      <c r="M12" s="441">
        <v>0</v>
      </c>
      <c r="N12" s="442">
        <v>0</v>
      </c>
      <c r="O12" s="443">
        <v>524.46900000000005</v>
      </c>
      <c r="P12" s="447">
        <v>429.39499999999998</v>
      </c>
    </row>
    <row r="13" spans="1:17">
      <c r="A13" s="337"/>
      <c r="B13" s="338" t="s">
        <v>192</v>
      </c>
      <c r="C13" s="441">
        <v>0</v>
      </c>
      <c r="D13" s="442">
        <v>0</v>
      </c>
      <c r="E13" s="441">
        <v>0</v>
      </c>
      <c r="F13" s="442">
        <v>0</v>
      </c>
      <c r="G13" s="441">
        <v>45.890999999999998</v>
      </c>
      <c r="H13" s="442">
        <v>73.866</v>
      </c>
      <c r="I13" s="441">
        <v>0.253</v>
      </c>
      <c r="J13" s="442">
        <v>0</v>
      </c>
      <c r="K13" s="441">
        <v>0</v>
      </c>
      <c r="L13" s="442">
        <v>0</v>
      </c>
      <c r="M13" s="441">
        <v>0</v>
      </c>
      <c r="N13" s="442">
        <v>0</v>
      </c>
      <c r="O13" s="443">
        <v>46.143999999999998</v>
      </c>
      <c r="P13" s="447">
        <v>73.866</v>
      </c>
    </row>
    <row r="15" spans="1:17" ht="25.5">
      <c r="A15" s="337"/>
      <c r="B15" s="343" t="s">
        <v>412</v>
      </c>
      <c r="C15" s="441">
        <v>0</v>
      </c>
      <c r="D15" s="442">
        <v>0</v>
      </c>
      <c r="E15" s="441">
        <v>0</v>
      </c>
      <c r="F15" s="442">
        <v>0</v>
      </c>
      <c r="G15" s="441">
        <v>0</v>
      </c>
      <c r="H15" s="442">
        <v>0</v>
      </c>
      <c r="I15" s="441">
        <v>0.56399999999999995</v>
      </c>
      <c r="J15" s="442">
        <v>0.52</v>
      </c>
      <c r="K15" s="441">
        <v>0</v>
      </c>
      <c r="L15" s="442">
        <v>0</v>
      </c>
      <c r="M15" s="441">
        <v>0</v>
      </c>
      <c r="N15" s="442">
        <v>0</v>
      </c>
      <c r="O15" s="443">
        <v>0.56399999999999995</v>
      </c>
      <c r="P15" s="447">
        <v>0.52</v>
      </c>
    </row>
    <row r="16" spans="1:17">
      <c r="Q16" s="340"/>
    </row>
    <row r="17" spans="1:18" s="116" customFormat="1">
      <c r="A17" s="334" t="s">
        <v>234</v>
      </c>
      <c r="B17" s="335"/>
      <c r="C17" s="443">
        <v>0</v>
      </c>
      <c r="D17" s="529">
        <v>0</v>
      </c>
      <c r="E17" s="443">
        <v>2005.248</v>
      </c>
      <c r="F17" s="529">
        <v>1887.183</v>
      </c>
      <c r="G17" s="443">
        <v>13210.278</v>
      </c>
      <c r="H17" s="529">
        <v>11210.471</v>
      </c>
      <c r="I17" s="443">
        <v>1981.5070000000001</v>
      </c>
      <c r="J17" s="529">
        <v>1811.019</v>
      </c>
      <c r="K17" s="443">
        <v>1340.9069999999999</v>
      </c>
      <c r="L17" s="529">
        <v>1237.5999999999999</v>
      </c>
      <c r="M17" s="443">
        <v>0</v>
      </c>
      <c r="N17" s="529">
        <v>0</v>
      </c>
      <c r="O17" s="443">
        <v>18537.939999999999</v>
      </c>
      <c r="P17" s="447">
        <v>16146.272999999999</v>
      </c>
    </row>
    <row r="18" spans="1:18">
      <c r="A18" s="337"/>
      <c r="B18" s="338" t="s">
        <v>421</v>
      </c>
      <c r="C18" s="441">
        <v>0</v>
      </c>
      <c r="D18" s="442">
        <v>0</v>
      </c>
      <c r="E18" s="441">
        <v>5.0000000000000001E-3</v>
      </c>
      <c r="F18" s="442">
        <v>5.0000000000000001E-3</v>
      </c>
      <c r="G18" s="441">
        <v>3543.4549999999999</v>
      </c>
      <c r="H18" s="442">
        <v>2904.8130000000001</v>
      </c>
      <c r="I18" s="441">
        <v>17.167999999999999</v>
      </c>
      <c r="J18" s="442">
        <v>6.5990000000000002</v>
      </c>
      <c r="K18" s="441">
        <v>0</v>
      </c>
      <c r="L18" s="442">
        <v>1.2E-2</v>
      </c>
      <c r="M18" s="441">
        <v>0</v>
      </c>
      <c r="N18" s="442">
        <v>0</v>
      </c>
      <c r="O18" s="443">
        <v>3560.6280000000002</v>
      </c>
      <c r="P18" s="447">
        <v>2911.4290000000001</v>
      </c>
    </row>
    <row r="19" spans="1:18">
      <c r="A19" s="337"/>
      <c r="B19" s="338" t="s">
        <v>420</v>
      </c>
      <c r="C19" s="441">
        <v>0</v>
      </c>
      <c r="D19" s="442">
        <v>0</v>
      </c>
      <c r="E19" s="441">
        <v>4.4999999999999998E-2</v>
      </c>
      <c r="F19" s="442">
        <v>4.9000000000000002E-2</v>
      </c>
      <c r="G19" s="441">
        <v>3523.1709999999998</v>
      </c>
      <c r="H19" s="442">
        <v>2993.2530000000002</v>
      </c>
      <c r="I19" s="441">
        <v>22.356999999999999</v>
      </c>
      <c r="J19" s="442">
        <v>19.716999999999999</v>
      </c>
      <c r="K19" s="441">
        <v>0</v>
      </c>
      <c r="L19" s="442">
        <v>0</v>
      </c>
      <c r="M19" s="441">
        <v>0</v>
      </c>
      <c r="N19" s="442">
        <v>0</v>
      </c>
      <c r="O19" s="443">
        <v>3545.5729999999999</v>
      </c>
      <c r="P19" s="447">
        <v>3013.0189999999998</v>
      </c>
    </row>
    <row r="20" spans="1:18">
      <c r="A20" s="337"/>
      <c r="B20" s="338" t="s">
        <v>422</v>
      </c>
      <c r="C20" s="441">
        <v>0</v>
      </c>
      <c r="D20" s="442">
        <v>0</v>
      </c>
      <c r="E20" s="441">
        <v>0.34899999999999998</v>
      </c>
      <c r="F20" s="442">
        <v>0.377</v>
      </c>
      <c r="G20" s="441">
        <v>392.53500000000003</v>
      </c>
      <c r="H20" s="442">
        <v>450.387</v>
      </c>
      <c r="I20" s="441">
        <v>14.789</v>
      </c>
      <c r="J20" s="442">
        <v>16.251999999999999</v>
      </c>
      <c r="K20" s="441">
        <v>0</v>
      </c>
      <c r="L20" s="442">
        <v>0</v>
      </c>
      <c r="M20" s="441">
        <v>0</v>
      </c>
      <c r="N20" s="442">
        <v>0</v>
      </c>
      <c r="O20" s="443">
        <v>407.673</v>
      </c>
      <c r="P20" s="447">
        <v>467.01600000000002</v>
      </c>
    </row>
    <row r="21" spans="1:18">
      <c r="A21" s="337"/>
      <c r="B21" s="338" t="s">
        <v>193</v>
      </c>
      <c r="C21" s="441">
        <v>0</v>
      </c>
      <c r="D21" s="442">
        <v>0</v>
      </c>
      <c r="E21" s="441">
        <v>2.4E-2</v>
      </c>
      <c r="F21" s="442">
        <v>2.5999999999999999E-2</v>
      </c>
      <c r="G21" s="441">
        <v>0</v>
      </c>
      <c r="H21" s="442">
        <v>0</v>
      </c>
      <c r="I21" s="441">
        <v>0</v>
      </c>
      <c r="J21" s="442">
        <v>0</v>
      </c>
      <c r="K21" s="441">
        <v>0</v>
      </c>
      <c r="L21" s="442">
        <v>0</v>
      </c>
      <c r="M21" s="441">
        <v>0</v>
      </c>
      <c r="N21" s="442">
        <v>0</v>
      </c>
      <c r="O21" s="443">
        <v>2.4E-2</v>
      </c>
      <c r="P21" s="447">
        <v>2.5999999999999999E-2</v>
      </c>
    </row>
    <row r="22" spans="1:18">
      <c r="A22" s="337"/>
      <c r="B22" s="338" t="s">
        <v>194</v>
      </c>
      <c r="C22" s="441">
        <v>0</v>
      </c>
      <c r="D22" s="442">
        <v>0</v>
      </c>
      <c r="E22" s="441">
        <v>0.153</v>
      </c>
      <c r="F22" s="442">
        <v>0.13500000000000001</v>
      </c>
      <c r="G22" s="441">
        <v>0</v>
      </c>
      <c r="H22" s="442">
        <v>0</v>
      </c>
      <c r="I22" s="441">
        <v>14.76</v>
      </c>
      <c r="J22" s="442">
        <v>13.613</v>
      </c>
      <c r="K22" s="441">
        <v>0</v>
      </c>
      <c r="L22" s="442">
        <v>0</v>
      </c>
      <c r="M22" s="441">
        <v>0</v>
      </c>
      <c r="N22" s="442">
        <v>0</v>
      </c>
      <c r="O22" s="443">
        <v>14.913</v>
      </c>
      <c r="P22" s="447">
        <v>13.747999999999999</v>
      </c>
    </row>
    <row r="23" spans="1:18">
      <c r="A23" s="337"/>
      <c r="B23" s="338" t="s">
        <v>195</v>
      </c>
      <c r="C23" s="441">
        <v>0</v>
      </c>
      <c r="D23" s="442">
        <v>0</v>
      </c>
      <c r="E23" s="441">
        <v>78.863</v>
      </c>
      <c r="F23" s="442">
        <v>73.984999999999999</v>
      </c>
      <c r="G23" s="441">
        <v>4688.8720000000003</v>
      </c>
      <c r="H23" s="442">
        <v>3978.9180000000001</v>
      </c>
      <c r="I23" s="441">
        <v>105.122</v>
      </c>
      <c r="J23" s="442">
        <v>100.569</v>
      </c>
      <c r="K23" s="441">
        <v>55.31</v>
      </c>
      <c r="L23" s="442">
        <v>52.179000000000002</v>
      </c>
      <c r="M23" s="441">
        <v>0</v>
      </c>
      <c r="N23" s="442">
        <v>0</v>
      </c>
      <c r="O23" s="443">
        <v>4928.1670000000004</v>
      </c>
      <c r="P23" s="447">
        <v>4205.6509999999998</v>
      </c>
    </row>
    <row r="24" spans="1:18">
      <c r="A24" s="337"/>
      <c r="B24" s="338" t="s">
        <v>196</v>
      </c>
      <c r="C24" s="441">
        <v>0</v>
      </c>
      <c r="D24" s="442">
        <v>0</v>
      </c>
      <c r="E24" s="441">
        <v>0</v>
      </c>
      <c r="F24" s="442">
        <v>0</v>
      </c>
      <c r="G24" s="441">
        <v>0</v>
      </c>
      <c r="H24" s="442">
        <v>0</v>
      </c>
      <c r="I24" s="441">
        <v>0</v>
      </c>
      <c r="J24" s="442">
        <v>0</v>
      </c>
      <c r="K24" s="441">
        <v>0</v>
      </c>
      <c r="L24" s="442">
        <v>0</v>
      </c>
      <c r="M24" s="441">
        <v>0</v>
      </c>
      <c r="N24" s="442">
        <v>0</v>
      </c>
      <c r="O24" s="443">
        <v>0</v>
      </c>
      <c r="P24" s="447">
        <v>0</v>
      </c>
    </row>
    <row r="25" spans="1:18">
      <c r="A25" s="337"/>
      <c r="B25" s="338" t="s">
        <v>197</v>
      </c>
      <c r="C25" s="441">
        <v>0</v>
      </c>
      <c r="D25" s="442">
        <v>0</v>
      </c>
      <c r="E25" s="441">
        <v>1925.7619999999999</v>
      </c>
      <c r="F25" s="442">
        <v>1812.557</v>
      </c>
      <c r="G25" s="441">
        <v>33.883000000000003</v>
      </c>
      <c r="H25" s="442">
        <v>28.059000000000001</v>
      </c>
      <c r="I25" s="441">
        <v>1787.6079999999999</v>
      </c>
      <c r="J25" s="442">
        <v>1632.4860000000001</v>
      </c>
      <c r="K25" s="441">
        <v>1237.479</v>
      </c>
      <c r="L25" s="442">
        <v>1153.472</v>
      </c>
      <c r="M25" s="441">
        <v>0</v>
      </c>
      <c r="N25" s="442">
        <v>0</v>
      </c>
      <c r="O25" s="443">
        <v>4984.732</v>
      </c>
      <c r="P25" s="447">
        <v>4626.5739999999996</v>
      </c>
    </row>
    <row r="26" spans="1:18">
      <c r="A26" s="337"/>
      <c r="B26" s="338" t="s">
        <v>198</v>
      </c>
      <c r="C26" s="441">
        <v>0</v>
      </c>
      <c r="D26" s="442">
        <v>0</v>
      </c>
      <c r="E26" s="441">
        <v>0</v>
      </c>
      <c r="F26" s="442">
        <v>0</v>
      </c>
      <c r="G26" s="441">
        <v>7.3520000000000003</v>
      </c>
      <c r="H26" s="442">
        <v>6.2720000000000002</v>
      </c>
      <c r="I26" s="441">
        <v>0</v>
      </c>
      <c r="J26" s="442">
        <v>0</v>
      </c>
      <c r="K26" s="441">
        <v>0</v>
      </c>
      <c r="L26" s="442">
        <v>0</v>
      </c>
      <c r="M26" s="441">
        <v>0</v>
      </c>
      <c r="N26" s="442">
        <v>0</v>
      </c>
      <c r="O26" s="443">
        <v>7.3520000000000003</v>
      </c>
      <c r="P26" s="447">
        <v>6.2720000000000002</v>
      </c>
    </row>
    <row r="27" spans="1:18">
      <c r="A27" s="337"/>
      <c r="B27" s="338" t="s">
        <v>272</v>
      </c>
      <c r="C27" s="441">
        <v>0</v>
      </c>
      <c r="D27" s="442">
        <v>0</v>
      </c>
      <c r="E27" s="441">
        <v>4.7E-2</v>
      </c>
      <c r="F27" s="442">
        <v>4.9000000000000002E-2</v>
      </c>
      <c r="G27" s="441">
        <v>62.170999999999999</v>
      </c>
      <c r="H27" s="442">
        <v>62.826000000000001</v>
      </c>
      <c r="I27" s="441">
        <v>19.693999999999999</v>
      </c>
      <c r="J27" s="442">
        <v>17.943999999999999</v>
      </c>
      <c r="K27" s="441">
        <v>48.018999999999998</v>
      </c>
      <c r="L27" s="442">
        <v>31.937000000000001</v>
      </c>
      <c r="M27" s="441">
        <v>0</v>
      </c>
      <c r="N27" s="442">
        <v>0</v>
      </c>
      <c r="O27" s="443">
        <v>129.93100000000001</v>
      </c>
      <c r="P27" s="447">
        <v>112.756</v>
      </c>
    </row>
    <row r="28" spans="1:18">
      <c r="A28" s="337"/>
      <c r="B28" s="338" t="s">
        <v>199</v>
      </c>
      <c r="C28" s="441">
        <v>0</v>
      </c>
      <c r="D28" s="442">
        <v>0</v>
      </c>
      <c r="E28" s="441">
        <v>0</v>
      </c>
      <c r="F28" s="442">
        <v>0</v>
      </c>
      <c r="G28" s="441">
        <v>958.83900000000006</v>
      </c>
      <c r="H28" s="442">
        <v>785.94299999999998</v>
      </c>
      <c r="I28" s="441">
        <v>8.9999999999999993E-3</v>
      </c>
      <c r="J28" s="442">
        <v>3.839</v>
      </c>
      <c r="K28" s="441">
        <v>9.9000000000000005E-2</v>
      </c>
      <c r="L28" s="442">
        <v>0</v>
      </c>
      <c r="M28" s="441">
        <v>0</v>
      </c>
      <c r="N28" s="442">
        <v>0</v>
      </c>
      <c r="O28" s="443">
        <v>958.947</v>
      </c>
      <c r="P28" s="447">
        <v>789.78200000000004</v>
      </c>
    </row>
    <row r="29" spans="1:18">
      <c r="Q29" s="340"/>
      <c r="R29" s="340"/>
    </row>
    <row r="30" spans="1:18" s="116" customFormat="1">
      <c r="A30" s="334" t="s">
        <v>235</v>
      </c>
      <c r="B30" s="335"/>
      <c r="C30" s="443">
        <v>0</v>
      </c>
      <c r="D30" s="529">
        <v>0</v>
      </c>
      <c r="E30" s="443">
        <v>2281.86</v>
      </c>
      <c r="F30" s="529">
        <v>2159.3049999999998</v>
      </c>
      <c r="G30" s="443">
        <v>18424.071</v>
      </c>
      <c r="H30" s="529">
        <v>15244.339</v>
      </c>
      <c r="I30" s="443">
        <v>2503.6979999999999</v>
      </c>
      <c r="J30" s="529">
        <v>2231.4450000000002</v>
      </c>
      <c r="K30" s="443">
        <v>1562.377</v>
      </c>
      <c r="L30" s="529">
        <v>1446.0509999999999</v>
      </c>
      <c r="M30" s="443">
        <v>0</v>
      </c>
      <c r="N30" s="529">
        <v>-4.9000000000000002E-2</v>
      </c>
      <c r="O30" s="443">
        <v>24772.006000000001</v>
      </c>
      <c r="P30" s="447">
        <v>21081.091</v>
      </c>
    </row>
    <row r="32" spans="1:18" s="122" customFormat="1">
      <c r="A32" s="702" t="s">
        <v>124</v>
      </c>
      <c r="B32" s="703"/>
      <c r="C32" s="712" t="s">
        <v>45</v>
      </c>
      <c r="D32" s="713"/>
      <c r="E32" s="713"/>
      <c r="F32" s="713"/>
      <c r="G32" s="713"/>
      <c r="H32" s="713"/>
      <c r="I32" s="713"/>
      <c r="J32" s="713"/>
      <c r="K32" s="713"/>
      <c r="L32" s="713"/>
      <c r="M32" s="713"/>
      <c r="N32" s="713"/>
      <c r="O32" s="713"/>
      <c r="P32" s="714"/>
    </row>
    <row r="33" spans="1:18" s="122" customFormat="1">
      <c r="A33" s="683" t="s">
        <v>71</v>
      </c>
      <c r="B33" s="684"/>
      <c r="C33" s="677" t="s">
        <v>20</v>
      </c>
      <c r="D33" s="678"/>
      <c r="E33" s="677" t="s">
        <v>10</v>
      </c>
      <c r="F33" s="678"/>
      <c r="G33" s="677" t="s">
        <v>46</v>
      </c>
      <c r="H33" s="678"/>
      <c r="I33" s="677" t="s">
        <v>14</v>
      </c>
      <c r="J33" s="678"/>
      <c r="K33" s="677" t="s">
        <v>47</v>
      </c>
      <c r="L33" s="678"/>
      <c r="M33" s="677" t="s">
        <v>257</v>
      </c>
      <c r="N33" s="678"/>
      <c r="O33" s="677" t="s">
        <v>17</v>
      </c>
      <c r="P33" s="678"/>
    </row>
    <row r="34" spans="1:18">
      <c r="A34" s="708" t="s">
        <v>236</v>
      </c>
      <c r="B34" s="719"/>
      <c r="C34" s="345" t="s">
        <v>432</v>
      </c>
      <c r="D34" s="346" t="s">
        <v>409</v>
      </c>
      <c r="E34" s="345" t="s">
        <v>432</v>
      </c>
      <c r="F34" s="346" t="s">
        <v>409</v>
      </c>
      <c r="G34" s="345" t="s">
        <v>432</v>
      </c>
      <c r="H34" s="346" t="s">
        <v>409</v>
      </c>
      <c r="I34" s="345" t="s">
        <v>432</v>
      </c>
      <c r="J34" s="346" t="s">
        <v>409</v>
      </c>
      <c r="K34" s="345" t="s">
        <v>432</v>
      </c>
      <c r="L34" s="346" t="s">
        <v>409</v>
      </c>
      <c r="M34" s="345" t="s">
        <v>432</v>
      </c>
      <c r="N34" s="346" t="s">
        <v>409</v>
      </c>
      <c r="O34" s="345" t="s">
        <v>432</v>
      </c>
      <c r="P34" s="346" t="s">
        <v>409</v>
      </c>
    </row>
    <row r="35" spans="1:18">
      <c r="A35" s="720"/>
      <c r="B35" s="721"/>
      <c r="C35" s="332" t="s">
        <v>335</v>
      </c>
      <c r="D35" s="333" t="s">
        <v>335</v>
      </c>
      <c r="E35" s="332" t="s">
        <v>335</v>
      </c>
      <c r="F35" s="333" t="s">
        <v>335</v>
      </c>
      <c r="G35" s="332" t="s">
        <v>335</v>
      </c>
      <c r="H35" s="333" t="s">
        <v>335</v>
      </c>
      <c r="I35" s="332" t="s">
        <v>335</v>
      </c>
      <c r="J35" s="333" t="s">
        <v>335</v>
      </c>
      <c r="K35" s="332" t="s">
        <v>335</v>
      </c>
      <c r="L35" s="333" t="s">
        <v>335</v>
      </c>
      <c r="M35" s="332" t="s">
        <v>335</v>
      </c>
      <c r="N35" s="333" t="s">
        <v>335</v>
      </c>
      <c r="O35" s="332" t="s">
        <v>335</v>
      </c>
      <c r="P35" s="333" t="s">
        <v>335</v>
      </c>
    </row>
    <row r="36" spans="1:18" s="116" customFormat="1">
      <c r="A36" s="334" t="s">
        <v>237</v>
      </c>
      <c r="B36" s="335"/>
      <c r="C36" s="443">
        <v>0</v>
      </c>
      <c r="D36" s="529">
        <v>0</v>
      </c>
      <c r="E36" s="443">
        <v>987.68899999999996</v>
      </c>
      <c r="F36" s="529">
        <v>902.06600000000003</v>
      </c>
      <c r="G36" s="443">
        <v>5611.8620000000001</v>
      </c>
      <c r="H36" s="529">
        <v>4474.5460000000003</v>
      </c>
      <c r="I36" s="443">
        <v>1025.8430000000001</v>
      </c>
      <c r="J36" s="529">
        <v>550.50199999999995</v>
      </c>
      <c r="K36" s="443">
        <v>329.84100000000001</v>
      </c>
      <c r="L36" s="529">
        <v>315.49799999999999</v>
      </c>
      <c r="M36" s="443">
        <v>0</v>
      </c>
      <c r="N36" s="529">
        <v>-4.9000000000000002E-2</v>
      </c>
      <c r="O36" s="443">
        <v>7955.2349999999997</v>
      </c>
      <c r="P36" s="447">
        <v>6242.5630000000001</v>
      </c>
    </row>
    <row r="37" spans="1:18">
      <c r="A37" s="337"/>
      <c r="B37" s="338" t="s">
        <v>378</v>
      </c>
      <c r="C37" s="441">
        <v>0</v>
      </c>
      <c r="D37" s="442">
        <v>0</v>
      </c>
      <c r="E37" s="441">
        <v>0</v>
      </c>
      <c r="F37" s="442">
        <v>0</v>
      </c>
      <c r="G37" s="441">
        <v>567.76</v>
      </c>
      <c r="H37" s="442">
        <v>463.072</v>
      </c>
      <c r="I37" s="441">
        <v>309.34500000000003</v>
      </c>
      <c r="J37" s="442">
        <v>220.38900000000001</v>
      </c>
      <c r="K37" s="441">
        <v>75.852999999999994</v>
      </c>
      <c r="L37" s="442">
        <v>69.837000000000003</v>
      </c>
      <c r="M37" s="441">
        <v>0</v>
      </c>
      <c r="N37" s="442">
        <v>0</v>
      </c>
      <c r="O37" s="443">
        <v>952.95799999999997</v>
      </c>
      <c r="P37" s="447">
        <v>753.298</v>
      </c>
    </row>
    <row r="38" spans="1:18">
      <c r="A38" s="337"/>
      <c r="B38" s="338" t="s">
        <v>379</v>
      </c>
      <c r="C38" s="441">
        <v>0</v>
      </c>
      <c r="D38" s="442">
        <v>0</v>
      </c>
      <c r="E38" s="441">
        <v>1.4999999999999999E-2</v>
      </c>
      <c r="F38" s="442">
        <v>1.4E-2</v>
      </c>
      <c r="G38" s="441">
        <v>19.178999999999998</v>
      </c>
      <c r="H38" s="442">
        <v>17.378</v>
      </c>
      <c r="I38" s="441">
        <v>3.6680000000000001</v>
      </c>
      <c r="J38" s="442">
        <v>3.2810000000000001</v>
      </c>
      <c r="K38" s="441">
        <v>14.208</v>
      </c>
      <c r="L38" s="442">
        <v>16.122</v>
      </c>
      <c r="M38" s="441">
        <v>0</v>
      </c>
      <c r="N38" s="442">
        <v>0</v>
      </c>
      <c r="O38" s="443">
        <v>37.07</v>
      </c>
      <c r="P38" s="447">
        <v>36.795000000000002</v>
      </c>
    </row>
    <row r="39" spans="1:18">
      <c r="A39" s="337"/>
      <c r="B39" s="338" t="s">
        <v>416</v>
      </c>
      <c r="C39" s="441">
        <v>0</v>
      </c>
      <c r="D39" s="442">
        <v>0</v>
      </c>
      <c r="E39" s="441">
        <v>867.61900000000003</v>
      </c>
      <c r="F39" s="442">
        <v>797.94899999999996</v>
      </c>
      <c r="G39" s="441">
        <v>2888.6370000000002</v>
      </c>
      <c r="H39" s="442">
        <v>2538.6669999999999</v>
      </c>
      <c r="I39" s="441">
        <v>439.6</v>
      </c>
      <c r="J39" s="442">
        <v>264.66500000000002</v>
      </c>
      <c r="K39" s="441">
        <v>140.047</v>
      </c>
      <c r="L39" s="442">
        <v>166.34</v>
      </c>
      <c r="M39" s="441">
        <v>0</v>
      </c>
      <c r="N39" s="442">
        <v>0</v>
      </c>
      <c r="O39" s="443">
        <v>4335.9030000000002</v>
      </c>
      <c r="P39" s="447">
        <v>3767.6210000000001</v>
      </c>
    </row>
    <row r="40" spans="1:18">
      <c r="A40" s="337"/>
      <c r="B40" s="338" t="s">
        <v>414</v>
      </c>
      <c r="C40" s="441">
        <v>0</v>
      </c>
      <c r="D40" s="442">
        <v>0</v>
      </c>
      <c r="E40" s="441">
        <v>36.027000000000001</v>
      </c>
      <c r="F40" s="442">
        <v>42.444000000000003</v>
      </c>
      <c r="G40" s="441">
        <v>1854.3109999999999</v>
      </c>
      <c r="H40" s="442">
        <v>1249.1959999999999</v>
      </c>
      <c r="I40" s="441">
        <v>216.80500000000001</v>
      </c>
      <c r="J40" s="442">
        <v>15.602</v>
      </c>
      <c r="K40" s="441">
        <v>51.26</v>
      </c>
      <c r="L40" s="442">
        <v>35.668999999999997</v>
      </c>
      <c r="M40" s="441">
        <v>0</v>
      </c>
      <c r="N40" s="442">
        <v>-4.9000000000000002E-2</v>
      </c>
      <c r="O40" s="443">
        <v>2158.4029999999998</v>
      </c>
      <c r="P40" s="447">
        <v>1342.8620000000001</v>
      </c>
    </row>
    <row r="41" spans="1:18">
      <c r="A41" s="337"/>
      <c r="B41" s="338" t="s">
        <v>380</v>
      </c>
      <c r="C41" s="441">
        <v>0</v>
      </c>
      <c r="D41" s="442">
        <v>0</v>
      </c>
      <c r="E41" s="441">
        <v>44.764000000000003</v>
      </c>
      <c r="F41" s="442">
        <v>43.268999999999998</v>
      </c>
      <c r="G41" s="441">
        <v>92.099000000000004</v>
      </c>
      <c r="H41" s="442">
        <v>75.926000000000002</v>
      </c>
      <c r="I41" s="441">
        <v>10.31</v>
      </c>
      <c r="J41" s="442">
        <v>10.715</v>
      </c>
      <c r="K41" s="441">
        <v>7.9119999999999999</v>
      </c>
      <c r="L41" s="442">
        <v>5.008</v>
      </c>
      <c r="M41" s="441">
        <v>0</v>
      </c>
      <c r="N41" s="442">
        <v>0</v>
      </c>
      <c r="O41" s="443">
        <v>155.08500000000001</v>
      </c>
      <c r="P41" s="447">
        <v>134.91800000000001</v>
      </c>
    </row>
    <row r="42" spans="1:18">
      <c r="A42" s="337"/>
      <c r="B42" s="338" t="s">
        <v>200</v>
      </c>
      <c r="C42" s="441">
        <v>0</v>
      </c>
      <c r="D42" s="442">
        <v>0</v>
      </c>
      <c r="E42" s="441">
        <v>20.064</v>
      </c>
      <c r="F42" s="442">
        <v>0</v>
      </c>
      <c r="G42" s="441">
        <v>13.638</v>
      </c>
      <c r="H42" s="442">
        <v>0</v>
      </c>
      <c r="I42" s="441">
        <v>28.244</v>
      </c>
      <c r="J42" s="442">
        <v>16.094000000000001</v>
      </c>
      <c r="K42" s="441">
        <v>10.795999999999999</v>
      </c>
      <c r="L42" s="442">
        <v>6.5910000000000002</v>
      </c>
      <c r="M42" s="441">
        <v>0</v>
      </c>
      <c r="N42" s="442">
        <v>0</v>
      </c>
      <c r="O42" s="443">
        <v>72.742000000000004</v>
      </c>
      <c r="P42" s="447">
        <v>22.684999999999999</v>
      </c>
    </row>
    <row r="43" spans="1:18">
      <c r="A43" s="337"/>
      <c r="B43" s="338" t="s">
        <v>201</v>
      </c>
      <c r="C43" s="441">
        <v>0</v>
      </c>
      <c r="D43" s="442">
        <v>0</v>
      </c>
      <c r="E43" s="441">
        <v>0</v>
      </c>
      <c r="F43" s="442">
        <v>0</v>
      </c>
      <c r="G43" s="441">
        <v>0</v>
      </c>
      <c r="H43" s="442">
        <v>0</v>
      </c>
      <c r="I43" s="441">
        <v>0</v>
      </c>
      <c r="J43" s="442">
        <v>0</v>
      </c>
      <c r="K43" s="441">
        <v>0</v>
      </c>
      <c r="L43" s="442">
        <v>0</v>
      </c>
      <c r="M43" s="441">
        <v>0</v>
      </c>
      <c r="N43" s="442">
        <v>0</v>
      </c>
      <c r="O43" s="443">
        <v>0</v>
      </c>
      <c r="P43" s="447">
        <v>0</v>
      </c>
    </row>
    <row r="44" spans="1:18">
      <c r="A44" s="337"/>
      <c r="B44" s="338" t="s">
        <v>423</v>
      </c>
      <c r="C44" s="441">
        <v>0</v>
      </c>
      <c r="D44" s="442">
        <v>0</v>
      </c>
      <c r="E44" s="441">
        <v>19.2</v>
      </c>
      <c r="F44" s="442">
        <v>18.39</v>
      </c>
      <c r="G44" s="441">
        <v>176.238</v>
      </c>
      <c r="H44" s="442">
        <v>130.30699999999999</v>
      </c>
      <c r="I44" s="441">
        <v>17.870999999999999</v>
      </c>
      <c r="J44" s="442">
        <v>19.756</v>
      </c>
      <c r="K44" s="441">
        <v>29.765000000000001</v>
      </c>
      <c r="L44" s="442">
        <v>15.930999999999999</v>
      </c>
      <c r="M44" s="441">
        <v>0</v>
      </c>
      <c r="N44" s="442">
        <v>0</v>
      </c>
      <c r="O44" s="443">
        <v>243.07400000000001</v>
      </c>
      <c r="P44" s="447">
        <v>184.38399999999999</v>
      </c>
    </row>
    <row r="45" spans="1:18">
      <c r="Q45" s="340"/>
    </row>
    <row r="46" spans="1:18">
      <c r="A46" s="337"/>
      <c r="B46" s="338" t="s">
        <v>410</v>
      </c>
      <c r="C46" s="441">
        <v>0</v>
      </c>
      <c r="D46" s="442">
        <v>0</v>
      </c>
      <c r="E46" s="441">
        <v>0</v>
      </c>
      <c r="F46" s="442">
        <v>0</v>
      </c>
      <c r="G46" s="441">
        <v>0</v>
      </c>
      <c r="H46" s="442">
        <v>0</v>
      </c>
      <c r="I46" s="441">
        <v>0</v>
      </c>
      <c r="J46" s="442">
        <v>0</v>
      </c>
      <c r="K46" s="441">
        <v>0</v>
      </c>
      <c r="L46" s="442">
        <v>0</v>
      </c>
      <c r="M46" s="441">
        <v>0</v>
      </c>
      <c r="N46" s="442">
        <v>0</v>
      </c>
      <c r="O46" s="443">
        <v>0</v>
      </c>
      <c r="P46" s="447">
        <v>0</v>
      </c>
    </row>
    <row r="47" spans="1:18">
      <c r="Q47" s="340"/>
      <c r="R47" s="340"/>
    </row>
    <row r="48" spans="1:18" s="116" customFormat="1">
      <c r="A48" s="334" t="s">
        <v>238</v>
      </c>
      <c r="B48" s="335"/>
      <c r="C48" s="443">
        <v>0</v>
      </c>
      <c r="D48" s="529">
        <v>0</v>
      </c>
      <c r="E48" s="443">
        <v>550.29499999999996</v>
      </c>
      <c r="F48" s="529">
        <v>558.26599999999996</v>
      </c>
      <c r="G48" s="443">
        <v>8404.4159999999993</v>
      </c>
      <c r="H48" s="529">
        <v>7273.6629999999996</v>
      </c>
      <c r="I48" s="443">
        <v>873.82500000000005</v>
      </c>
      <c r="J48" s="529">
        <v>887.33900000000006</v>
      </c>
      <c r="K48" s="443">
        <v>464.69600000000003</v>
      </c>
      <c r="L48" s="529">
        <v>435.64</v>
      </c>
      <c r="M48" s="443">
        <v>0</v>
      </c>
      <c r="N48" s="529">
        <v>0</v>
      </c>
      <c r="O48" s="443">
        <v>10293.232</v>
      </c>
      <c r="P48" s="447">
        <v>9154.9079999999994</v>
      </c>
    </row>
    <row r="49" spans="1:18">
      <c r="A49" s="337"/>
      <c r="B49" s="338" t="s">
        <v>381</v>
      </c>
      <c r="C49" s="441">
        <v>0</v>
      </c>
      <c r="D49" s="442">
        <v>0</v>
      </c>
      <c r="E49" s="441">
        <v>0</v>
      </c>
      <c r="F49" s="442">
        <v>0</v>
      </c>
      <c r="G49" s="441">
        <v>1924.38</v>
      </c>
      <c r="H49" s="442">
        <v>1608.5940000000001</v>
      </c>
      <c r="I49" s="441">
        <v>776.53</v>
      </c>
      <c r="J49" s="442">
        <v>794.47799999999995</v>
      </c>
      <c r="K49" s="441">
        <v>408.04899999999998</v>
      </c>
      <c r="L49" s="442">
        <v>379.48700000000002</v>
      </c>
      <c r="M49" s="441">
        <v>0</v>
      </c>
      <c r="N49" s="442">
        <v>0</v>
      </c>
      <c r="O49" s="443">
        <v>3108.9589999999998</v>
      </c>
      <c r="P49" s="447">
        <v>2782.5590000000002</v>
      </c>
    </row>
    <row r="50" spans="1:18">
      <c r="A50" s="337"/>
      <c r="B50" s="338" t="s">
        <v>382</v>
      </c>
      <c r="C50" s="441">
        <v>0</v>
      </c>
      <c r="D50" s="442">
        <v>0</v>
      </c>
      <c r="E50" s="441">
        <v>1.9E-2</v>
      </c>
      <c r="F50" s="442">
        <v>2.4E-2</v>
      </c>
      <c r="G50" s="441">
        <v>46.521000000000001</v>
      </c>
      <c r="H50" s="442">
        <v>49.844000000000001</v>
      </c>
      <c r="I50" s="441">
        <v>17.140999999999998</v>
      </c>
      <c r="J50" s="442">
        <v>15.577999999999999</v>
      </c>
      <c r="K50" s="441">
        <v>16.364999999999998</v>
      </c>
      <c r="L50" s="442">
        <v>16.786000000000001</v>
      </c>
      <c r="M50" s="441">
        <v>0</v>
      </c>
      <c r="N50" s="442">
        <v>0</v>
      </c>
      <c r="O50" s="443">
        <v>80.046000000000006</v>
      </c>
      <c r="P50" s="447">
        <v>82.231999999999999</v>
      </c>
    </row>
    <row r="51" spans="1:18">
      <c r="A51" s="337"/>
      <c r="B51" s="338" t="s">
        <v>383</v>
      </c>
      <c r="C51" s="441">
        <v>0</v>
      </c>
      <c r="D51" s="442">
        <v>0</v>
      </c>
      <c r="E51" s="441">
        <v>53.401000000000003</v>
      </c>
      <c r="F51" s="442">
        <v>53.914000000000001</v>
      </c>
      <c r="G51" s="441">
        <v>3106.212</v>
      </c>
      <c r="H51" s="442">
        <v>2623.7020000000002</v>
      </c>
      <c r="I51" s="441">
        <v>0.251</v>
      </c>
      <c r="J51" s="442">
        <v>0.23100000000000001</v>
      </c>
      <c r="K51" s="441">
        <v>0.97699999999999998</v>
      </c>
      <c r="L51" s="442">
        <v>0.59099999999999997</v>
      </c>
      <c r="M51" s="441">
        <v>0</v>
      </c>
      <c r="N51" s="442">
        <v>0</v>
      </c>
      <c r="O51" s="443">
        <v>3160.8409999999999</v>
      </c>
      <c r="P51" s="447">
        <v>2678.4380000000001</v>
      </c>
    </row>
    <row r="52" spans="1:18">
      <c r="A52" s="337"/>
      <c r="B52" s="338" t="s">
        <v>202</v>
      </c>
      <c r="C52" s="441">
        <v>0</v>
      </c>
      <c r="D52" s="442">
        <v>0</v>
      </c>
      <c r="E52" s="441">
        <v>32.938000000000002</v>
      </c>
      <c r="F52" s="442">
        <v>40.820999999999998</v>
      </c>
      <c r="G52" s="441">
        <v>968.226</v>
      </c>
      <c r="H52" s="442">
        <v>958.05200000000002</v>
      </c>
      <c r="I52" s="441">
        <v>0</v>
      </c>
      <c r="J52" s="442">
        <v>0</v>
      </c>
      <c r="K52" s="441">
        <v>0</v>
      </c>
      <c r="L52" s="442">
        <v>0</v>
      </c>
      <c r="M52" s="441">
        <v>0</v>
      </c>
      <c r="N52" s="442">
        <v>0</v>
      </c>
      <c r="O52" s="443">
        <v>1001.164</v>
      </c>
      <c r="P52" s="447">
        <v>998.87300000000005</v>
      </c>
    </row>
    <row r="53" spans="1:18">
      <c r="A53" s="337"/>
      <c r="B53" s="338" t="s">
        <v>384</v>
      </c>
      <c r="C53" s="441">
        <v>0</v>
      </c>
      <c r="D53" s="442">
        <v>0</v>
      </c>
      <c r="E53" s="441">
        <v>17.87</v>
      </c>
      <c r="F53" s="442">
        <v>19.062999999999999</v>
      </c>
      <c r="G53" s="441">
        <v>803.34699999999998</v>
      </c>
      <c r="H53" s="442">
        <v>676.51800000000003</v>
      </c>
      <c r="I53" s="441">
        <v>10.436999999999999</v>
      </c>
      <c r="J53" s="442">
        <v>9.3789999999999996</v>
      </c>
      <c r="K53" s="441">
        <v>0.44700000000000001</v>
      </c>
      <c r="L53" s="442">
        <v>0.41499999999999998</v>
      </c>
      <c r="M53" s="441">
        <v>0</v>
      </c>
      <c r="N53" s="442">
        <v>0</v>
      </c>
      <c r="O53" s="443">
        <v>832.101</v>
      </c>
      <c r="P53" s="447">
        <v>705.375</v>
      </c>
    </row>
    <row r="54" spans="1:18">
      <c r="A54" s="337"/>
      <c r="B54" s="338" t="s">
        <v>203</v>
      </c>
      <c r="C54" s="441">
        <v>0</v>
      </c>
      <c r="D54" s="442">
        <v>0</v>
      </c>
      <c r="E54" s="441">
        <v>408.315</v>
      </c>
      <c r="F54" s="442">
        <v>405.08199999999999</v>
      </c>
      <c r="G54" s="441">
        <v>0</v>
      </c>
      <c r="H54" s="442">
        <v>4.6840000000000002</v>
      </c>
      <c r="I54" s="441">
        <v>-1.9650000000000001</v>
      </c>
      <c r="J54" s="442">
        <v>0</v>
      </c>
      <c r="K54" s="441">
        <v>34.19</v>
      </c>
      <c r="L54" s="442">
        <v>33.975999999999999</v>
      </c>
      <c r="M54" s="441">
        <v>0</v>
      </c>
      <c r="N54" s="442">
        <v>0</v>
      </c>
      <c r="O54" s="443">
        <v>440.54</v>
      </c>
      <c r="P54" s="447">
        <v>443.74200000000002</v>
      </c>
    </row>
    <row r="55" spans="1:18">
      <c r="A55" s="337"/>
      <c r="B55" s="338" t="s">
        <v>204</v>
      </c>
      <c r="C55" s="441">
        <v>0</v>
      </c>
      <c r="D55" s="442">
        <v>0</v>
      </c>
      <c r="E55" s="441">
        <v>12.97</v>
      </c>
      <c r="F55" s="442">
        <v>13.196999999999999</v>
      </c>
      <c r="G55" s="441">
        <v>1512.415</v>
      </c>
      <c r="H55" s="442">
        <v>1311.655</v>
      </c>
      <c r="I55" s="441">
        <v>71.430999999999997</v>
      </c>
      <c r="J55" s="442">
        <v>67.673000000000002</v>
      </c>
      <c r="K55" s="441">
        <v>3.2229999999999999</v>
      </c>
      <c r="L55" s="442">
        <v>3.0310000000000001</v>
      </c>
      <c r="M55" s="441">
        <v>0</v>
      </c>
      <c r="N55" s="442">
        <v>0</v>
      </c>
      <c r="O55" s="443">
        <v>1600.039</v>
      </c>
      <c r="P55" s="447">
        <v>1395.556</v>
      </c>
    </row>
    <row r="56" spans="1:18">
      <c r="A56" s="337"/>
      <c r="B56" s="338" t="s">
        <v>385</v>
      </c>
      <c r="C56" s="441">
        <v>0</v>
      </c>
      <c r="D56" s="442">
        <v>0</v>
      </c>
      <c r="E56" s="441">
        <v>24.782</v>
      </c>
      <c r="F56" s="442">
        <v>26.164999999999999</v>
      </c>
      <c r="G56" s="441">
        <v>43.314999999999998</v>
      </c>
      <c r="H56" s="442">
        <v>40.613999999999997</v>
      </c>
      <c r="I56" s="441">
        <v>0</v>
      </c>
      <c r="J56" s="442">
        <v>0</v>
      </c>
      <c r="K56" s="441">
        <v>1.4450000000000001</v>
      </c>
      <c r="L56" s="442">
        <v>1.3540000000000001</v>
      </c>
      <c r="M56" s="441">
        <v>0</v>
      </c>
      <c r="N56" s="442">
        <v>0</v>
      </c>
      <c r="O56" s="443">
        <v>69.542000000000002</v>
      </c>
      <c r="P56" s="447">
        <v>68.132999999999996</v>
      </c>
    </row>
    <row r="57" spans="1:18">
      <c r="Q57" s="340"/>
      <c r="R57" s="340"/>
    </row>
    <row r="58" spans="1:18" s="116" customFormat="1">
      <c r="A58" s="334" t="s">
        <v>239</v>
      </c>
      <c r="B58" s="335"/>
      <c r="C58" s="443">
        <v>0</v>
      </c>
      <c r="D58" s="529">
        <v>0</v>
      </c>
      <c r="E58" s="443">
        <v>743.87599999999998</v>
      </c>
      <c r="F58" s="529">
        <v>698.97299999999996</v>
      </c>
      <c r="G58" s="443">
        <v>4407.7929999999997</v>
      </c>
      <c r="H58" s="529">
        <v>3496.13</v>
      </c>
      <c r="I58" s="443">
        <v>604.03</v>
      </c>
      <c r="J58" s="529">
        <v>793.60400000000004</v>
      </c>
      <c r="K58" s="443">
        <v>767.84</v>
      </c>
      <c r="L58" s="529">
        <v>694.91300000000001</v>
      </c>
      <c r="M58" s="443">
        <v>0</v>
      </c>
      <c r="N58" s="529">
        <v>0</v>
      </c>
      <c r="O58" s="443">
        <v>6523.5389999999998</v>
      </c>
      <c r="P58" s="447">
        <v>5683.62</v>
      </c>
    </row>
    <row r="59" spans="1:18" s="116" customFormat="1">
      <c r="A59" s="334" t="s">
        <v>411</v>
      </c>
      <c r="B59" s="335"/>
      <c r="C59" s="443">
        <v>0</v>
      </c>
      <c r="D59" s="529">
        <v>0</v>
      </c>
      <c r="E59" s="443">
        <v>743.87599999999998</v>
      </c>
      <c r="F59" s="529">
        <v>698.97299999999996</v>
      </c>
      <c r="G59" s="443">
        <v>4407.7929999999997</v>
      </c>
      <c r="H59" s="529">
        <v>3496.13</v>
      </c>
      <c r="I59" s="443">
        <v>604.03</v>
      </c>
      <c r="J59" s="529">
        <v>793.60400000000004</v>
      </c>
      <c r="K59" s="443">
        <v>767.84</v>
      </c>
      <c r="L59" s="529">
        <v>694.91300000000001</v>
      </c>
      <c r="M59" s="443">
        <v>0</v>
      </c>
      <c r="N59" s="529">
        <v>0</v>
      </c>
      <c r="O59" s="443">
        <v>6523.5389999999998</v>
      </c>
      <c r="P59" s="447">
        <v>5683.62</v>
      </c>
    </row>
    <row r="60" spans="1:18">
      <c r="A60" s="337"/>
      <c r="B60" s="338" t="s">
        <v>205</v>
      </c>
      <c r="C60" s="441">
        <v>0</v>
      </c>
      <c r="D60" s="442">
        <v>0</v>
      </c>
      <c r="E60" s="441">
        <v>690.5</v>
      </c>
      <c r="F60" s="442">
        <v>652.952</v>
      </c>
      <c r="G60" s="441">
        <v>2800.3130000000001</v>
      </c>
      <c r="H60" s="442">
        <v>2182.5990000000002</v>
      </c>
      <c r="I60" s="441">
        <v>0</v>
      </c>
      <c r="J60" s="442">
        <v>3.3140000000000001</v>
      </c>
      <c r="K60" s="441">
        <v>143.17400000000001</v>
      </c>
      <c r="L60" s="442">
        <v>133.15199999999999</v>
      </c>
      <c r="M60" s="441">
        <v>0</v>
      </c>
      <c r="N60" s="442">
        <v>0</v>
      </c>
      <c r="O60" s="443">
        <v>3633.9870000000001</v>
      </c>
      <c r="P60" s="447">
        <v>2972.0169999999998</v>
      </c>
    </row>
    <row r="61" spans="1:18">
      <c r="A61" s="337"/>
      <c r="B61" s="338" t="s">
        <v>206</v>
      </c>
      <c r="C61" s="441">
        <v>0</v>
      </c>
      <c r="D61" s="442">
        <v>0</v>
      </c>
      <c r="E61" s="441">
        <v>-272.577</v>
      </c>
      <c r="F61" s="442">
        <v>-262.20800000000003</v>
      </c>
      <c r="G61" s="441">
        <v>-799.79399999999998</v>
      </c>
      <c r="H61" s="442">
        <v>-758.69299999999998</v>
      </c>
      <c r="I61" s="441">
        <v>12.711</v>
      </c>
      <c r="J61" s="442">
        <v>248.70699999999999</v>
      </c>
      <c r="K61" s="441">
        <v>560.52300000000002</v>
      </c>
      <c r="L61" s="442">
        <v>501.709</v>
      </c>
      <c r="M61" s="441">
        <v>0</v>
      </c>
      <c r="N61" s="442">
        <v>0</v>
      </c>
      <c r="O61" s="443">
        <v>-499.137</v>
      </c>
      <c r="P61" s="447">
        <v>-270.48500000000001</v>
      </c>
    </row>
    <row r="62" spans="1:18">
      <c r="A62" s="337"/>
      <c r="B62" s="338" t="s">
        <v>419</v>
      </c>
      <c r="C62" s="441">
        <v>0</v>
      </c>
      <c r="D62" s="442">
        <v>0</v>
      </c>
      <c r="E62" s="441">
        <v>0</v>
      </c>
      <c r="F62" s="442">
        <v>0</v>
      </c>
      <c r="G62" s="441">
        <v>0</v>
      </c>
      <c r="H62" s="442">
        <v>0</v>
      </c>
      <c r="I62" s="441">
        <v>0</v>
      </c>
      <c r="J62" s="442">
        <v>46.819000000000003</v>
      </c>
      <c r="K62" s="441">
        <v>0</v>
      </c>
      <c r="L62" s="442">
        <v>0</v>
      </c>
      <c r="M62" s="441">
        <v>0</v>
      </c>
      <c r="N62" s="442">
        <v>0</v>
      </c>
      <c r="O62" s="443">
        <v>0</v>
      </c>
      <c r="P62" s="447">
        <v>46.819000000000003</v>
      </c>
    </row>
    <row r="63" spans="1:18">
      <c r="A63" s="337"/>
      <c r="B63" s="338" t="s">
        <v>413</v>
      </c>
      <c r="C63" s="441">
        <v>0</v>
      </c>
      <c r="D63" s="442">
        <v>0</v>
      </c>
      <c r="E63" s="441">
        <v>0</v>
      </c>
      <c r="F63" s="442">
        <v>0</v>
      </c>
      <c r="G63" s="441">
        <v>0</v>
      </c>
      <c r="H63" s="442">
        <v>0</v>
      </c>
      <c r="I63" s="441">
        <v>0</v>
      </c>
      <c r="J63" s="442">
        <v>0</v>
      </c>
      <c r="K63" s="441">
        <v>0</v>
      </c>
      <c r="L63" s="442">
        <v>0</v>
      </c>
      <c r="M63" s="441">
        <v>0</v>
      </c>
      <c r="N63" s="442">
        <v>0</v>
      </c>
      <c r="O63" s="443">
        <v>0</v>
      </c>
      <c r="P63" s="447">
        <v>0</v>
      </c>
    </row>
    <row r="64" spans="1:18">
      <c r="A64" s="337"/>
      <c r="B64" s="338" t="s">
        <v>386</v>
      </c>
      <c r="C64" s="441">
        <v>0</v>
      </c>
      <c r="D64" s="442">
        <v>0</v>
      </c>
      <c r="E64" s="441">
        <v>0</v>
      </c>
      <c r="F64" s="442">
        <v>0</v>
      </c>
      <c r="G64" s="441">
        <v>0</v>
      </c>
      <c r="H64" s="442">
        <v>0</v>
      </c>
      <c r="I64" s="441">
        <v>0</v>
      </c>
      <c r="J64" s="442">
        <v>0</v>
      </c>
      <c r="K64" s="441">
        <v>0</v>
      </c>
      <c r="L64" s="442">
        <v>0</v>
      </c>
      <c r="M64" s="441">
        <v>0</v>
      </c>
      <c r="N64" s="442">
        <v>0</v>
      </c>
      <c r="O64" s="443">
        <v>0</v>
      </c>
      <c r="P64" s="447">
        <v>0</v>
      </c>
    </row>
    <row r="65" spans="1:18">
      <c r="A65" s="337"/>
      <c r="B65" s="338" t="s">
        <v>387</v>
      </c>
      <c r="C65" s="441">
        <v>0</v>
      </c>
      <c r="D65" s="442">
        <v>0</v>
      </c>
      <c r="E65" s="441">
        <v>325.95299999999997</v>
      </c>
      <c r="F65" s="442">
        <v>308.22899999999998</v>
      </c>
      <c r="G65" s="441">
        <v>2407.2739999999999</v>
      </c>
      <c r="H65" s="442">
        <v>2072.2240000000002</v>
      </c>
      <c r="I65" s="441">
        <v>591.31899999999996</v>
      </c>
      <c r="J65" s="442">
        <v>494.76400000000001</v>
      </c>
      <c r="K65" s="441">
        <v>64.143000000000001</v>
      </c>
      <c r="L65" s="442">
        <v>60.052</v>
      </c>
      <c r="M65" s="441">
        <v>0</v>
      </c>
      <c r="N65" s="442">
        <v>0</v>
      </c>
      <c r="O65" s="443">
        <v>3388.6889999999999</v>
      </c>
      <c r="P65" s="447">
        <v>2935.2689999999998</v>
      </c>
    </row>
    <row r="66" spans="1:18">
      <c r="Q66" s="340"/>
    </row>
    <row r="67" spans="1:18" s="116" customFormat="1">
      <c r="A67" s="334" t="s">
        <v>240</v>
      </c>
      <c r="B67" s="335"/>
      <c r="C67" s="443">
        <v>0</v>
      </c>
      <c r="D67" s="529">
        <v>0</v>
      </c>
      <c r="E67" s="443">
        <v>0</v>
      </c>
      <c r="F67" s="529">
        <v>0</v>
      </c>
      <c r="G67" s="443">
        <v>0</v>
      </c>
      <c r="H67" s="529">
        <v>0</v>
      </c>
      <c r="I67" s="443">
        <v>0</v>
      </c>
      <c r="J67" s="529">
        <v>0</v>
      </c>
      <c r="K67" s="443">
        <v>0</v>
      </c>
      <c r="L67" s="529">
        <v>0</v>
      </c>
      <c r="M67" s="443">
        <v>0</v>
      </c>
      <c r="N67" s="529">
        <v>0</v>
      </c>
      <c r="O67" s="443">
        <v>0</v>
      </c>
      <c r="P67" s="447">
        <v>0</v>
      </c>
    </row>
    <row r="68" spans="1:18">
      <c r="Q68" s="340"/>
      <c r="R68" s="340"/>
    </row>
    <row r="69" spans="1:18" s="116" customFormat="1">
      <c r="A69" s="334" t="s">
        <v>241</v>
      </c>
      <c r="B69" s="335"/>
      <c r="C69" s="443">
        <v>0</v>
      </c>
      <c r="D69" s="529">
        <v>0</v>
      </c>
      <c r="E69" s="443">
        <v>2281.86</v>
      </c>
      <c r="F69" s="529">
        <v>2159.3049999999998</v>
      </c>
      <c r="G69" s="443">
        <v>18424.071</v>
      </c>
      <c r="H69" s="529">
        <v>15244.339</v>
      </c>
      <c r="I69" s="443">
        <v>2503.6979999999999</v>
      </c>
      <c r="J69" s="529">
        <v>2231.4450000000002</v>
      </c>
      <c r="K69" s="443">
        <v>1562.377</v>
      </c>
      <c r="L69" s="529">
        <v>1446.0509999999999</v>
      </c>
      <c r="M69" s="443">
        <v>0</v>
      </c>
      <c r="N69" s="529">
        <v>-4.9000000000000002E-2</v>
      </c>
      <c r="O69" s="443">
        <v>24772.006000000001</v>
      </c>
      <c r="P69" s="447">
        <v>21081.091</v>
      </c>
    </row>
    <row r="71" spans="1:18">
      <c r="B71" s="121"/>
      <c r="C71" s="342"/>
      <c r="D71" s="342"/>
      <c r="E71" s="342"/>
      <c r="F71" s="342"/>
      <c r="G71" s="342"/>
      <c r="H71" s="342"/>
      <c r="I71" s="342"/>
      <c r="J71" s="342"/>
      <c r="K71" s="342"/>
      <c r="L71" s="342"/>
      <c r="M71" s="342"/>
      <c r="N71" s="342"/>
      <c r="O71" s="342"/>
      <c r="P71" s="342"/>
    </row>
    <row r="72" spans="1:18">
      <c r="C72" s="677" t="s">
        <v>45</v>
      </c>
      <c r="D72" s="698"/>
      <c r="E72" s="698"/>
      <c r="F72" s="698"/>
      <c r="G72" s="698"/>
      <c r="H72" s="698"/>
      <c r="I72" s="698"/>
      <c r="J72" s="698"/>
      <c r="K72" s="698"/>
      <c r="L72" s="698"/>
      <c r="M72" s="698"/>
      <c r="N72" s="698"/>
      <c r="O72" s="698"/>
      <c r="P72" s="678"/>
    </row>
    <row r="73" spans="1:18" ht="12.75" customHeight="1">
      <c r="A73" s="683" t="s">
        <v>71</v>
      </c>
      <c r="B73" s="684"/>
      <c r="C73" s="677" t="s">
        <v>20</v>
      </c>
      <c r="D73" s="678"/>
      <c r="E73" s="677" t="s">
        <v>10</v>
      </c>
      <c r="F73" s="678"/>
      <c r="G73" s="677" t="s">
        <v>46</v>
      </c>
      <c r="H73" s="678"/>
      <c r="I73" s="677" t="s">
        <v>14</v>
      </c>
      <c r="J73" s="678"/>
      <c r="K73" s="677" t="s">
        <v>47</v>
      </c>
      <c r="L73" s="678"/>
      <c r="M73" s="677" t="s">
        <v>257</v>
      </c>
      <c r="N73" s="678"/>
      <c r="O73" s="677" t="s">
        <v>17</v>
      </c>
      <c r="P73" s="678"/>
    </row>
    <row r="74" spans="1:18">
      <c r="A74" s="673" t="s">
        <v>242</v>
      </c>
      <c r="B74" s="674"/>
      <c r="C74" s="330" t="s">
        <v>424</v>
      </c>
      <c r="D74" s="346" t="s">
        <v>425</v>
      </c>
      <c r="E74" s="330" t="s">
        <v>424</v>
      </c>
      <c r="F74" s="346" t="s">
        <v>425</v>
      </c>
      <c r="G74" s="330" t="s">
        <v>424</v>
      </c>
      <c r="H74" s="346" t="s">
        <v>425</v>
      </c>
      <c r="I74" s="330" t="s">
        <v>424</v>
      </c>
      <c r="J74" s="346" t="s">
        <v>425</v>
      </c>
      <c r="K74" s="330" t="s">
        <v>424</v>
      </c>
      <c r="L74" s="346" t="s">
        <v>425</v>
      </c>
      <c r="M74" s="330" t="s">
        <v>424</v>
      </c>
      <c r="N74" s="346" t="s">
        <v>425</v>
      </c>
      <c r="O74" s="330" t="s">
        <v>424</v>
      </c>
      <c r="P74" s="346" t="s">
        <v>425</v>
      </c>
    </row>
    <row r="75" spans="1:18">
      <c r="A75" s="675"/>
      <c r="B75" s="676"/>
      <c r="C75" s="332" t="s">
        <v>335</v>
      </c>
      <c r="D75" s="333" t="s">
        <v>335</v>
      </c>
      <c r="E75" s="332" t="s">
        <v>335</v>
      </c>
      <c r="F75" s="333" t="s">
        <v>335</v>
      </c>
      <c r="G75" s="332" t="s">
        <v>335</v>
      </c>
      <c r="H75" s="333" t="s">
        <v>335</v>
      </c>
      <c r="I75" s="332" t="s">
        <v>335</v>
      </c>
      <c r="J75" s="333" t="s">
        <v>335</v>
      </c>
      <c r="K75" s="332" t="s">
        <v>335</v>
      </c>
      <c r="L75" s="333" t="s">
        <v>335</v>
      </c>
      <c r="M75" s="332" t="s">
        <v>335</v>
      </c>
      <c r="N75" s="333" t="s">
        <v>335</v>
      </c>
      <c r="O75" s="332" t="s">
        <v>335</v>
      </c>
      <c r="P75" s="333" t="s">
        <v>335</v>
      </c>
    </row>
    <row r="76" spans="1:18" s="116" customFormat="1">
      <c r="A76" s="334" t="s">
        <v>243</v>
      </c>
      <c r="B76" s="335"/>
      <c r="C76" s="443">
        <v>0</v>
      </c>
      <c r="D76" s="529">
        <v>0</v>
      </c>
      <c r="E76" s="443">
        <v>188.958</v>
      </c>
      <c r="F76" s="529">
        <v>156.87200000000001</v>
      </c>
      <c r="G76" s="443">
        <v>2124.9870000000001</v>
      </c>
      <c r="H76" s="529">
        <v>1795.348</v>
      </c>
      <c r="I76" s="443">
        <v>462.76</v>
      </c>
      <c r="J76" s="529">
        <v>412.709</v>
      </c>
      <c r="K76" s="443">
        <v>250.92599999999999</v>
      </c>
      <c r="L76" s="529">
        <v>233.37799999999999</v>
      </c>
      <c r="M76" s="443">
        <v>-2E-3</v>
      </c>
      <c r="N76" s="529">
        <v>-7.0000000000000001E-3</v>
      </c>
      <c r="O76" s="443">
        <v>3027.6289999999999</v>
      </c>
      <c r="P76" s="447">
        <v>2598.3000000000002</v>
      </c>
    </row>
    <row r="77" spans="1:18">
      <c r="A77" s="337"/>
      <c r="B77" s="338" t="s">
        <v>89</v>
      </c>
      <c r="C77" s="441">
        <v>0</v>
      </c>
      <c r="D77" s="442">
        <v>0</v>
      </c>
      <c r="E77" s="441">
        <v>184.17699999999999</v>
      </c>
      <c r="F77" s="442">
        <v>154.56100000000001</v>
      </c>
      <c r="G77" s="441">
        <v>1723.5830000000001</v>
      </c>
      <c r="H77" s="442">
        <v>1550.52</v>
      </c>
      <c r="I77" s="441">
        <v>458.68400000000003</v>
      </c>
      <c r="J77" s="442">
        <v>409.54399999999998</v>
      </c>
      <c r="K77" s="441">
        <v>249.66</v>
      </c>
      <c r="L77" s="442">
        <v>232.38</v>
      </c>
      <c r="M77" s="441">
        <v>0</v>
      </c>
      <c r="N77" s="442">
        <v>0</v>
      </c>
      <c r="O77" s="443">
        <v>2616.1039999999998</v>
      </c>
      <c r="P77" s="447">
        <v>2347.0050000000001</v>
      </c>
    </row>
    <row r="78" spans="1:18">
      <c r="A78" s="337"/>
      <c r="B78" s="338" t="s">
        <v>252</v>
      </c>
      <c r="C78" s="441">
        <v>0</v>
      </c>
      <c r="D78" s="442">
        <v>0</v>
      </c>
      <c r="E78" s="441">
        <v>173.38900000000001</v>
      </c>
      <c r="F78" s="442">
        <v>149.345</v>
      </c>
      <c r="G78" s="441">
        <v>1505.7929999999999</v>
      </c>
      <c r="H78" s="442">
        <v>1379.9639999999999</v>
      </c>
      <c r="I78" s="441">
        <v>233.27</v>
      </c>
      <c r="J78" s="442">
        <v>205.52799999999999</v>
      </c>
      <c r="K78" s="441">
        <v>238.06200000000001</v>
      </c>
      <c r="L78" s="442">
        <v>220.898</v>
      </c>
      <c r="M78" s="441">
        <v>0</v>
      </c>
      <c r="N78" s="442">
        <v>0</v>
      </c>
      <c r="O78" s="443">
        <v>2150.5140000000001</v>
      </c>
      <c r="P78" s="447">
        <v>1955.7349999999999</v>
      </c>
    </row>
    <row r="79" spans="1:18">
      <c r="A79" s="337"/>
      <c r="B79" s="338" t="s">
        <v>253</v>
      </c>
      <c r="C79" s="441">
        <v>0</v>
      </c>
      <c r="D79" s="442">
        <v>0</v>
      </c>
      <c r="E79" s="441">
        <v>0.66500000000000004</v>
      </c>
      <c r="F79" s="442">
        <v>0.52</v>
      </c>
      <c r="G79" s="441">
        <v>0</v>
      </c>
      <c r="H79" s="442">
        <v>0</v>
      </c>
      <c r="I79" s="441">
        <v>5.1859999999999999</v>
      </c>
      <c r="J79" s="442">
        <v>0.83299999999999996</v>
      </c>
      <c r="K79" s="441">
        <v>0.13400000000000001</v>
      </c>
      <c r="L79" s="442">
        <v>0.52</v>
      </c>
      <c r="M79" s="441">
        <v>0</v>
      </c>
      <c r="N79" s="442">
        <v>0</v>
      </c>
      <c r="O79" s="443">
        <v>5.9850000000000003</v>
      </c>
      <c r="P79" s="447">
        <v>1.873</v>
      </c>
    </row>
    <row r="80" spans="1:18">
      <c r="A80" s="337"/>
      <c r="B80" s="338" t="s">
        <v>254</v>
      </c>
      <c r="C80" s="441">
        <v>0</v>
      </c>
      <c r="D80" s="442">
        <v>0</v>
      </c>
      <c r="E80" s="441">
        <v>10.122999999999999</v>
      </c>
      <c r="F80" s="442">
        <v>4.6959999999999997</v>
      </c>
      <c r="G80" s="441">
        <v>217.79</v>
      </c>
      <c r="H80" s="442">
        <v>170.55600000000001</v>
      </c>
      <c r="I80" s="441">
        <v>220.22800000000001</v>
      </c>
      <c r="J80" s="442">
        <v>203.18299999999999</v>
      </c>
      <c r="K80" s="441">
        <v>11.464</v>
      </c>
      <c r="L80" s="442">
        <v>10.962</v>
      </c>
      <c r="M80" s="441">
        <v>0</v>
      </c>
      <c r="N80" s="442">
        <v>0</v>
      </c>
      <c r="O80" s="443">
        <v>459.60500000000002</v>
      </c>
      <c r="P80" s="447">
        <v>389.39699999999999</v>
      </c>
    </row>
    <row r="81" spans="1:22">
      <c r="A81" s="337"/>
      <c r="B81" s="338" t="s">
        <v>90</v>
      </c>
      <c r="C81" s="441">
        <v>0</v>
      </c>
      <c r="D81" s="442">
        <v>0</v>
      </c>
      <c r="E81" s="441">
        <v>4.7809999999999997</v>
      </c>
      <c r="F81" s="442">
        <v>2.3109999999999999</v>
      </c>
      <c r="G81" s="441">
        <v>401.404</v>
      </c>
      <c r="H81" s="442">
        <v>244.828</v>
      </c>
      <c r="I81" s="441">
        <v>4.0759999999999996</v>
      </c>
      <c r="J81" s="442">
        <v>3.165</v>
      </c>
      <c r="K81" s="441">
        <v>1.266</v>
      </c>
      <c r="L81" s="442">
        <v>0.998</v>
      </c>
      <c r="M81" s="441">
        <v>-2E-3</v>
      </c>
      <c r="N81" s="442">
        <v>-7.0000000000000001E-3</v>
      </c>
      <c r="O81" s="443">
        <v>411.52499999999998</v>
      </c>
      <c r="P81" s="447">
        <v>251.29499999999999</v>
      </c>
    </row>
    <row r="82" spans="1:22">
      <c r="Q82" s="340"/>
      <c r="R82" s="340"/>
      <c r="S82" s="340"/>
      <c r="T82" s="340"/>
      <c r="U82" s="340"/>
    </row>
    <row r="83" spans="1:22" s="116" customFormat="1">
      <c r="A83" s="334" t="s">
        <v>244</v>
      </c>
      <c r="B83" s="335"/>
      <c r="C83" s="443">
        <v>0</v>
      </c>
      <c r="D83" s="529">
        <v>0</v>
      </c>
      <c r="E83" s="443">
        <v>-129.84299999999999</v>
      </c>
      <c r="F83" s="529">
        <v>-106.316</v>
      </c>
      <c r="G83" s="443">
        <v>-1468.615</v>
      </c>
      <c r="H83" s="529">
        <v>-1281.691</v>
      </c>
      <c r="I83" s="443">
        <v>-273.363</v>
      </c>
      <c r="J83" s="529">
        <v>-241.68700000000001</v>
      </c>
      <c r="K83" s="443">
        <v>-168.57400000000001</v>
      </c>
      <c r="L83" s="529">
        <v>-155.26599999999999</v>
      </c>
      <c r="M83" s="443">
        <v>0</v>
      </c>
      <c r="N83" s="529">
        <v>0</v>
      </c>
      <c r="O83" s="443">
        <v>-2040.395</v>
      </c>
      <c r="P83" s="447">
        <v>-1784.96</v>
      </c>
    </row>
    <row r="84" spans="1:22">
      <c r="A84" s="337"/>
      <c r="B84" s="338" t="s">
        <v>209</v>
      </c>
      <c r="C84" s="441">
        <v>0</v>
      </c>
      <c r="D84" s="442">
        <v>0</v>
      </c>
      <c r="E84" s="441">
        <v>-115.736</v>
      </c>
      <c r="F84" s="442">
        <v>-98.795000000000002</v>
      </c>
      <c r="G84" s="441">
        <v>-994.41600000000005</v>
      </c>
      <c r="H84" s="442">
        <v>-920.29200000000003</v>
      </c>
      <c r="I84" s="441">
        <v>-193.21799999999999</v>
      </c>
      <c r="J84" s="442">
        <v>-176.09200000000001</v>
      </c>
      <c r="K84" s="441">
        <v>-160.499</v>
      </c>
      <c r="L84" s="442">
        <v>-146.06700000000001</v>
      </c>
      <c r="M84" s="441">
        <v>0</v>
      </c>
      <c r="N84" s="442">
        <v>0</v>
      </c>
      <c r="O84" s="443">
        <v>-1463.8689999999999</v>
      </c>
      <c r="P84" s="447">
        <v>-1341.2460000000001</v>
      </c>
    </row>
    <row r="85" spans="1:22">
      <c r="A85" s="337"/>
      <c r="B85" s="338" t="s">
        <v>210</v>
      </c>
      <c r="C85" s="441">
        <v>0</v>
      </c>
      <c r="D85" s="442">
        <v>0</v>
      </c>
      <c r="E85" s="441">
        <v>0</v>
      </c>
      <c r="F85" s="442">
        <v>0</v>
      </c>
      <c r="G85" s="441">
        <v>0</v>
      </c>
      <c r="H85" s="442">
        <v>-2.3E-2</v>
      </c>
      <c r="I85" s="441">
        <v>-3.4329999999999998</v>
      </c>
      <c r="J85" s="442">
        <v>0</v>
      </c>
      <c r="K85" s="441">
        <v>0</v>
      </c>
      <c r="L85" s="442">
        <v>0</v>
      </c>
      <c r="M85" s="441">
        <v>0</v>
      </c>
      <c r="N85" s="442">
        <v>0</v>
      </c>
      <c r="O85" s="443">
        <v>-3.4329999999999998</v>
      </c>
      <c r="P85" s="447">
        <v>-2.3E-2</v>
      </c>
    </row>
    <row r="86" spans="1:22">
      <c r="A86" s="337"/>
      <c r="B86" s="338" t="s">
        <v>94</v>
      </c>
      <c r="C86" s="441">
        <v>0</v>
      </c>
      <c r="D86" s="442">
        <v>0</v>
      </c>
      <c r="E86" s="441">
        <v>-2.8450000000000002</v>
      </c>
      <c r="F86" s="442">
        <v>-3.302</v>
      </c>
      <c r="G86" s="441">
        <v>-143.60300000000001</v>
      </c>
      <c r="H86" s="442">
        <v>-170.78399999999999</v>
      </c>
      <c r="I86" s="441">
        <v>-54.243000000000002</v>
      </c>
      <c r="J86" s="442">
        <v>-45.002000000000002</v>
      </c>
      <c r="K86" s="441">
        <v>0</v>
      </c>
      <c r="L86" s="442">
        <v>0</v>
      </c>
      <c r="M86" s="441">
        <v>0</v>
      </c>
      <c r="N86" s="442">
        <v>0</v>
      </c>
      <c r="O86" s="443">
        <v>-200.691</v>
      </c>
      <c r="P86" s="447">
        <v>-219.08799999999999</v>
      </c>
    </row>
    <row r="87" spans="1:22">
      <c r="A87" s="337"/>
      <c r="B87" s="338" t="s">
        <v>211</v>
      </c>
      <c r="C87" s="441">
        <v>0</v>
      </c>
      <c r="D87" s="442">
        <v>0</v>
      </c>
      <c r="E87" s="441">
        <v>-11.262</v>
      </c>
      <c r="F87" s="442">
        <v>-4.2190000000000003</v>
      </c>
      <c r="G87" s="441">
        <v>-330.596</v>
      </c>
      <c r="H87" s="442">
        <v>-190.59200000000001</v>
      </c>
      <c r="I87" s="441">
        <v>-22.469000000000001</v>
      </c>
      <c r="J87" s="442">
        <v>-20.593</v>
      </c>
      <c r="K87" s="441">
        <v>-8.0749999999999993</v>
      </c>
      <c r="L87" s="442">
        <v>-9.1989999999999998</v>
      </c>
      <c r="M87" s="441">
        <v>0</v>
      </c>
      <c r="N87" s="442">
        <v>0</v>
      </c>
      <c r="O87" s="443">
        <v>-372.40199999999999</v>
      </c>
      <c r="P87" s="447">
        <v>-224.60300000000001</v>
      </c>
    </row>
    <row r="88" spans="1:22">
      <c r="Q88" s="340"/>
      <c r="R88" s="340"/>
      <c r="S88" s="340"/>
      <c r="T88" s="340"/>
      <c r="U88" s="340"/>
      <c r="V88" s="340"/>
    </row>
    <row r="89" spans="1:22" s="116" customFormat="1">
      <c r="A89" s="334" t="s">
        <v>245</v>
      </c>
      <c r="B89" s="335"/>
      <c r="C89" s="443">
        <v>0</v>
      </c>
      <c r="D89" s="529">
        <v>0</v>
      </c>
      <c r="E89" s="443">
        <v>59.115000000000002</v>
      </c>
      <c r="F89" s="529">
        <v>50.555999999999997</v>
      </c>
      <c r="G89" s="443">
        <v>656.37199999999996</v>
      </c>
      <c r="H89" s="529">
        <v>513.65700000000004</v>
      </c>
      <c r="I89" s="443">
        <v>189.39699999999999</v>
      </c>
      <c r="J89" s="529">
        <v>171.02199999999999</v>
      </c>
      <c r="K89" s="443">
        <v>82.352000000000004</v>
      </c>
      <c r="L89" s="529">
        <v>78.111999999999995</v>
      </c>
      <c r="M89" s="443">
        <v>-2E-3</v>
      </c>
      <c r="N89" s="529">
        <v>-7.0000000000000001E-3</v>
      </c>
      <c r="O89" s="443">
        <v>987.23400000000004</v>
      </c>
      <c r="P89" s="447">
        <v>813.34</v>
      </c>
    </row>
    <row r="90" spans="1:22">
      <c r="Q90" s="340"/>
    </row>
    <row r="91" spans="1:22">
      <c r="A91" s="337"/>
      <c r="B91" s="338" t="s">
        <v>212</v>
      </c>
      <c r="C91" s="441">
        <v>0</v>
      </c>
      <c r="D91" s="442">
        <v>0</v>
      </c>
      <c r="E91" s="441">
        <v>13.901999999999999</v>
      </c>
      <c r="F91" s="442">
        <v>7.53</v>
      </c>
      <c r="G91" s="441">
        <v>26.28</v>
      </c>
      <c r="H91" s="442">
        <v>18.356000000000002</v>
      </c>
      <c r="I91" s="441">
        <v>7.3920000000000003</v>
      </c>
      <c r="J91" s="442">
        <v>7.8940000000000001</v>
      </c>
      <c r="K91" s="441">
        <v>3.6819999999999999</v>
      </c>
      <c r="L91" s="442">
        <v>2.4180000000000001</v>
      </c>
      <c r="M91" s="441">
        <v>0</v>
      </c>
      <c r="N91" s="442">
        <v>0</v>
      </c>
      <c r="O91" s="443">
        <v>51.256</v>
      </c>
      <c r="P91" s="447">
        <v>36.198</v>
      </c>
    </row>
    <row r="92" spans="1:22">
      <c r="A92" s="337"/>
      <c r="B92" s="338" t="s">
        <v>213</v>
      </c>
      <c r="C92" s="441">
        <v>0</v>
      </c>
      <c r="D92" s="442">
        <v>0</v>
      </c>
      <c r="E92" s="441">
        <v>-38.207000000000001</v>
      </c>
      <c r="F92" s="442">
        <v>-29.969000000000001</v>
      </c>
      <c r="G92" s="441">
        <v>-76.222999999999999</v>
      </c>
      <c r="H92" s="442">
        <v>-93.837000000000003</v>
      </c>
      <c r="I92" s="441">
        <v>-16.684999999999999</v>
      </c>
      <c r="J92" s="442">
        <v>-17.003</v>
      </c>
      <c r="K92" s="441">
        <v>-9.1509999999999998</v>
      </c>
      <c r="L92" s="442">
        <v>-8.4420000000000002</v>
      </c>
      <c r="M92" s="441">
        <v>0</v>
      </c>
      <c r="N92" s="442">
        <v>0</v>
      </c>
      <c r="O92" s="443">
        <v>-140.26599999999999</v>
      </c>
      <c r="P92" s="447">
        <v>-149.251</v>
      </c>
    </row>
    <row r="93" spans="1:22">
      <c r="A93" s="337"/>
      <c r="B93" s="338" t="s">
        <v>214</v>
      </c>
      <c r="C93" s="441">
        <v>0</v>
      </c>
      <c r="D93" s="442">
        <v>0</v>
      </c>
      <c r="E93" s="441">
        <v>-38.825000000000003</v>
      </c>
      <c r="F93" s="442">
        <v>-25.251000000000001</v>
      </c>
      <c r="G93" s="441">
        <v>-158.828</v>
      </c>
      <c r="H93" s="442">
        <v>-159.51599999999999</v>
      </c>
      <c r="I93" s="441">
        <v>-20.882999999999999</v>
      </c>
      <c r="J93" s="442">
        <v>-24.562999999999999</v>
      </c>
      <c r="K93" s="441">
        <v>-13.709</v>
      </c>
      <c r="L93" s="442">
        <v>-11.382</v>
      </c>
      <c r="M93" s="441">
        <v>2E-3</v>
      </c>
      <c r="N93" s="442">
        <v>7.0000000000000001E-3</v>
      </c>
      <c r="O93" s="443">
        <v>-232.24299999999999</v>
      </c>
      <c r="P93" s="447">
        <v>-220.70500000000001</v>
      </c>
    </row>
    <row r="94" spans="1:22">
      <c r="Q94" s="340"/>
      <c r="R94" s="340"/>
    </row>
    <row r="95" spans="1:22" s="116" customFormat="1">
      <c r="A95" s="334" t="s">
        <v>246</v>
      </c>
      <c r="B95" s="335"/>
      <c r="C95" s="443">
        <v>0</v>
      </c>
      <c r="D95" s="529">
        <v>0</v>
      </c>
      <c r="E95" s="443">
        <v>-4.0149999999999997</v>
      </c>
      <c r="F95" s="529">
        <v>2.8660000000000001</v>
      </c>
      <c r="G95" s="443">
        <v>447.601</v>
      </c>
      <c r="H95" s="529">
        <v>278.66000000000003</v>
      </c>
      <c r="I95" s="443">
        <v>159.221</v>
      </c>
      <c r="J95" s="529">
        <v>137.35</v>
      </c>
      <c r="K95" s="443">
        <v>63.173999999999999</v>
      </c>
      <c r="L95" s="529">
        <v>60.706000000000003</v>
      </c>
      <c r="M95" s="443">
        <v>0</v>
      </c>
      <c r="N95" s="529">
        <v>0</v>
      </c>
      <c r="O95" s="443">
        <v>665.98099999999999</v>
      </c>
      <c r="P95" s="447">
        <v>479.58199999999999</v>
      </c>
    </row>
    <row r="96" spans="1:22">
      <c r="Q96" s="340"/>
      <c r="R96" s="340"/>
    </row>
    <row r="97" spans="1:18">
      <c r="A97" s="337"/>
      <c r="B97" s="338" t="s">
        <v>215</v>
      </c>
      <c r="C97" s="441">
        <v>0</v>
      </c>
      <c r="D97" s="442">
        <v>0</v>
      </c>
      <c r="E97" s="441">
        <v>-20.748999999999999</v>
      </c>
      <c r="F97" s="442">
        <v>-28.094999999999999</v>
      </c>
      <c r="G97" s="441">
        <v>-102.217</v>
      </c>
      <c r="H97" s="442">
        <v>-91.528000000000006</v>
      </c>
      <c r="I97" s="441">
        <v>-31.635000000000002</v>
      </c>
      <c r="J97" s="442">
        <v>-30.155000000000001</v>
      </c>
      <c r="K97" s="441">
        <v>-15.407</v>
      </c>
      <c r="L97" s="442">
        <v>-14.148</v>
      </c>
      <c r="M97" s="441">
        <v>0</v>
      </c>
      <c r="N97" s="442">
        <v>0</v>
      </c>
      <c r="O97" s="443">
        <v>-170.00800000000001</v>
      </c>
      <c r="P97" s="447">
        <v>-163.92599999999999</v>
      </c>
    </row>
    <row r="98" spans="1:18">
      <c r="A98" s="337"/>
      <c r="B98" s="338" t="s">
        <v>216</v>
      </c>
      <c r="C98" s="441">
        <v>0</v>
      </c>
      <c r="D98" s="442">
        <v>0</v>
      </c>
      <c r="E98" s="441">
        <v>0</v>
      </c>
      <c r="F98" s="442">
        <v>0</v>
      </c>
      <c r="G98" s="441">
        <v>0</v>
      </c>
      <c r="H98" s="442">
        <v>0</v>
      </c>
      <c r="I98" s="441">
        <v>0</v>
      </c>
      <c r="J98" s="442">
        <v>0</v>
      </c>
      <c r="K98" s="441">
        <v>0</v>
      </c>
      <c r="L98" s="442">
        <v>0</v>
      </c>
      <c r="M98" s="441">
        <v>0</v>
      </c>
      <c r="N98" s="442">
        <v>0</v>
      </c>
      <c r="O98" s="443">
        <v>0</v>
      </c>
      <c r="P98" s="447">
        <v>0</v>
      </c>
    </row>
    <row r="99" spans="1:18" ht="25.5">
      <c r="A99" s="337"/>
      <c r="B99" s="343" t="s">
        <v>267</v>
      </c>
      <c r="C99" s="441">
        <v>0</v>
      </c>
      <c r="D99" s="442">
        <v>0</v>
      </c>
      <c r="E99" s="441">
        <v>-7.6130000000000004</v>
      </c>
      <c r="F99" s="442">
        <v>-4.4130000000000003</v>
      </c>
      <c r="G99" s="441">
        <v>-79.965000000000003</v>
      </c>
      <c r="H99" s="442">
        <v>-39.603000000000002</v>
      </c>
      <c r="I99" s="441">
        <v>-4.4470000000000001</v>
      </c>
      <c r="J99" s="442">
        <v>-3.24</v>
      </c>
      <c r="K99" s="441">
        <v>-3.1970000000000001</v>
      </c>
      <c r="L99" s="442">
        <v>-2.5249999999999999</v>
      </c>
      <c r="M99" s="441">
        <v>0</v>
      </c>
      <c r="N99" s="442">
        <v>0</v>
      </c>
      <c r="O99" s="443">
        <v>-95.221999999999994</v>
      </c>
      <c r="P99" s="447">
        <v>-49.780999999999999</v>
      </c>
    </row>
    <row r="100" spans="1:18">
      <c r="Q100" s="340"/>
      <c r="R100" s="340"/>
    </row>
    <row r="101" spans="1:18" s="116" customFormat="1">
      <c r="A101" s="334" t="s">
        <v>247</v>
      </c>
      <c r="B101" s="335"/>
      <c r="C101" s="443">
        <v>0</v>
      </c>
      <c r="D101" s="529">
        <v>0</v>
      </c>
      <c r="E101" s="443">
        <v>-32.377000000000002</v>
      </c>
      <c r="F101" s="529">
        <v>-29.641999999999999</v>
      </c>
      <c r="G101" s="443">
        <v>265.41899999999998</v>
      </c>
      <c r="H101" s="529">
        <v>147.529</v>
      </c>
      <c r="I101" s="443">
        <v>123.139</v>
      </c>
      <c r="J101" s="529">
        <v>103.955</v>
      </c>
      <c r="K101" s="443">
        <v>44.57</v>
      </c>
      <c r="L101" s="529">
        <v>44.033000000000001</v>
      </c>
      <c r="M101" s="443">
        <v>0</v>
      </c>
      <c r="N101" s="529">
        <v>0</v>
      </c>
      <c r="O101" s="443">
        <v>400.75099999999998</v>
      </c>
      <c r="P101" s="447">
        <v>265.875</v>
      </c>
    </row>
    <row r="102" spans="1:18">
      <c r="Q102" s="340"/>
      <c r="R102" s="340"/>
    </row>
    <row r="103" spans="1:18" s="116" customFormat="1">
      <c r="A103" s="334" t="s">
        <v>248</v>
      </c>
      <c r="B103" s="335"/>
      <c r="C103" s="443">
        <v>0</v>
      </c>
      <c r="D103" s="529">
        <v>0</v>
      </c>
      <c r="E103" s="443">
        <v>38.802</v>
      </c>
      <c r="F103" s="529">
        <v>8.01</v>
      </c>
      <c r="G103" s="443">
        <v>-150.00899999999999</v>
      </c>
      <c r="H103" s="529">
        <v>-72.700999999999993</v>
      </c>
      <c r="I103" s="443">
        <v>-13.278</v>
      </c>
      <c r="J103" s="529">
        <v>-13.548999999999999</v>
      </c>
      <c r="K103" s="443">
        <v>-2.7410000000000001</v>
      </c>
      <c r="L103" s="529">
        <v>-6.516</v>
      </c>
      <c r="M103" s="443">
        <v>0</v>
      </c>
      <c r="N103" s="529">
        <v>0</v>
      </c>
      <c r="O103" s="443">
        <v>-127.226</v>
      </c>
      <c r="P103" s="447">
        <v>-84.756</v>
      </c>
    </row>
    <row r="104" spans="1:18" s="116" customFormat="1">
      <c r="A104" s="334"/>
      <c r="B104" s="335" t="s">
        <v>83</v>
      </c>
      <c r="C104" s="443">
        <v>0</v>
      </c>
      <c r="D104" s="446">
        <v>0</v>
      </c>
      <c r="E104" s="443">
        <v>3.8650000000000002</v>
      </c>
      <c r="F104" s="446">
        <v>4.7569999999999997</v>
      </c>
      <c r="G104" s="443">
        <v>60.113999999999997</v>
      </c>
      <c r="H104" s="446">
        <v>28.132999999999999</v>
      </c>
      <c r="I104" s="443">
        <v>3.82</v>
      </c>
      <c r="J104" s="446">
        <v>2.407</v>
      </c>
      <c r="K104" s="443">
        <v>2.3370000000000002</v>
      </c>
      <c r="L104" s="446">
        <v>1.2130000000000001</v>
      </c>
      <c r="M104" s="443">
        <v>0</v>
      </c>
      <c r="N104" s="446">
        <v>0</v>
      </c>
      <c r="O104" s="443">
        <v>70.135999999999996</v>
      </c>
      <c r="P104" s="447">
        <v>36.51</v>
      </c>
    </row>
    <row r="105" spans="1:18">
      <c r="A105" s="337"/>
      <c r="B105" s="338" t="s">
        <v>190</v>
      </c>
      <c r="C105" s="441">
        <v>0</v>
      </c>
      <c r="D105" s="442">
        <v>0</v>
      </c>
      <c r="E105" s="441">
        <v>2.4529999999999998</v>
      </c>
      <c r="F105" s="442">
        <v>3.3140000000000001</v>
      </c>
      <c r="G105" s="441">
        <v>4.4800000000000004</v>
      </c>
      <c r="H105" s="442">
        <v>0.63</v>
      </c>
      <c r="I105" s="441">
        <v>0.372</v>
      </c>
      <c r="J105" s="442">
        <v>0.77200000000000002</v>
      </c>
      <c r="K105" s="441">
        <v>0.27</v>
      </c>
      <c r="L105" s="442">
        <v>1.2999999999999999E-2</v>
      </c>
      <c r="M105" s="441">
        <v>0</v>
      </c>
      <c r="N105" s="442">
        <v>0</v>
      </c>
      <c r="O105" s="443">
        <v>7.5750000000000002</v>
      </c>
      <c r="P105" s="447">
        <v>4.7290000000000001</v>
      </c>
    </row>
    <row r="106" spans="1:18">
      <c r="A106" s="337"/>
      <c r="B106" s="338" t="s">
        <v>217</v>
      </c>
      <c r="C106" s="441">
        <v>0</v>
      </c>
      <c r="D106" s="442">
        <v>0</v>
      </c>
      <c r="E106" s="441">
        <v>1.4119999999999999</v>
      </c>
      <c r="F106" s="442">
        <v>1.4430000000000001</v>
      </c>
      <c r="G106" s="441">
        <v>55.634</v>
      </c>
      <c r="H106" s="442">
        <v>27.503</v>
      </c>
      <c r="I106" s="441">
        <v>3.448</v>
      </c>
      <c r="J106" s="442">
        <v>1.635</v>
      </c>
      <c r="K106" s="441">
        <v>2.0670000000000002</v>
      </c>
      <c r="L106" s="442">
        <v>1.2</v>
      </c>
      <c r="M106" s="441">
        <v>0</v>
      </c>
      <c r="N106" s="442">
        <v>0</v>
      </c>
      <c r="O106" s="443">
        <v>62.561</v>
      </c>
      <c r="P106" s="447">
        <v>31.780999999999999</v>
      </c>
    </row>
    <row r="107" spans="1:18" s="116" customFormat="1">
      <c r="A107" s="334"/>
      <c r="B107" s="335" t="s">
        <v>99</v>
      </c>
      <c r="C107" s="443">
        <v>0</v>
      </c>
      <c r="D107" s="446">
        <v>0</v>
      </c>
      <c r="E107" s="443">
        <v>-73.84</v>
      </c>
      <c r="F107" s="446">
        <v>-49.154000000000003</v>
      </c>
      <c r="G107" s="443">
        <v>-209.113</v>
      </c>
      <c r="H107" s="446">
        <v>-102.581</v>
      </c>
      <c r="I107" s="443">
        <v>-19.847999999999999</v>
      </c>
      <c r="J107" s="446">
        <v>-14.487</v>
      </c>
      <c r="K107" s="443">
        <v>-7.4109999999999996</v>
      </c>
      <c r="L107" s="446">
        <v>-6.6390000000000002</v>
      </c>
      <c r="M107" s="443">
        <v>0</v>
      </c>
      <c r="N107" s="446">
        <v>0</v>
      </c>
      <c r="O107" s="443">
        <v>-310.21199999999999</v>
      </c>
      <c r="P107" s="447">
        <v>-172.86099999999999</v>
      </c>
    </row>
    <row r="108" spans="1:18">
      <c r="A108" s="337"/>
      <c r="B108" s="338" t="s">
        <v>218</v>
      </c>
      <c r="C108" s="441">
        <v>0</v>
      </c>
      <c r="D108" s="442">
        <v>0</v>
      </c>
      <c r="E108" s="441">
        <v>-4.0000000000000001E-3</v>
      </c>
      <c r="F108" s="442">
        <v>-0.307</v>
      </c>
      <c r="G108" s="441">
        <v>-16.545000000000002</v>
      </c>
      <c r="H108" s="442">
        <v>-21.82</v>
      </c>
      <c r="I108" s="441">
        <v>-3.512</v>
      </c>
      <c r="J108" s="442">
        <v>-2.121</v>
      </c>
      <c r="K108" s="441">
        <v>-1.1719999999999999</v>
      </c>
      <c r="L108" s="442">
        <v>-0.95299999999999996</v>
      </c>
      <c r="M108" s="441">
        <v>0</v>
      </c>
      <c r="N108" s="442">
        <v>0</v>
      </c>
      <c r="O108" s="443">
        <v>-21.233000000000001</v>
      </c>
      <c r="P108" s="447">
        <v>-25.201000000000001</v>
      </c>
    </row>
    <row r="109" spans="1:18">
      <c r="A109" s="337"/>
      <c r="B109" s="338" t="s">
        <v>219</v>
      </c>
      <c r="C109" s="441">
        <v>0</v>
      </c>
      <c r="D109" s="442">
        <v>0</v>
      </c>
      <c r="E109" s="441">
        <v>0</v>
      </c>
      <c r="F109" s="442">
        <v>0</v>
      </c>
      <c r="G109" s="441">
        <v>-26.936</v>
      </c>
      <c r="H109" s="442">
        <v>-12.317</v>
      </c>
      <c r="I109" s="441">
        <v>-7.5519999999999996</v>
      </c>
      <c r="J109" s="442">
        <v>-9.2829999999999995</v>
      </c>
      <c r="K109" s="441">
        <v>-4.7910000000000004</v>
      </c>
      <c r="L109" s="442">
        <v>-5.13</v>
      </c>
      <c r="M109" s="441">
        <v>0</v>
      </c>
      <c r="N109" s="442">
        <v>0</v>
      </c>
      <c r="O109" s="443">
        <v>-39.279000000000003</v>
      </c>
      <c r="P109" s="447">
        <v>-26.73</v>
      </c>
    </row>
    <row r="110" spans="1:18">
      <c r="A110" s="337"/>
      <c r="B110" s="338" t="s">
        <v>118</v>
      </c>
      <c r="C110" s="441">
        <v>0</v>
      </c>
      <c r="D110" s="442">
        <v>0</v>
      </c>
      <c r="E110" s="441">
        <v>-73.835999999999999</v>
      </c>
      <c r="F110" s="442">
        <v>-48.847000000000001</v>
      </c>
      <c r="G110" s="441">
        <v>-165.63200000000001</v>
      </c>
      <c r="H110" s="442">
        <v>-68.444000000000003</v>
      </c>
      <c r="I110" s="441">
        <v>-8.7840000000000007</v>
      </c>
      <c r="J110" s="442">
        <v>-3.0830000000000002</v>
      </c>
      <c r="K110" s="441">
        <v>-1.448</v>
      </c>
      <c r="L110" s="442">
        <v>-0.55600000000000005</v>
      </c>
      <c r="M110" s="441">
        <v>0</v>
      </c>
      <c r="N110" s="442">
        <v>0</v>
      </c>
      <c r="O110" s="443">
        <v>-249.7</v>
      </c>
      <c r="P110" s="447">
        <v>-120.93</v>
      </c>
    </row>
    <row r="111" spans="1:18" s="116" customFormat="1">
      <c r="A111" s="334"/>
      <c r="B111" s="335" t="s">
        <v>220</v>
      </c>
      <c r="C111" s="443">
        <v>0</v>
      </c>
      <c r="D111" s="446">
        <v>0</v>
      </c>
      <c r="E111" s="443">
        <v>109.449</v>
      </c>
      <c r="F111" s="446">
        <v>54.722999999999999</v>
      </c>
      <c r="G111" s="443">
        <v>0</v>
      </c>
      <c r="H111" s="446">
        <v>0</v>
      </c>
      <c r="I111" s="443">
        <v>0</v>
      </c>
      <c r="J111" s="446">
        <v>0</v>
      </c>
      <c r="K111" s="443">
        <v>0</v>
      </c>
      <c r="L111" s="446">
        <v>0</v>
      </c>
      <c r="M111" s="443">
        <v>0</v>
      </c>
      <c r="N111" s="446">
        <v>0</v>
      </c>
      <c r="O111" s="443">
        <v>109.449</v>
      </c>
      <c r="P111" s="447">
        <v>54.722999999999999</v>
      </c>
    </row>
    <row r="112" spans="1:18" s="116" customFormat="1">
      <c r="A112" s="334"/>
      <c r="B112" s="335" t="s">
        <v>221</v>
      </c>
      <c r="C112" s="443">
        <v>0</v>
      </c>
      <c r="D112" s="446">
        <v>0</v>
      </c>
      <c r="E112" s="443">
        <v>-0.67200000000000004</v>
      </c>
      <c r="F112" s="446">
        <v>-2.3159999999999998</v>
      </c>
      <c r="G112" s="443">
        <v>-1.01</v>
      </c>
      <c r="H112" s="446">
        <v>1.7470000000000001</v>
      </c>
      <c r="I112" s="443">
        <v>2.75</v>
      </c>
      <c r="J112" s="446">
        <v>-1.4690000000000001</v>
      </c>
      <c r="K112" s="443">
        <v>2.3330000000000002</v>
      </c>
      <c r="L112" s="446">
        <v>-1.0900000000000001</v>
      </c>
      <c r="M112" s="443">
        <v>0</v>
      </c>
      <c r="N112" s="446">
        <v>0</v>
      </c>
      <c r="O112" s="443">
        <v>3.4009999999999998</v>
      </c>
      <c r="P112" s="447">
        <v>-3.1280000000000001</v>
      </c>
    </row>
    <row r="113" spans="1:20">
      <c r="Q113" s="340"/>
      <c r="R113" s="340"/>
    </row>
    <row r="114" spans="1:20" s="116" customFormat="1" ht="25.5">
      <c r="A114" s="334"/>
      <c r="B114" s="344" t="s">
        <v>222</v>
      </c>
      <c r="C114" s="443">
        <v>0</v>
      </c>
      <c r="D114" s="446">
        <v>0</v>
      </c>
      <c r="E114" s="443">
        <v>0</v>
      </c>
      <c r="F114" s="446">
        <v>0</v>
      </c>
      <c r="G114" s="443">
        <v>0</v>
      </c>
      <c r="H114" s="446">
        <v>0</v>
      </c>
      <c r="I114" s="443">
        <v>0</v>
      </c>
      <c r="J114" s="446">
        <v>0</v>
      </c>
      <c r="K114" s="443">
        <v>0</v>
      </c>
      <c r="L114" s="446">
        <v>0</v>
      </c>
      <c r="M114" s="443">
        <v>0</v>
      </c>
      <c r="N114" s="446">
        <v>0</v>
      </c>
      <c r="O114" s="443">
        <v>0</v>
      </c>
      <c r="P114" s="447">
        <v>0</v>
      </c>
    </row>
    <row r="115" spans="1:20" s="116" customFormat="1">
      <c r="A115" s="334"/>
      <c r="B115" s="335" t="s">
        <v>223</v>
      </c>
      <c r="C115" s="443">
        <v>0</v>
      </c>
      <c r="D115" s="446">
        <v>0</v>
      </c>
      <c r="E115" s="443">
        <v>0</v>
      </c>
      <c r="F115" s="446">
        <v>0</v>
      </c>
      <c r="G115" s="443">
        <v>0.47199999999999998</v>
      </c>
      <c r="H115" s="446">
        <v>5.0999999999999997E-2</v>
      </c>
      <c r="I115" s="443">
        <v>0</v>
      </c>
      <c r="J115" s="446">
        <v>0</v>
      </c>
      <c r="K115" s="443">
        <v>2E-3</v>
      </c>
      <c r="L115" s="446">
        <v>1E-3</v>
      </c>
      <c r="M115" s="443">
        <v>0</v>
      </c>
      <c r="N115" s="446">
        <v>0</v>
      </c>
      <c r="O115" s="443">
        <v>0.47399999999999998</v>
      </c>
      <c r="P115" s="447">
        <v>5.1999999999999998E-2</v>
      </c>
    </row>
    <row r="116" spans="1:20">
      <c r="A116" s="337"/>
      <c r="B116" s="338" t="s">
        <v>224</v>
      </c>
      <c r="C116" s="441">
        <v>0</v>
      </c>
      <c r="D116" s="442">
        <v>0</v>
      </c>
      <c r="E116" s="441">
        <v>0</v>
      </c>
      <c r="F116" s="442">
        <v>0</v>
      </c>
      <c r="G116" s="441">
        <v>0.47199999999999998</v>
      </c>
      <c r="H116" s="442">
        <v>5.0999999999999997E-2</v>
      </c>
      <c r="I116" s="441">
        <v>0</v>
      </c>
      <c r="J116" s="442">
        <v>0</v>
      </c>
      <c r="K116" s="441">
        <v>0</v>
      </c>
      <c r="L116" s="442">
        <v>0</v>
      </c>
      <c r="M116" s="441">
        <v>0</v>
      </c>
      <c r="N116" s="442">
        <v>0</v>
      </c>
      <c r="O116" s="443">
        <v>0.47199999999999998</v>
      </c>
      <c r="P116" s="447">
        <v>5.0999999999999997E-2</v>
      </c>
    </row>
    <row r="117" spans="1:20">
      <c r="A117" s="337"/>
      <c r="B117" s="338" t="s">
        <v>225</v>
      </c>
      <c r="C117" s="441">
        <v>0</v>
      </c>
      <c r="D117" s="442">
        <v>0</v>
      </c>
      <c r="E117" s="441">
        <v>0</v>
      </c>
      <c r="F117" s="442">
        <v>0</v>
      </c>
      <c r="G117" s="441">
        <v>0</v>
      </c>
      <c r="H117" s="442">
        <v>0</v>
      </c>
      <c r="I117" s="441">
        <v>0</v>
      </c>
      <c r="J117" s="442">
        <v>0</v>
      </c>
      <c r="K117" s="441">
        <v>2E-3</v>
      </c>
      <c r="L117" s="442">
        <v>1E-3</v>
      </c>
      <c r="M117" s="441">
        <v>0</v>
      </c>
      <c r="N117" s="442">
        <v>0</v>
      </c>
      <c r="O117" s="443">
        <v>2E-3</v>
      </c>
      <c r="P117" s="447">
        <v>1E-3</v>
      </c>
    </row>
    <row r="118" spans="1:20">
      <c r="Q118" s="340"/>
      <c r="R118" s="340"/>
    </row>
    <row r="119" spans="1:20" s="116" customFormat="1">
      <c r="A119" s="334" t="s">
        <v>255</v>
      </c>
      <c r="B119" s="335"/>
      <c r="C119" s="443">
        <v>0</v>
      </c>
      <c r="D119" s="529">
        <v>0</v>
      </c>
      <c r="E119" s="443">
        <v>6.4249999999999998</v>
      </c>
      <c r="F119" s="529">
        <v>-21.632000000000001</v>
      </c>
      <c r="G119" s="443">
        <v>115.88200000000001</v>
      </c>
      <c r="H119" s="529">
        <v>74.879000000000005</v>
      </c>
      <c r="I119" s="443">
        <v>109.861</v>
      </c>
      <c r="J119" s="529">
        <v>90.406000000000006</v>
      </c>
      <c r="K119" s="443">
        <v>41.831000000000003</v>
      </c>
      <c r="L119" s="529">
        <v>37.518000000000001</v>
      </c>
      <c r="M119" s="443">
        <v>0</v>
      </c>
      <c r="N119" s="529">
        <v>0</v>
      </c>
      <c r="O119" s="443">
        <v>273.99900000000002</v>
      </c>
      <c r="P119" s="447">
        <v>181.17099999999999</v>
      </c>
    </row>
    <row r="120" spans="1:20">
      <c r="Q120" s="340"/>
    </row>
    <row r="121" spans="1:20">
      <c r="A121" s="337"/>
      <c r="B121" s="338" t="s">
        <v>226</v>
      </c>
      <c r="C121" s="441">
        <v>0</v>
      </c>
      <c r="D121" s="442">
        <v>0</v>
      </c>
      <c r="E121" s="441">
        <v>-1.716</v>
      </c>
      <c r="F121" s="442">
        <v>15.164999999999999</v>
      </c>
      <c r="G121" s="441">
        <v>-38.404000000000003</v>
      </c>
      <c r="H121" s="442">
        <v>-24.588999999999999</v>
      </c>
      <c r="I121" s="441">
        <v>-38.337000000000003</v>
      </c>
      <c r="J121" s="442">
        <v>-25.370999999999999</v>
      </c>
      <c r="K121" s="441">
        <v>-13.33</v>
      </c>
      <c r="L121" s="442">
        <v>-14.912000000000001</v>
      </c>
      <c r="M121" s="441">
        <v>0</v>
      </c>
      <c r="N121" s="442">
        <v>0</v>
      </c>
      <c r="O121" s="443">
        <v>-91.787000000000006</v>
      </c>
      <c r="P121" s="447">
        <v>-49.707000000000001</v>
      </c>
    </row>
    <row r="122" spans="1:20">
      <c r="Q122" s="340"/>
      <c r="R122" s="340"/>
      <c r="S122" s="340"/>
      <c r="T122" s="340"/>
    </row>
    <row r="123" spans="1:20" s="116" customFormat="1">
      <c r="A123" s="334" t="s">
        <v>250</v>
      </c>
      <c r="B123" s="335"/>
      <c r="C123" s="443">
        <v>0</v>
      </c>
      <c r="D123" s="529">
        <v>0</v>
      </c>
      <c r="E123" s="443">
        <v>4.7089999999999996</v>
      </c>
      <c r="F123" s="529">
        <v>-6.4669999999999996</v>
      </c>
      <c r="G123" s="443">
        <v>77.477999999999994</v>
      </c>
      <c r="H123" s="529">
        <v>50.29</v>
      </c>
      <c r="I123" s="443">
        <v>71.524000000000001</v>
      </c>
      <c r="J123" s="529">
        <v>65.034999999999997</v>
      </c>
      <c r="K123" s="443">
        <v>28.501000000000001</v>
      </c>
      <c r="L123" s="529">
        <v>22.606000000000002</v>
      </c>
      <c r="M123" s="443">
        <v>0</v>
      </c>
      <c r="N123" s="529">
        <v>0</v>
      </c>
      <c r="O123" s="443">
        <v>182.21199999999999</v>
      </c>
      <c r="P123" s="447">
        <v>131.464</v>
      </c>
    </row>
    <row r="124" spans="1:20">
      <c r="A124" s="337"/>
      <c r="B124" s="338" t="s">
        <v>227</v>
      </c>
      <c r="C124" s="441">
        <v>0</v>
      </c>
      <c r="D124" s="442">
        <v>0</v>
      </c>
      <c r="E124" s="441">
        <v>0</v>
      </c>
      <c r="F124" s="442">
        <v>0</v>
      </c>
      <c r="G124" s="441">
        <v>0</v>
      </c>
      <c r="H124" s="442">
        <v>0</v>
      </c>
      <c r="I124" s="441">
        <v>0</v>
      </c>
      <c r="J124" s="442">
        <v>0</v>
      </c>
      <c r="K124" s="441">
        <v>0</v>
      </c>
      <c r="L124" s="442">
        <v>0</v>
      </c>
      <c r="M124" s="441">
        <v>0</v>
      </c>
      <c r="N124" s="442">
        <v>0</v>
      </c>
      <c r="O124" s="443">
        <v>0</v>
      </c>
      <c r="P124" s="447">
        <v>0</v>
      </c>
    </row>
    <row r="125" spans="1:20" s="116" customFormat="1">
      <c r="A125" s="334" t="s">
        <v>82</v>
      </c>
      <c r="B125" s="335"/>
      <c r="C125" s="443">
        <v>0</v>
      </c>
      <c r="D125" s="529">
        <v>0</v>
      </c>
      <c r="E125" s="443">
        <v>4.7089999999999996</v>
      </c>
      <c r="F125" s="529">
        <v>-6.4669999999999996</v>
      </c>
      <c r="G125" s="443">
        <v>77.477999999999994</v>
      </c>
      <c r="H125" s="529">
        <v>50.29</v>
      </c>
      <c r="I125" s="443">
        <v>71.524000000000001</v>
      </c>
      <c r="J125" s="529">
        <v>65.034999999999997</v>
      </c>
      <c r="K125" s="443">
        <v>28.501000000000001</v>
      </c>
      <c r="L125" s="529">
        <v>22.606000000000002</v>
      </c>
      <c r="M125" s="443">
        <v>0</v>
      </c>
      <c r="N125" s="529">
        <v>0</v>
      </c>
      <c r="O125" s="443">
        <v>182.21199999999999</v>
      </c>
      <c r="P125" s="447">
        <v>131.464</v>
      </c>
    </row>
    <row r="126" spans="1:20">
      <c r="C126" s="342"/>
    </row>
    <row r="127" spans="1:20">
      <c r="C127" s="342"/>
    </row>
    <row r="128" spans="1:20">
      <c r="C128" s="121"/>
    </row>
    <row r="129" spans="1:16">
      <c r="A129" s="683" t="s">
        <v>71</v>
      </c>
      <c r="B129" s="684"/>
      <c r="C129" s="677" t="s">
        <v>20</v>
      </c>
      <c r="D129" s="678"/>
      <c r="E129" s="677" t="s">
        <v>10</v>
      </c>
      <c r="F129" s="678"/>
      <c r="G129" s="677" t="s">
        <v>46</v>
      </c>
      <c r="H129" s="678"/>
      <c r="I129" s="677" t="s">
        <v>14</v>
      </c>
      <c r="J129" s="678"/>
      <c r="K129" s="677" t="s">
        <v>47</v>
      </c>
      <c r="L129" s="678"/>
      <c r="M129" s="677" t="s">
        <v>257</v>
      </c>
      <c r="N129" s="678"/>
      <c r="O129" s="677" t="s">
        <v>17</v>
      </c>
      <c r="P129" s="678"/>
    </row>
    <row r="130" spans="1:16">
      <c r="A130" s="708" t="s">
        <v>251</v>
      </c>
      <c r="B130" s="709"/>
      <c r="C130" s="345" t="s">
        <v>432</v>
      </c>
      <c r="D130" s="346" t="s">
        <v>433</v>
      </c>
      <c r="E130" s="345" t="s">
        <v>432</v>
      </c>
      <c r="F130" s="346" t="s">
        <v>433</v>
      </c>
      <c r="G130" s="345" t="s">
        <v>432</v>
      </c>
      <c r="H130" s="346" t="s">
        <v>433</v>
      </c>
      <c r="I130" s="345" t="s">
        <v>432</v>
      </c>
      <c r="J130" s="346" t="s">
        <v>433</v>
      </c>
      <c r="K130" s="345" t="s">
        <v>432</v>
      </c>
      <c r="L130" s="346" t="s">
        <v>433</v>
      </c>
      <c r="M130" s="345" t="s">
        <v>432</v>
      </c>
      <c r="N130" s="346" t="s">
        <v>433</v>
      </c>
      <c r="O130" s="345" t="s">
        <v>432</v>
      </c>
      <c r="P130" s="346" t="s">
        <v>433</v>
      </c>
    </row>
    <row r="131" spans="1:16">
      <c r="A131" s="710"/>
      <c r="B131" s="711"/>
      <c r="C131" s="332" t="s">
        <v>335</v>
      </c>
      <c r="D131" s="333" t="s">
        <v>335</v>
      </c>
      <c r="E131" s="332" t="s">
        <v>335</v>
      </c>
      <c r="F131" s="333" t="s">
        <v>335</v>
      </c>
      <c r="G131" s="332" t="s">
        <v>335</v>
      </c>
      <c r="H131" s="333" t="s">
        <v>335</v>
      </c>
      <c r="I131" s="332" t="s">
        <v>335</v>
      </c>
      <c r="J131" s="333" t="s">
        <v>335</v>
      </c>
      <c r="K131" s="332" t="s">
        <v>335</v>
      </c>
      <c r="L131" s="333" t="s">
        <v>335</v>
      </c>
      <c r="M131" s="332" t="s">
        <v>335</v>
      </c>
      <c r="N131" s="333" t="s">
        <v>335</v>
      </c>
      <c r="O131" s="332" t="s">
        <v>335</v>
      </c>
      <c r="P131" s="333" t="s">
        <v>335</v>
      </c>
    </row>
    <row r="132" spans="1:16">
      <c r="L132" s="341"/>
    </row>
    <row r="133" spans="1:16">
      <c r="A133" s="337"/>
      <c r="B133" s="338" t="s">
        <v>229</v>
      </c>
      <c r="C133" s="441">
        <v>0</v>
      </c>
      <c r="D133" s="442">
        <v>0</v>
      </c>
      <c r="E133" s="441">
        <v>60.536999999999999</v>
      </c>
      <c r="F133" s="442">
        <v>80.570999999999998</v>
      </c>
      <c r="G133" s="441">
        <v>-4.2450000000000001</v>
      </c>
      <c r="H133" s="442">
        <v>-205.239</v>
      </c>
      <c r="I133" s="441">
        <v>117.18</v>
      </c>
      <c r="J133" s="442">
        <v>127.848</v>
      </c>
      <c r="K133" s="441">
        <v>64.084000000000003</v>
      </c>
      <c r="L133" s="442">
        <v>50.853000000000002</v>
      </c>
      <c r="M133" s="441">
        <v>0</v>
      </c>
      <c r="N133" s="442">
        <v>0</v>
      </c>
      <c r="O133" s="443">
        <v>237.55600000000001</v>
      </c>
      <c r="P133" s="447">
        <v>54.033000000000001</v>
      </c>
    </row>
    <row r="134" spans="1:16">
      <c r="A134" s="337"/>
      <c r="B134" s="338" t="s">
        <v>230</v>
      </c>
      <c r="C134" s="441">
        <v>0</v>
      </c>
      <c r="D134" s="442">
        <v>0</v>
      </c>
      <c r="E134" s="441">
        <v>-45.46</v>
      </c>
      <c r="F134" s="442">
        <v>-66.209999999999994</v>
      </c>
      <c r="G134" s="441">
        <v>-316.72899999999998</v>
      </c>
      <c r="H134" s="442">
        <v>-137.58799999999999</v>
      </c>
      <c r="I134" s="441">
        <v>-97.85</v>
      </c>
      <c r="J134" s="442">
        <v>-98.495000000000005</v>
      </c>
      <c r="K134" s="441">
        <v>-46.515000000000001</v>
      </c>
      <c r="L134" s="442">
        <v>-41.110999999999997</v>
      </c>
      <c r="M134" s="441">
        <v>0</v>
      </c>
      <c r="N134" s="442">
        <v>0</v>
      </c>
      <c r="O134" s="443">
        <v>-506.55399999999997</v>
      </c>
      <c r="P134" s="447">
        <v>-343.404</v>
      </c>
    </row>
    <row r="135" spans="1:16">
      <c r="A135" s="337"/>
      <c r="B135" s="338" t="s">
        <v>231</v>
      </c>
      <c r="C135" s="441">
        <v>0</v>
      </c>
      <c r="D135" s="442">
        <v>0</v>
      </c>
      <c r="E135" s="441">
        <v>-13.48</v>
      </c>
      <c r="F135" s="442">
        <v>-14.173999999999999</v>
      </c>
      <c r="G135" s="441">
        <v>355.64699999999999</v>
      </c>
      <c r="H135" s="442">
        <v>115.767</v>
      </c>
      <c r="I135" s="441">
        <v>-30.433</v>
      </c>
      <c r="J135" s="442">
        <v>-41.655999999999999</v>
      </c>
      <c r="K135" s="441">
        <v>-9.6050000000000004</v>
      </c>
      <c r="L135" s="442">
        <v>-8.4420000000000002</v>
      </c>
      <c r="M135" s="441">
        <v>0</v>
      </c>
      <c r="N135" s="442">
        <v>0</v>
      </c>
      <c r="O135" s="443">
        <v>302.12900000000002</v>
      </c>
      <c r="P135" s="447">
        <v>51.494999999999997</v>
      </c>
    </row>
    <row r="141" spans="1:16">
      <c r="E141" s="352"/>
      <c r="F141" s="352"/>
      <c r="G141" s="352"/>
      <c r="H141" s="352"/>
      <c r="I141" s="352"/>
      <c r="J141" s="352"/>
    </row>
    <row r="142" spans="1:16">
      <c r="E142" s="352"/>
      <c r="F142" s="352"/>
      <c r="G142" s="352"/>
      <c r="H142" s="352"/>
      <c r="I142" s="352"/>
      <c r="J142" s="352"/>
    </row>
    <row r="143" spans="1:16">
      <c r="E143" s="352"/>
      <c r="F143" s="352"/>
      <c r="G143" s="352"/>
      <c r="H143" s="352"/>
      <c r="I143" s="352"/>
      <c r="J143" s="352"/>
    </row>
    <row r="144" spans="1:16">
      <c r="E144" s="352"/>
      <c r="F144" s="352"/>
      <c r="G144" s="352"/>
      <c r="H144" s="352"/>
      <c r="I144" s="352"/>
      <c r="J144" s="352"/>
    </row>
  </sheetData>
  <mergeCells count="41">
    <mergeCell ref="C32:P32"/>
    <mergeCell ref="E33:F33"/>
    <mergeCell ref="A32:B32"/>
    <mergeCell ref="A33:B33"/>
    <mergeCell ref="C33:D33"/>
    <mergeCell ref="G33:H33"/>
    <mergeCell ref="I33:J33"/>
    <mergeCell ref="K33:L33"/>
    <mergeCell ref="M33:N33"/>
    <mergeCell ref="I129:J129"/>
    <mergeCell ref="M129:N129"/>
    <mergeCell ref="K129:L129"/>
    <mergeCell ref="A2:B2"/>
    <mergeCell ref="C2:P2"/>
    <mergeCell ref="A3:B3"/>
    <mergeCell ref="C3:D3"/>
    <mergeCell ref="E3:F3"/>
    <mergeCell ref="G3:H3"/>
    <mergeCell ref="I3:J3"/>
    <mergeCell ref="M3:N3"/>
    <mergeCell ref="K3:L3"/>
    <mergeCell ref="O3:P3"/>
    <mergeCell ref="A4:B5"/>
    <mergeCell ref="A34:B35"/>
    <mergeCell ref="O33:P33"/>
    <mergeCell ref="O73:P73"/>
    <mergeCell ref="C72:P72"/>
    <mergeCell ref="A130:B131"/>
    <mergeCell ref="A73:B73"/>
    <mergeCell ref="A129:B129"/>
    <mergeCell ref="C129:D129"/>
    <mergeCell ref="C73:D73"/>
    <mergeCell ref="A74:B75"/>
    <mergeCell ref="E73:F73"/>
    <mergeCell ref="G73:H73"/>
    <mergeCell ref="I73:J73"/>
    <mergeCell ref="K73:L73"/>
    <mergeCell ref="M73:N73"/>
    <mergeCell ref="E129:F129"/>
    <mergeCell ref="G129:H129"/>
    <mergeCell ref="O129:P129"/>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51"/>
  </sheetPr>
  <dimension ref="C5:I35"/>
  <sheetViews>
    <sheetView showGridLines="0" workbookViewId="0">
      <selection activeCell="F13" sqref="F13"/>
    </sheetView>
  </sheetViews>
  <sheetFormatPr baseColWidth="10" defaultColWidth="11.42578125" defaultRowHeight="12.75"/>
  <cols>
    <col min="3" max="3" width="30" customWidth="1"/>
    <col min="4" max="5" width="15.85546875" customWidth="1"/>
    <col min="6" max="6" width="15.42578125" customWidth="1"/>
    <col min="7" max="7" width="15" hidden="1" customWidth="1"/>
  </cols>
  <sheetData>
    <row r="5" spans="3:9" ht="15.75">
      <c r="C5" s="723" t="s">
        <v>27</v>
      </c>
      <c r="D5" s="723"/>
      <c r="E5" s="723"/>
      <c r="F5" s="723"/>
      <c r="G5" s="723"/>
      <c r="H5" s="70"/>
    </row>
    <row r="6" spans="3:9">
      <c r="C6" s="724" t="s">
        <v>44</v>
      </c>
      <c r="D6" s="724"/>
      <c r="E6" s="724"/>
      <c r="F6" s="724"/>
      <c r="G6" s="724"/>
    </row>
    <row r="7" spans="3:9" ht="8.25" hidden="1" customHeight="1">
      <c r="C7" s="722"/>
      <c r="D7" s="722"/>
      <c r="E7" s="722"/>
      <c r="F7" s="722"/>
    </row>
    <row r="9" spans="3:9" ht="45" customHeight="1">
      <c r="C9" s="60" t="s">
        <v>28</v>
      </c>
      <c r="D9" s="60" t="s">
        <v>29</v>
      </c>
      <c r="E9" s="60" t="s">
        <v>30</v>
      </c>
      <c r="F9" s="60" t="s">
        <v>43</v>
      </c>
      <c r="G9" s="60" t="s">
        <v>38</v>
      </c>
      <c r="I9" s="70"/>
    </row>
    <row r="10" spans="3:9" ht="13.5" customHeight="1">
      <c r="C10" s="61"/>
      <c r="D10" s="73" t="s">
        <v>36</v>
      </c>
      <c r="E10" s="73" t="s">
        <v>36</v>
      </c>
      <c r="F10" s="73" t="s">
        <v>18</v>
      </c>
      <c r="G10" s="73" t="s">
        <v>18</v>
      </c>
      <c r="H10" s="63"/>
      <c r="I10" s="63"/>
    </row>
    <row r="11" spans="3:9">
      <c r="C11" s="64" t="s">
        <v>31</v>
      </c>
      <c r="D11" s="62"/>
      <c r="E11" s="62"/>
      <c r="F11" s="62"/>
      <c r="G11" s="62"/>
      <c r="H11" s="63"/>
      <c r="I11" s="63"/>
    </row>
    <row r="12" spans="3:9">
      <c r="C12" s="61" t="s">
        <v>20</v>
      </c>
      <c r="D12" s="62">
        <v>115625</v>
      </c>
      <c r="E12" s="62">
        <v>2350118</v>
      </c>
      <c r="F12" s="74">
        <f t="shared" ref="F12:F17" si="0">+D12/E12*4</f>
        <v>0.19679862883480745</v>
      </c>
      <c r="G12" s="74">
        <v>0.26205136598302631</v>
      </c>
      <c r="H12" s="63"/>
      <c r="I12" s="63"/>
    </row>
    <row r="13" spans="3:9">
      <c r="C13" s="61" t="s">
        <v>14</v>
      </c>
      <c r="D13" s="62">
        <v>36395</v>
      </c>
      <c r="E13" s="62">
        <v>1207616</v>
      </c>
      <c r="F13" s="74">
        <f t="shared" si="0"/>
        <v>0.12055156606073454</v>
      </c>
      <c r="G13" s="74">
        <v>0.16653419547020115</v>
      </c>
      <c r="H13" s="63"/>
      <c r="I13" s="63"/>
    </row>
    <row r="14" spans="3:9">
      <c r="C14" s="61" t="s">
        <v>10</v>
      </c>
      <c r="D14" s="62">
        <v>14999</v>
      </c>
      <c r="E14" s="62">
        <v>142944</v>
      </c>
      <c r="F14" s="74">
        <f t="shared" si="0"/>
        <v>0.41971681217819568</v>
      </c>
      <c r="G14" s="74">
        <v>0.16979656226377887</v>
      </c>
      <c r="H14" s="63"/>
      <c r="I14" s="63"/>
    </row>
    <row r="15" spans="3:9">
      <c r="C15" s="61" t="s">
        <v>12</v>
      </c>
      <c r="D15" s="62">
        <v>32174</v>
      </c>
      <c r="E15" s="62">
        <v>680395</v>
      </c>
      <c r="F15" s="74">
        <f t="shared" si="0"/>
        <v>0.18914895024213876</v>
      </c>
      <c r="G15" s="74">
        <v>0.16223657853818924</v>
      </c>
      <c r="H15" s="63"/>
      <c r="I15" s="63"/>
    </row>
    <row r="16" spans="3:9">
      <c r="C16" s="61" t="s">
        <v>32</v>
      </c>
      <c r="D16" s="62">
        <v>32517</v>
      </c>
      <c r="E16" s="62">
        <v>497773</v>
      </c>
      <c r="F16" s="74">
        <f t="shared" si="0"/>
        <v>0.2612998294403272</v>
      </c>
      <c r="G16" s="74">
        <v>0.15617793924285378</v>
      </c>
      <c r="H16" s="63"/>
      <c r="I16" s="63"/>
    </row>
    <row r="17" spans="3:9">
      <c r="C17" s="65" t="s">
        <v>33</v>
      </c>
      <c r="D17" s="66">
        <f>SUM(D12:D16)</f>
        <v>231710</v>
      </c>
      <c r="E17" s="66">
        <f>SUM(E12:E16)</f>
        <v>4878846</v>
      </c>
      <c r="F17" s="75">
        <f t="shared" si="0"/>
        <v>0.18997115301446285</v>
      </c>
      <c r="G17" s="75">
        <v>0.20207124723379644</v>
      </c>
      <c r="H17" s="63"/>
      <c r="I17" s="63"/>
    </row>
    <row r="18" spans="3:9" s="70" customFormat="1" ht="6.75" customHeight="1">
      <c r="C18" s="67"/>
      <c r="D18" s="68"/>
      <c r="E18" s="68"/>
      <c r="F18" s="76"/>
      <c r="G18" s="76"/>
      <c r="H18" s="69"/>
      <c r="I18" s="69"/>
    </row>
    <row r="19" spans="3:9" s="70" customFormat="1">
      <c r="C19" s="64" t="s">
        <v>19</v>
      </c>
      <c r="D19" s="62"/>
      <c r="E19" s="62"/>
      <c r="F19" s="73"/>
      <c r="G19" s="73"/>
      <c r="H19" s="69"/>
      <c r="I19" s="69"/>
    </row>
    <row r="20" spans="3:9">
      <c r="C20" s="61" t="s">
        <v>20</v>
      </c>
      <c r="D20" s="62">
        <v>37244</v>
      </c>
      <c r="E20" s="62">
        <v>562855</v>
      </c>
      <c r="F20" s="74">
        <f t="shared" ref="F20:F25" si="1">+D20/E20*4</f>
        <v>0.26467918025068621</v>
      </c>
      <c r="G20" s="74">
        <v>0.30879655748641593</v>
      </c>
      <c r="H20" s="63"/>
      <c r="I20" s="63"/>
    </row>
    <row r="21" spans="3:9">
      <c r="C21" s="61" t="s">
        <v>14</v>
      </c>
      <c r="D21" s="62">
        <v>37204</v>
      </c>
      <c r="E21" s="62">
        <v>783717</v>
      </c>
      <c r="F21" s="74">
        <f t="shared" si="1"/>
        <v>0.18988486915557529</v>
      </c>
      <c r="G21" s="74">
        <v>0.27295778398474824</v>
      </c>
      <c r="H21" s="63"/>
      <c r="I21" s="69"/>
    </row>
    <row r="22" spans="3:9">
      <c r="C22" s="61" t="s">
        <v>10</v>
      </c>
      <c r="D22" s="62">
        <v>2518</v>
      </c>
      <c r="E22" s="62">
        <v>310232</v>
      </c>
      <c r="F22" s="74">
        <f t="shared" si="1"/>
        <v>3.2466025426132701E-2</v>
      </c>
      <c r="G22" s="74">
        <v>0.11185438401775805</v>
      </c>
      <c r="H22" s="63"/>
      <c r="I22" s="63"/>
    </row>
    <row r="23" spans="3:9">
      <c r="C23" s="61" t="s">
        <v>12</v>
      </c>
      <c r="D23" s="62">
        <v>22042</v>
      </c>
      <c r="E23" s="62">
        <v>352571</v>
      </c>
      <c r="F23" s="74">
        <f t="shared" si="1"/>
        <v>0.25007161678073353</v>
      </c>
      <c r="G23" s="74">
        <v>0.2213841453434448</v>
      </c>
      <c r="H23" s="63"/>
      <c r="I23" s="63"/>
    </row>
    <row r="24" spans="3:9">
      <c r="C24" s="61" t="s">
        <v>41</v>
      </c>
      <c r="D24" s="62">
        <v>106978</v>
      </c>
      <c r="E24" s="62">
        <v>1467208</v>
      </c>
      <c r="F24" s="74">
        <f t="shared" si="1"/>
        <v>0.29165053625661802</v>
      </c>
      <c r="G24" s="74">
        <v>0.33533739354956343</v>
      </c>
      <c r="H24" s="63"/>
      <c r="I24" s="63"/>
    </row>
    <row r="25" spans="3:9" ht="16.5" customHeight="1">
      <c r="C25" s="65" t="s">
        <v>34</v>
      </c>
      <c r="D25" s="66">
        <f>SUM(D20:D24)</f>
        <v>205986</v>
      </c>
      <c r="E25" s="66">
        <f>SUM(E20:E24)</f>
        <v>3476583</v>
      </c>
      <c r="F25" s="75">
        <f t="shared" si="1"/>
        <v>0.23699822498125314</v>
      </c>
      <c r="G25" s="75">
        <v>0.26909158587948101</v>
      </c>
      <c r="H25" s="63"/>
      <c r="I25" s="63"/>
    </row>
    <row r="26" spans="3:9" ht="6.75" customHeight="1">
      <c r="C26" s="64"/>
      <c r="D26" s="71"/>
      <c r="E26" s="71"/>
      <c r="F26" s="77"/>
      <c r="G26" s="77"/>
      <c r="H26" s="63"/>
      <c r="I26" s="63"/>
    </row>
    <row r="27" spans="3:9" hidden="1">
      <c r="C27" s="65" t="s">
        <v>40</v>
      </c>
      <c r="D27" s="66">
        <v>-3335</v>
      </c>
      <c r="E27" s="66">
        <v>-4825</v>
      </c>
      <c r="F27" s="75">
        <f>+D27/E27</f>
        <v>0.69119170984455958</v>
      </c>
      <c r="G27" s="75">
        <v>0.10359265433905596</v>
      </c>
      <c r="H27" s="63"/>
      <c r="I27" s="63"/>
    </row>
    <row r="28" spans="3:9" ht="12" hidden="1" customHeight="1">
      <c r="C28" s="61"/>
      <c r="D28" s="62"/>
      <c r="E28" s="62"/>
      <c r="F28" s="74"/>
      <c r="G28" s="74"/>
      <c r="H28" s="63"/>
      <c r="I28" s="63"/>
    </row>
    <row r="29" spans="3:9" ht="14.25" customHeight="1">
      <c r="C29" s="60" t="s">
        <v>35</v>
      </c>
      <c r="D29" s="72">
        <f>+D17+D25+D27</f>
        <v>434361</v>
      </c>
      <c r="E29" s="72">
        <f>+E17+E25+E27</f>
        <v>8350604</v>
      </c>
      <c r="F29" s="78">
        <f>+D29/E29*4</f>
        <v>0.20806207550974756</v>
      </c>
      <c r="G29" s="78">
        <v>0.22771741544126939</v>
      </c>
      <c r="H29" s="63"/>
      <c r="I29" s="63"/>
    </row>
    <row r="30" spans="3:9" ht="17.25" customHeight="1">
      <c r="D30" s="63"/>
      <c r="E30" s="63"/>
      <c r="F30" s="63"/>
      <c r="G30" s="63"/>
      <c r="H30" s="63"/>
      <c r="I30" s="63"/>
    </row>
    <row r="31" spans="3:9">
      <c r="C31" s="82" t="s">
        <v>42</v>
      </c>
      <c r="D31" s="63"/>
      <c r="E31" s="63"/>
      <c r="F31" s="63"/>
      <c r="G31" s="63"/>
      <c r="H31" s="63"/>
      <c r="I31" s="63"/>
    </row>
    <row r="32" spans="3:9">
      <c r="D32" s="63"/>
      <c r="E32" s="63"/>
      <c r="F32" s="63"/>
      <c r="G32" s="63"/>
      <c r="H32" s="63"/>
      <c r="I32" s="63"/>
    </row>
    <row r="34" spans="4:5">
      <c r="D34" s="63"/>
    </row>
    <row r="35" spans="4:5">
      <c r="E35" s="44"/>
    </row>
  </sheetData>
  <mergeCells count="3">
    <mergeCell ref="C7:F7"/>
    <mergeCell ref="C5:G5"/>
    <mergeCell ref="C6:G6"/>
  </mergeCells>
  <phoneticPr fontId="12" type="noConversion"/>
  <printOptions horizontalCentered="1" verticalCentered="1"/>
  <pageMargins left="0.78740157480314965" right="0.78740157480314965" top="0.98425196850393704" bottom="0.98425196850393704" header="0" footer="0"/>
  <pageSetup orientation="landscape" r:id="rId1"/>
  <headerFooter alignWithMargins="0">
    <oddHeader>&amp;C&amp;"Arial"&amp;8&amp;K000000INTERNAL&amp;1#</oddHeader>
  </headerFooter>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3:O31"/>
  <sheetViews>
    <sheetView showGridLines="0" workbookViewId="0">
      <selection activeCell="D5" sqref="D5"/>
    </sheetView>
  </sheetViews>
  <sheetFormatPr baseColWidth="10" defaultColWidth="4" defaultRowHeight="10.5"/>
  <cols>
    <col min="1" max="1" width="3.42578125" style="23" customWidth="1"/>
    <col min="2" max="2" width="22.5703125" style="23" customWidth="1"/>
    <col min="3" max="3" width="14.42578125" style="23" customWidth="1"/>
    <col min="4" max="7" width="12" style="23" customWidth="1"/>
    <col min="8" max="8" width="1.28515625" style="23" customWidth="1"/>
    <col min="9" max="9" width="1.140625" style="23" customWidth="1"/>
    <col min="10" max="16384" width="4" style="23"/>
  </cols>
  <sheetData>
    <row r="3" spans="1:15" s="1" customFormat="1" ht="14.25">
      <c r="B3" s="36"/>
      <c r="C3" s="35" t="s">
        <v>0</v>
      </c>
      <c r="D3" s="731" t="s">
        <v>1</v>
      </c>
      <c r="E3" s="727"/>
      <c r="F3" s="727" t="s">
        <v>2</v>
      </c>
      <c r="G3" s="728"/>
      <c r="H3" s="2"/>
      <c r="I3" s="2"/>
      <c r="J3" s="2"/>
      <c r="L3" s="3"/>
      <c r="M3" s="3"/>
    </row>
    <row r="4" spans="1:15" s="1" customFormat="1" ht="14.25">
      <c r="B4" s="40" t="s">
        <v>3</v>
      </c>
      <c r="C4" s="41" t="s">
        <v>4</v>
      </c>
      <c r="D4" s="732" t="s">
        <v>5</v>
      </c>
      <c r="E4" s="729"/>
      <c r="F4" s="729" t="s">
        <v>6</v>
      </c>
      <c r="G4" s="730"/>
      <c r="H4" s="2"/>
      <c r="I4" s="2"/>
      <c r="J4" s="2"/>
      <c r="L4" s="3"/>
      <c r="M4" s="3"/>
    </row>
    <row r="5" spans="1:15" s="1" customFormat="1" ht="14.25">
      <c r="B5" s="42"/>
      <c r="C5" s="43" t="s">
        <v>7</v>
      </c>
      <c r="D5" s="39" t="e">
        <f>+#REF!</f>
        <v>#REF!</v>
      </c>
      <c r="E5" s="4" t="str">
        <f>+'Property, plant and equipment'!D6</f>
        <v>March 2021</v>
      </c>
      <c r="F5" s="5" t="e">
        <f>+D5</f>
        <v>#REF!</v>
      </c>
      <c r="G5" s="6" t="str">
        <f>+E5</f>
        <v>March 2021</v>
      </c>
      <c r="H5" s="2"/>
      <c r="I5" s="2"/>
      <c r="J5" s="2"/>
      <c r="L5" s="3"/>
      <c r="M5" s="3"/>
    </row>
    <row r="6" spans="1:15" s="1" customFormat="1" ht="6" customHeight="1">
      <c r="B6" s="7"/>
      <c r="C6" s="7"/>
      <c r="D6" s="7"/>
      <c r="E6" s="7"/>
      <c r="F6" s="7"/>
      <c r="G6" s="7"/>
      <c r="H6" s="7"/>
      <c r="I6" s="7"/>
      <c r="J6" s="2"/>
      <c r="L6" s="3"/>
      <c r="M6" s="3"/>
    </row>
    <row r="7" spans="1:15" s="8" customFormat="1" ht="18" customHeight="1">
      <c r="B7" s="9" t="s">
        <v>8</v>
      </c>
      <c r="C7" s="10" t="s">
        <v>9</v>
      </c>
      <c r="D7" s="11">
        <v>18461</v>
      </c>
      <c r="E7" s="12">
        <v>20730.5</v>
      </c>
      <c r="F7" s="13">
        <v>0.40300000000000002</v>
      </c>
      <c r="G7" s="14">
        <v>0.437</v>
      </c>
      <c r="H7" s="2"/>
      <c r="I7" s="15"/>
      <c r="J7" s="15"/>
      <c r="K7" s="15"/>
      <c r="L7" s="3"/>
      <c r="M7" s="3"/>
      <c r="N7" s="16"/>
      <c r="O7" s="16"/>
    </row>
    <row r="8" spans="1:15" s="8" customFormat="1" ht="18" customHeight="1">
      <c r="B8" s="17" t="s">
        <v>10</v>
      </c>
      <c r="C8" s="10" t="s">
        <v>11</v>
      </c>
      <c r="D8" s="11">
        <v>11603.3</v>
      </c>
      <c r="E8" s="18">
        <v>12578.8</v>
      </c>
      <c r="F8" s="13">
        <v>0.14000000000000001</v>
      </c>
      <c r="G8" s="19">
        <v>0.14299999999999999</v>
      </c>
      <c r="H8" s="2"/>
      <c r="I8" s="15"/>
      <c r="J8" s="15"/>
      <c r="L8" s="3"/>
      <c r="M8" s="3"/>
      <c r="N8" s="16"/>
      <c r="O8" s="16"/>
    </row>
    <row r="9" spans="1:15" s="8" customFormat="1" ht="18" customHeight="1">
      <c r="B9" s="17" t="s">
        <v>12</v>
      </c>
      <c r="C9" s="10" t="s">
        <v>13</v>
      </c>
      <c r="D9" s="11">
        <v>4327.6000000000004</v>
      </c>
      <c r="E9" s="18">
        <v>4599.8999999999996</v>
      </c>
      <c r="F9" s="13">
        <v>0.23300000000000001</v>
      </c>
      <c r="G9" s="19">
        <v>0.23599999999999999</v>
      </c>
      <c r="H9" s="2"/>
      <c r="I9" s="15"/>
      <c r="J9" s="15"/>
      <c r="L9" s="3"/>
      <c r="M9" s="3"/>
      <c r="N9" s="16"/>
      <c r="O9" s="16"/>
    </row>
    <row r="10" spans="1:15" s="8" customFormat="1" ht="18" customHeight="1">
      <c r="B10" s="17" t="s">
        <v>14</v>
      </c>
      <c r="C10" s="10" t="s">
        <v>11</v>
      </c>
      <c r="D10" s="11">
        <f>2533.7+12614.1</f>
        <v>15147.8</v>
      </c>
      <c r="E10" s="18">
        <f>2737.2+12358.2-18</f>
        <v>15077.400000000001</v>
      </c>
      <c r="F10" s="13">
        <v>0.23300000000000001</v>
      </c>
      <c r="G10" s="19">
        <f>0.04+17.9%</f>
        <v>0.219</v>
      </c>
      <c r="H10" s="2"/>
      <c r="I10" s="15"/>
      <c r="J10" s="15"/>
      <c r="L10" s="3"/>
      <c r="M10" s="3"/>
      <c r="N10" s="16"/>
      <c r="O10" s="16"/>
    </row>
    <row r="11" spans="1:15" s="8" customFormat="1" ht="18" customHeight="1">
      <c r="B11" s="17" t="s">
        <v>24</v>
      </c>
      <c r="C11" s="10" t="s">
        <v>13</v>
      </c>
      <c r="D11" s="11">
        <v>3902</v>
      </c>
      <c r="E11" s="20">
        <f>4545+1467</f>
        <v>6012</v>
      </c>
      <c r="F11" s="13">
        <v>1.2E-2</v>
      </c>
      <c r="G11" s="21">
        <v>1.4E-2</v>
      </c>
      <c r="H11" s="2"/>
      <c r="I11" s="15"/>
      <c r="J11" s="15"/>
      <c r="L11" s="3"/>
      <c r="M11" s="3"/>
      <c r="N11" s="16"/>
      <c r="O11" s="16"/>
    </row>
    <row r="12" spans="1:15" s="8" customFormat="1" ht="6" customHeight="1">
      <c r="A12"/>
      <c r="B12"/>
      <c r="C12"/>
      <c r="D12"/>
      <c r="E12"/>
      <c r="F12"/>
      <c r="G12"/>
      <c r="H12"/>
      <c r="I12"/>
      <c r="J12"/>
      <c r="L12" s="3"/>
      <c r="M12" s="3"/>
      <c r="N12" s="16"/>
      <c r="O12" s="16"/>
    </row>
    <row r="13" spans="1:15" s="8" customFormat="1" ht="20.25" customHeight="1">
      <c r="B13" s="725" t="s">
        <v>15</v>
      </c>
      <c r="C13" s="726"/>
      <c r="D13" s="37">
        <f>SUM(D7:D11)</f>
        <v>53441.7</v>
      </c>
      <c r="E13" s="22">
        <f>SUM(E7:E11)</f>
        <v>58998.600000000006</v>
      </c>
      <c r="F13"/>
      <c r="G13"/>
      <c r="H13" s="2"/>
      <c r="I13" s="15"/>
      <c r="J13" s="15"/>
      <c r="L13" s="3"/>
      <c r="M13" s="3"/>
    </row>
    <row r="14" spans="1:15" ht="6" customHeight="1">
      <c r="B14" s="24"/>
      <c r="C14" s="24"/>
      <c r="D14" s="24"/>
      <c r="E14" s="24"/>
      <c r="F14" s="24"/>
      <c r="G14" s="24"/>
      <c r="H14" s="2"/>
      <c r="I14" s="2"/>
      <c r="J14" s="2"/>
    </row>
    <row r="15" spans="1:15" ht="15.75" customHeight="1">
      <c r="B15" s="23" t="s">
        <v>25</v>
      </c>
      <c r="C15" s="29"/>
      <c r="D15" s="30"/>
      <c r="E15" s="30"/>
    </row>
    <row r="16" spans="1:15" ht="12.75">
      <c r="C16" s="29"/>
      <c r="D16" s="30"/>
      <c r="E16" s="30"/>
    </row>
    <row r="17" spans="1:10" ht="10.5" customHeight="1">
      <c r="B17" s="24"/>
      <c r="C17" s="24"/>
      <c r="D17" s="24"/>
      <c r="E17" s="24"/>
      <c r="F17" s="24"/>
      <c r="G17" s="24"/>
      <c r="H17" s="2"/>
      <c r="I17" s="2"/>
      <c r="J17" s="2"/>
    </row>
    <row r="18" spans="1:10" ht="23.25" customHeight="1">
      <c r="A18" s="25"/>
      <c r="D18" s="45">
        <f>+E13-D13</f>
        <v>5556.9000000000087</v>
      </c>
      <c r="E18" s="46">
        <f>+D18/D13</f>
        <v>0.10398059941955456</v>
      </c>
      <c r="F18" s="27"/>
      <c r="G18" s="27"/>
      <c r="H18" s="2"/>
      <c r="I18" s="2"/>
      <c r="J18" s="2"/>
    </row>
    <row r="19" spans="1:10" ht="14.25">
      <c r="B19" s="28"/>
      <c r="D19" s="26"/>
      <c r="E19" s="26"/>
      <c r="H19" s="2"/>
      <c r="I19" s="2"/>
      <c r="J19" s="2"/>
    </row>
    <row r="20" spans="1:10" ht="14.25">
      <c r="C20" s="29"/>
      <c r="D20" s="29"/>
      <c r="E20" s="30"/>
      <c r="H20" s="2"/>
      <c r="I20" s="2"/>
      <c r="J20" s="2"/>
    </row>
    <row r="21" spans="1:10" ht="12.75">
      <c r="C21" s="29"/>
      <c r="D21" s="30"/>
      <c r="E21" s="30"/>
    </row>
    <row r="22" spans="1:10" ht="12.75">
      <c r="C22" s="29"/>
      <c r="D22" s="30"/>
      <c r="E22" s="30"/>
    </row>
    <row r="23" spans="1:10" ht="12.75">
      <c r="C23" s="29"/>
      <c r="D23" s="30"/>
      <c r="E23" s="30"/>
    </row>
    <row r="24" spans="1:10" ht="12.75">
      <c r="C24" s="29"/>
      <c r="D24" s="30"/>
      <c r="E24" s="30"/>
    </row>
    <row r="25" spans="1:10" ht="12.75">
      <c r="C25" s="29"/>
      <c r="D25" s="30"/>
      <c r="E25" s="30"/>
    </row>
    <row r="26" spans="1:10" ht="12.75">
      <c r="C26" s="29"/>
      <c r="D26" s="30"/>
      <c r="E26" s="30"/>
    </row>
    <row r="27" spans="1:10" ht="12.75">
      <c r="C27" s="29"/>
      <c r="D27" s="30"/>
      <c r="E27" s="30"/>
      <c r="F27" s="31"/>
      <c r="G27" s="31"/>
    </row>
    <row r="28" spans="1:10" ht="12.75">
      <c r="C28" s="29"/>
      <c r="D28" s="30"/>
      <c r="E28" s="30"/>
      <c r="F28" s="30"/>
      <c r="G28" s="29"/>
    </row>
    <row r="29" spans="1:10" ht="12.75">
      <c r="C29" s="29"/>
      <c r="D29" s="29"/>
      <c r="E29" s="30"/>
      <c r="F29" s="30"/>
      <c r="G29" s="29"/>
    </row>
    <row r="30" spans="1:10">
      <c r="C30" s="29"/>
      <c r="D30" s="32"/>
      <c r="E30" s="32"/>
      <c r="F30" s="29"/>
      <c r="G30" s="29"/>
    </row>
    <row r="31" spans="1:10">
      <c r="C31" s="29"/>
      <c r="D31" s="29"/>
      <c r="E31" s="29"/>
      <c r="F31" s="29"/>
      <c r="G31" s="29"/>
    </row>
  </sheetData>
  <mergeCells count="5">
    <mergeCell ref="B13:C13"/>
    <mergeCell ref="F3:G3"/>
    <mergeCell ref="F4:G4"/>
    <mergeCell ref="D3:E3"/>
    <mergeCell ref="D4:E4"/>
  </mergeCells>
  <phoneticPr fontId="12" type="noConversion"/>
  <printOptions horizontalCentered="1" verticalCentered="1"/>
  <pageMargins left="0.75" right="0.75" top="1" bottom="1" header="0" footer="0"/>
  <pageSetup paperSize="9" orientation="landscape" horizontalDpi="4294967292" r:id="rId1"/>
  <headerFooter alignWithMargins="0">
    <oddHeader>&amp;C&amp;"Arial"&amp;8&amp;K000000INTERNAL&amp;1#</oddHeader>
  </headerFooter>
  <customProperties>
    <customPr name="_pios_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C4:F27"/>
  <sheetViews>
    <sheetView topLeftCell="A4" workbookViewId="0">
      <selection activeCell="E25" sqref="E25"/>
    </sheetView>
  </sheetViews>
  <sheetFormatPr baseColWidth="10" defaultColWidth="11.42578125" defaultRowHeight="12.75"/>
  <cols>
    <col min="1" max="2" width="11.42578125" style="48"/>
    <col min="3" max="3" width="33" style="48" customWidth="1"/>
    <col min="4" max="6" width="16.28515625" style="48" customWidth="1"/>
    <col min="7" max="16384" width="11.42578125" style="48"/>
  </cols>
  <sheetData>
    <row r="4" spans="3:6" ht="15">
      <c r="C4" s="733" t="s">
        <v>39</v>
      </c>
      <c r="D4" s="733"/>
      <c r="E4" s="733"/>
      <c r="F4" s="733"/>
    </row>
    <row r="5" spans="3:6">
      <c r="C5" s="49"/>
      <c r="D5" s="49"/>
      <c r="E5" s="49"/>
    </row>
    <row r="6" spans="3:6" ht="25.5" customHeight="1">
      <c r="C6" s="38" t="s">
        <v>26</v>
      </c>
      <c r="D6" s="47" t="e">
        <f>+#REF!</f>
        <v>#REF!</v>
      </c>
      <c r="E6" s="33" t="e">
        <f>+#REF!</f>
        <v>#REF!</v>
      </c>
      <c r="F6" s="33" t="s">
        <v>21</v>
      </c>
    </row>
    <row r="7" spans="3:6" ht="6.75" customHeight="1">
      <c r="C7" s="50"/>
      <c r="D7" s="51"/>
      <c r="E7" s="51"/>
      <c r="F7" s="51"/>
    </row>
    <row r="8" spans="3:6" ht="14.25">
      <c r="C8" s="52" t="s">
        <v>22</v>
      </c>
      <c r="D8" s="56">
        <v>-224930</v>
      </c>
      <c r="E8" s="57">
        <v>-352977</v>
      </c>
      <c r="F8" s="57">
        <f>+E8-D8</f>
        <v>-128047</v>
      </c>
    </row>
    <row r="9" spans="3:6" ht="14.25">
      <c r="C9" s="52" t="s">
        <v>23</v>
      </c>
      <c r="D9" s="56">
        <v>-50747</v>
      </c>
      <c r="E9" s="57">
        <v>-97997</v>
      </c>
      <c r="F9" s="57">
        <f>+E9-D9</f>
        <v>-47250</v>
      </c>
    </row>
    <row r="10" spans="3:6" ht="6" customHeight="1">
      <c r="C10" s="53"/>
      <c r="D10" s="54"/>
      <c r="E10" s="54"/>
      <c r="F10" s="54"/>
    </row>
    <row r="11" spans="3:6" ht="15.75" customHeight="1">
      <c r="C11" s="55" t="s">
        <v>17</v>
      </c>
      <c r="D11" s="58">
        <f>SUM(D8:D10)</f>
        <v>-275677</v>
      </c>
      <c r="E11" s="59">
        <f>SUM(E8:E9)</f>
        <v>-450974</v>
      </c>
      <c r="F11" s="59">
        <f>SUM(F8:F9)</f>
        <v>-175297</v>
      </c>
    </row>
    <row r="13" spans="3:6">
      <c r="D13" s="79">
        <f>+D11-'Income Statement'!C27</f>
        <v>-275454.51299999998</v>
      </c>
      <c r="E13" s="79">
        <f>+E11-'Income Statement'!D27</f>
        <v>-450872.64</v>
      </c>
    </row>
    <row r="26" spans="3:4">
      <c r="C26" s="48">
        <v>213074908</v>
      </c>
      <c r="D26" s="48">
        <v>151017830</v>
      </c>
    </row>
    <row r="27" spans="3:4">
      <c r="C27" s="48">
        <v>60101797</v>
      </c>
      <c r="D27" s="48">
        <v>44687778</v>
      </c>
    </row>
  </sheetData>
  <mergeCells count="1">
    <mergeCell ref="C4:F4"/>
  </mergeCells>
  <phoneticPr fontId="12" type="noConversion"/>
  <printOptions horizontalCentered="1" verticalCentered="1"/>
  <pageMargins left="0.2" right="0.2" top="0.3" bottom="0.35" header="0" footer="0"/>
  <pageSetup paperSize="9" orientation="landscape" r:id="rId1"/>
  <headerFooter alignWithMargins="0">
    <oddHeader>&amp;C&amp;"Arial"&amp;8&amp;K000000INTERNAL&amp;1#</oddHead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S47"/>
  <sheetViews>
    <sheetView showGridLines="0" workbookViewId="0"/>
  </sheetViews>
  <sheetFormatPr baseColWidth="10" defaultColWidth="4" defaultRowHeight="12.75"/>
  <cols>
    <col min="1" max="1" width="3.42578125" style="161" customWidth="1"/>
    <col min="2" max="2" width="41.7109375" style="161" customWidth="1"/>
    <col min="3" max="3" width="13.85546875" style="161" customWidth="1"/>
    <col min="4" max="4" width="12.85546875" style="161" customWidth="1"/>
    <col min="5" max="5" width="12.42578125" style="161" customWidth="1"/>
    <col min="6" max="6" width="8.7109375" style="161" customWidth="1"/>
    <col min="7" max="7" width="2.7109375" style="161" customWidth="1"/>
    <col min="8" max="8" width="12.7109375" style="161" customWidth="1"/>
    <col min="9" max="9" width="14" style="161" customWidth="1"/>
    <col min="10" max="10" width="1.7109375" style="155" customWidth="1"/>
    <col min="11" max="11" width="19.28515625" style="161" customWidth="1"/>
    <col min="12" max="12" width="17.5703125" style="161" customWidth="1"/>
    <col min="13" max="13" width="8.42578125" style="161" customWidth="1"/>
    <col min="14" max="14" width="11" style="161" customWidth="1"/>
    <col min="15" max="15" width="11.85546875" style="161" customWidth="1"/>
    <col min="16" max="16" width="8.7109375" style="161" customWidth="1"/>
    <col min="17" max="17" width="7.85546875" style="161" customWidth="1"/>
    <col min="18" max="18" width="8.140625" style="161" customWidth="1"/>
    <col min="19" max="16384" width="4" style="161"/>
  </cols>
  <sheetData>
    <row r="3" spans="2:16" s="155" customFormat="1" ht="15" customHeight="1">
      <c r="B3" s="604" t="s">
        <v>48</v>
      </c>
      <c r="C3" s="604" t="s">
        <v>273</v>
      </c>
      <c r="D3" s="613" t="s">
        <v>275</v>
      </c>
      <c r="E3" s="613"/>
      <c r="F3" s="613"/>
      <c r="H3" s="613" t="s">
        <v>274</v>
      </c>
      <c r="I3" s="613"/>
      <c r="J3" s="134"/>
      <c r="K3" s="134"/>
      <c r="M3" s="134"/>
      <c r="N3" s="134"/>
      <c r="O3" s="134"/>
    </row>
    <row r="4" spans="2:16" s="155" customFormat="1" ht="15" customHeight="1">
      <c r="B4" s="604"/>
      <c r="C4" s="604"/>
      <c r="D4" s="614" t="s">
        <v>436</v>
      </c>
      <c r="E4" s="614"/>
      <c r="F4" s="614"/>
      <c r="G4" s="141"/>
      <c r="H4" s="612"/>
      <c r="I4" s="612"/>
      <c r="J4" s="134"/>
      <c r="K4" s="134"/>
      <c r="M4" s="134"/>
      <c r="N4" s="134"/>
      <c r="O4" s="134"/>
    </row>
    <row r="5" spans="2:16" s="156" customFormat="1">
      <c r="B5" s="605"/>
      <c r="C5" s="605"/>
      <c r="D5" s="174" t="s">
        <v>424</v>
      </c>
      <c r="E5" s="173" t="s">
        <v>425</v>
      </c>
      <c r="F5" s="173" t="s">
        <v>18</v>
      </c>
      <c r="G5" s="143"/>
      <c r="H5" s="176" t="s">
        <v>426</v>
      </c>
      <c r="I5" s="172" t="s">
        <v>427</v>
      </c>
      <c r="J5" s="144"/>
      <c r="K5" s="144"/>
      <c r="M5" s="144"/>
      <c r="N5" s="144"/>
      <c r="O5" s="144"/>
    </row>
    <row r="6" spans="2:16" s="156" customFormat="1" ht="9" customHeight="1">
      <c r="B6" s="142"/>
      <c r="C6" s="142"/>
      <c r="D6" s="175"/>
      <c r="E6" s="143"/>
      <c r="F6" s="143"/>
      <c r="G6" s="143"/>
      <c r="H6" s="177"/>
      <c r="I6" s="144"/>
      <c r="J6" s="144"/>
      <c r="K6" s="144"/>
      <c r="M6" s="144"/>
      <c r="N6" s="144"/>
      <c r="O6" s="144"/>
    </row>
    <row r="7" spans="2:16" s="155" customFormat="1">
      <c r="B7" s="138" t="s">
        <v>147</v>
      </c>
      <c r="C7" s="138" t="s">
        <v>186</v>
      </c>
      <c r="D7" s="430">
        <v>1701</v>
      </c>
      <c r="E7" s="139">
        <v>1639</v>
      </c>
      <c r="F7" s="357">
        <v>3.7999999999999999E-2</v>
      </c>
      <c r="G7" s="140"/>
      <c r="H7" s="432">
        <v>4.5999999999999999E-2</v>
      </c>
      <c r="I7" s="135">
        <v>0.05</v>
      </c>
      <c r="J7" s="153"/>
      <c r="K7" s="135"/>
      <c r="M7" s="134"/>
      <c r="N7" s="153"/>
      <c r="O7" s="153"/>
      <c r="P7" s="157"/>
    </row>
    <row r="8" spans="2:16" s="155" customFormat="1">
      <c r="B8" s="138" t="s">
        <v>148</v>
      </c>
      <c r="C8" s="138" t="s">
        <v>186</v>
      </c>
      <c r="D8" s="430">
        <v>441</v>
      </c>
      <c r="E8" s="139">
        <v>513</v>
      </c>
      <c r="F8" s="357">
        <v>-0.14000000000000001</v>
      </c>
      <c r="G8" s="140"/>
      <c r="H8" s="432">
        <v>1.2E-2</v>
      </c>
      <c r="I8" s="135">
        <v>1.6E-2</v>
      </c>
      <c r="J8" s="153"/>
      <c r="K8" s="135"/>
      <c r="M8" s="134"/>
      <c r="N8" s="153"/>
      <c r="O8" s="153"/>
      <c r="P8" s="157"/>
    </row>
    <row r="9" spans="2:16" s="155" customFormat="1">
      <c r="B9" s="138" t="s">
        <v>187</v>
      </c>
      <c r="C9" s="138" t="s">
        <v>186</v>
      </c>
      <c r="D9" s="430">
        <v>1313</v>
      </c>
      <c r="E9" s="139">
        <v>1155</v>
      </c>
      <c r="F9" s="357">
        <v>0.13700000000000001</v>
      </c>
      <c r="G9" s="140"/>
      <c r="H9" s="432">
        <v>3.5000000000000003E-2</v>
      </c>
      <c r="I9" s="135">
        <v>3.5000000000000003E-2</v>
      </c>
      <c r="J9" s="153"/>
      <c r="K9" s="135"/>
      <c r="M9" s="134"/>
      <c r="N9" s="153"/>
      <c r="O9" s="153"/>
      <c r="P9" s="157"/>
    </row>
    <row r="10" spans="2:16" s="155" customFormat="1">
      <c r="B10" s="138" t="s">
        <v>484</v>
      </c>
      <c r="C10" s="138" t="s">
        <v>264</v>
      </c>
      <c r="D10" s="430">
        <v>4256</v>
      </c>
      <c r="E10" s="562" t="s">
        <v>309</v>
      </c>
      <c r="F10" s="530" t="s">
        <v>309</v>
      </c>
      <c r="G10" s="140"/>
      <c r="H10" s="452">
        <v>3.4000000000000002E-2</v>
      </c>
      <c r="I10" s="472" t="s">
        <v>309</v>
      </c>
      <c r="J10" s="153"/>
      <c r="K10" s="135"/>
      <c r="M10" s="134"/>
      <c r="N10" s="153"/>
      <c r="O10" s="153"/>
      <c r="P10" s="157"/>
    </row>
    <row r="11" spans="2:16" s="155" customFormat="1">
      <c r="B11" s="138" t="s">
        <v>361</v>
      </c>
      <c r="C11" s="138" t="s">
        <v>264</v>
      </c>
      <c r="D11" s="430">
        <v>430</v>
      </c>
      <c r="E11" s="139">
        <v>386</v>
      </c>
      <c r="F11" s="357">
        <v>0.114</v>
      </c>
      <c r="G11" s="140"/>
      <c r="H11" s="432">
        <v>3.0000000000000001E-3</v>
      </c>
      <c r="I11" s="135">
        <v>3.0000000000000001E-3</v>
      </c>
      <c r="J11" s="153"/>
      <c r="K11" s="135"/>
      <c r="M11" s="134"/>
      <c r="N11" s="153"/>
      <c r="O11" s="153"/>
      <c r="P11" s="157"/>
    </row>
    <row r="12" spans="2:16" s="155" customFormat="1">
      <c r="B12" s="138" t="s">
        <v>373</v>
      </c>
      <c r="C12" s="138" t="s">
        <v>264</v>
      </c>
      <c r="D12" s="430">
        <v>1455</v>
      </c>
      <c r="E12" s="139">
        <v>2007</v>
      </c>
      <c r="F12" s="357">
        <v>-0.27500000000000002</v>
      </c>
      <c r="G12" s="140"/>
      <c r="H12" s="432">
        <v>1.2E-2</v>
      </c>
      <c r="I12" s="135">
        <v>1.6E-2</v>
      </c>
      <c r="J12" s="153"/>
      <c r="K12" s="135"/>
      <c r="M12" s="134"/>
      <c r="N12" s="153"/>
      <c r="O12" s="153"/>
      <c r="P12" s="157"/>
    </row>
    <row r="13" spans="2:16" s="155" customFormat="1">
      <c r="B13" s="138" t="s">
        <v>151</v>
      </c>
      <c r="C13" s="138" t="s">
        <v>264</v>
      </c>
      <c r="D13" s="430">
        <v>1106</v>
      </c>
      <c r="E13" s="139">
        <v>1494</v>
      </c>
      <c r="F13" s="357">
        <v>-0.26</v>
      </c>
      <c r="G13" s="140"/>
      <c r="H13" s="432">
        <v>8.9999999999999993E-3</v>
      </c>
      <c r="I13" s="135">
        <v>1.2E-2</v>
      </c>
      <c r="J13" s="153"/>
      <c r="K13" s="135"/>
      <c r="M13" s="134"/>
      <c r="N13" s="153"/>
      <c r="O13" s="153"/>
      <c r="P13" s="157"/>
    </row>
    <row r="14" spans="2:16" s="155" customFormat="1">
      <c r="B14" s="138" t="s">
        <v>485</v>
      </c>
      <c r="C14" s="138" t="s">
        <v>189</v>
      </c>
      <c r="D14" s="430">
        <v>4313</v>
      </c>
      <c r="E14" s="139">
        <v>4098</v>
      </c>
      <c r="F14" s="357">
        <v>5.1999999999999998E-2</v>
      </c>
      <c r="G14" s="140"/>
      <c r="H14" s="432">
        <v>0.23100000000000001</v>
      </c>
      <c r="I14" s="135">
        <v>0.23</v>
      </c>
      <c r="J14" s="153"/>
      <c r="K14" s="135"/>
      <c r="M14" s="134"/>
      <c r="N14" s="153"/>
      <c r="O14" s="153"/>
      <c r="P14" s="157"/>
    </row>
    <row r="15" spans="2:16" s="155" customFormat="1">
      <c r="B15" s="138" t="s">
        <v>489</v>
      </c>
      <c r="C15" s="138" t="s">
        <v>189</v>
      </c>
      <c r="D15" s="430">
        <v>238</v>
      </c>
      <c r="E15" s="531" t="s">
        <v>309</v>
      </c>
      <c r="F15" s="530" t="s">
        <v>309</v>
      </c>
      <c r="G15" s="140"/>
      <c r="H15" s="452">
        <v>1.2999999999999999E-2</v>
      </c>
      <c r="I15" s="472" t="s">
        <v>309</v>
      </c>
      <c r="J15" s="153"/>
      <c r="K15" s="135"/>
      <c r="M15" s="134"/>
      <c r="N15" s="153"/>
      <c r="O15" s="153"/>
      <c r="P15" s="157"/>
    </row>
    <row r="16" spans="2:16" s="155" customFormat="1">
      <c r="B16" s="138" t="s">
        <v>359</v>
      </c>
      <c r="C16" s="138" t="s">
        <v>188</v>
      </c>
      <c r="D16" s="430">
        <v>2704</v>
      </c>
      <c r="E16" s="139">
        <v>2740</v>
      </c>
      <c r="F16" s="357">
        <v>-1.2999999999999999E-2</v>
      </c>
      <c r="G16" s="140"/>
      <c r="H16" s="432">
        <v>0.19800000000000001</v>
      </c>
      <c r="I16" s="135">
        <v>0.20599999999999999</v>
      </c>
      <c r="J16" s="153"/>
      <c r="K16" s="135"/>
      <c r="L16" s="158"/>
      <c r="M16" s="154"/>
      <c r="N16" s="159"/>
      <c r="O16" s="159"/>
      <c r="P16" s="157"/>
    </row>
    <row r="17" spans="1:19" s="155" customFormat="1">
      <c r="B17" s="138" t="s">
        <v>360</v>
      </c>
      <c r="C17" s="138" t="s">
        <v>188</v>
      </c>
      <c r="D17" s="430">
        <v>152</v>
      </c>
      <c r="E17" s="139">
        <v>154</v>
      </c>
      <c r="F17" s="357">
        <v>-1.2999999999999999E-2</v>
      </c>
      <c r="G17" s="140"/>
      <c r="H17" s="432">
        <v>1.0999999999999999E-2</v>
      </c>
      <c r="I17" s="135">
        <v>1.2E-2</v>
      </c>
      <c r="J17" s="153"/>
      <c r="K17" s="135"/>
      <c r="M17" s="134"/>
      <c r="N17" s="153"/>
      <c r="O17" s="153"/>
      <c r="P17" s="157"/>
    </row>
    <row r="18" spans="1:19" s="155" customFormat="1">
      <c r="B18" s="138" t="s">
        <v>365</v>
      </c>
      <c r="C18" s="138" t="s">
        <v>188</v>
      </c>
      <c r="D18" s="430">
        <v>242</v>
      </c>
      <c r="E18" s="531" t="s">
        <v>309</v>
      </c>
      <c r="F18" s="530" t="s">
        <v>309</v>
      </c>
      <c r="G18" s="140"/>
      <c r="H18" s="452">
        <v>1.7999999999999999E-2</v>
      </c>
      <c r="I18" s="472" t="s">
        <v>309</v>
      </c>
      <c r="J18" s="153"/>
      <c r="K18" s="135"/>
      <c r="M18" s="134"/>
      <c r="N18" s="134"/>
      <c r="O18" s="134"/>
      <c r="P18" s="157"/>
    </row>
    <row r="19" spans="1:19" s="155" customFormat="1">
      <c r="B19" s="203" t="s">
        <v>362</v>
      </c>
      <c r="C19" s="203" t="s">
        <v>487</v>
      </c>
      <c r="D19" s="431">
        <v>676</v>
      </c>
      <c r="E19" s="532" t="s">
        <v>309</v>
      </c>
      <c r="F19" s="508" t="s">
        <v>309</v>
      </c>
      <c r="G19" s="140"/>
      <c r="H19" s="452">
        <v>7.2999999999999995E-2</v>
      </c>
      <c r="I19" s="473" t="s">
        <v>309</v>
      </c>
      <c r="J19" s="153"/>
      <c r="K19" s="135"/>
      <c r="M19" s="134"/>
      <c r="N19" s="134"/>
      <c r="O19" s="134"/>
      <c r="P19" s="157"/>
    </row>
    <row r="20" spans="1:19" s="155" customFormat="1">
      <c r="B20" s="203"/>
      <c r="C20" s="203"/>
      <c r="D20" s="450"/>
      <c r="E20" s="364"/>
      <c r="F20" s="359"/>
      <c r="G20" s="140"/>
      <c r="H20" s="451"/>
      <c r="I20" s="152"/>
      <c r="J20" s="153"/>
      <c r="K20" s="135"/>
      <c r="M20" s="134"/>
      <c r="N20" s="134"/>
      <c r="O20" s="134"/>
      <c r="P20" s="157"/>
    </row>
    <row r="21" spans="1:19" s="178" customFormat="1" ht="17.25" customHeight="1">
      <c r="B21" s="324" t="s">
        <v>15</v>
      </c>
      <c r="C21" s="360"/>
      <c r="D21" s="365">
        <v>19027</v>
      </c>
      <c r="E21" s="366">
        <v>14186</v>
      </c>
      <c r="F21" s="363">
        <v>0.34100000000000003</v>
      </c>
      <c r="G21" s="140"/>
      <c r="H21" s="163"/>
      <c r="I21" s="163"/>
      <c r="J21" s="179"/>
      <c r="K21" s="180"/>
      <c r="M21" s="141"/>
      <c r="N21" s="141"/>
      <c r="O21" s="141"/>
      <c r="P21" s="181"/>
    </row>
    <row r="22" spans="1:19">
      <c r="A22" s="136"/>
      <c r="B22" s="145"/>
      <c r="C22" s="145"/>
      <c r="D22" s="146"/>
      <c r="E22" s="146"/>
      <c r="F22" s="145"/>
      <c r="G22" s="145"/>
      <c r="H22" s="145"/>
      <c r="I22" s="145"/>
      <c r="J22" s="140"/>
      <c r="K22" s="136"/>
      <c r="L22" s="136"/>
      <c r="M22" s="136"/>
      <c r="N22" s="136"/>
      <c r="P22" s="136"/>
      <c r="Q22" s="136"/>
      <c r="R22" s="136"/>
      <c r="S22" s="162"/>
    </row>
    <row r="23" spans="1:19" ht="46.5" customHeight="1">
      <c r="B23" s="615" t="s">
        <v>486</v>
      </c>
      <c r="C23" s="615"/>
      <c r="D23" s="615"/>
      <c r="E23" s="615"/>
      <c r="F23" s="615"/>
      <c r="G23" s="615"/>
      <c r="H23" s="615"/>
      <c r="I23" s="615"/>
      <c r="J23" s="552"/>
      <c r="K23" s="552"/>
      <c r="L23" s="552"/>
      <c r="M23" s="134"/>
      <c r="N23" s="136"/>
    </row>
    <row r="24" spans="1:19">
      <c r="A24" s="137"/>
      <c r="B24" s="163"/>
      <c r="C24" s="163"/>
      <c r="D24" s="163"/>
      <c r="E24" s="163"/>
      <c r="F24" s="163"/>
      <c r="G24" s="163"/>
      <c r="H24" s="163"/>
      <c r="I24" s="163"/>
      <c r="J24" s="163"/>
      <c r="K24" s="138"/>
      <c r="L24" s="138"/>
      <c r="M24" s="138"/>
      <c r="N24" s="137"/>
      <c r="O24" s="164"/>
      <c r="P24" s="136"/>
      <c r="Q24" s="136"/>
      <c r="R24" s="136"/>
      <c r="S24" s="162"/>
    </row>
    <row r="25" spans="1:19">
      <c r="A25" s="164"/>
      <c r="B25" s="610"/>
      <c r="C25" s="610"/>
      <c r="D25" s="610"/>
      <c r="E25" s="610"/>
      <c r="F25" s="610"/>
      <c r="G25" s="610"/>
      <c r="H25" s="610"/>
      <c r="I25" s="610"/>
      <c r="J25" s="610"/>
      <c r="K25" s="610"/>
      <c r="L25" s="610"/>
      <c r="M25" s="138"/>
      <c r="N25" s="137"/>
      <c r="O25" s="164"/>
    </row>
    <row r="26" spans="1:19" ht="14.25" customHeight="1">
      <c r="A26" s="164"/>
      <c r="B26" s="138"/>
      <c r="C26" s="138"/>
      <c r="D26" s="138"/>
      <c r="E26" s="138"/>
      <c r="F26" s="147"/>
      <c r="G26" s="147"/>
      <c r="H26" s="147"/>
      <c r="I26" s="147"/>
      <c r="J26" s="147"/>
      <c r="K26" s="163"/>
      <c r="L26" s="163"/>
      <c r="M26" s="163"/>
      <c r="N26" s="164"/>
      <c r="O26" s="164"/>
    </row>
    <row r="27" spans="1:19">
      <c r="A27" s="164"/>
      <c r="B27" s="611"/>
      <c r="C27" s="611"/>
      <c r="D27" s="611"/>
      <c r="E27" s="611"/>
      <c r="F27" s="611"/>
      <c r="G27" s="611"/>
      <c r="H27" s="611"/>
      <c r="I27" s="611"/>
      <c r="J27" s="611"/>
      <c r="K27" s="611"/>
      <c r="L27" s="611"/>
      <c r="M27" s="163"/>
      <c r="N27" s="164"/>
      <c r="O27" s="164"/>
    </row>
    <row r="28" spans="1:19" ht="14.25" customHeight="1">
      <c r="A28" s="164"/>
      <c r="B28" s="148"/>
      <c r="C28" s="163"/>
      <c r="D28" s="163"/>
      <c r="E28" s="163"/>
      <c r="F28" s="163"/>
      <c r="G28" s="163"/>
      <c r="H28" s="163"/>
      <c r="I28" s="163"/>
      <c r="J28" s="163"/>
      <c r="K28" s="163"/>
      <c r="L28" s="163"/>
      <c r="M28" s="163"/>
      <c r="N28" s="164"/>
      <c r="O28" s="164"/>
    </row>
    <row r="29" spans="1:19" ht="14.25" customHeight="1">
      <c r="A29" s="164"/>
      <c r="B29" s="148"/>
      <c r="C29" s="163"/>
      <c r="D29" s="165"/>
      <c r="E29" s="165"/>
      <c r="F29" s="165"/>
      <c r="G29" s="165"/>
      <c r="H29" s="165"/>
      <c r="I29" s="165"/>
      <c r="J29" s="152"/>
      <c r="K29" s="163"/>
      <c r="L29" s="163"/>
      <c r="M29" s="163"/>
      <c r="N29" s="164"/>
      <c r="O29" s="164"/>
    </row>
    <row r="30" spans="1:19" ht="14.25" customHeight="1">
      <c r="A30" s="164"/>
      <c r="B30" s="148"/>
      <c r="C30" s="163"/>
      <c r="D30" s="163"/>
      <c r="E30" s="165"/>
      <c r="F30" s="163"/>
      <c r="G30" s="163"/>
      <c r="H30" s="163"/>
      <c r="I30" s="163"/>
      <c r="J30" s="163"/>
      <c r="K30" s="163"/>
      <c r="L30" s="163"/>
      <c r="M30" s="163"/>
      <c r="N30" s="164"/>
      <c r="O30" s="164"/>
    </row>
    <row r="31" spans="1:19" ht="15" customHeight="1">
      <c r="A31" s="164"/>
      <c r="B31" s="148"/>
      <c r="C31" s="163"/>
      <c r="D31" s="149"/>
      <c r="E31" s="149"/>
      <c r="F31" s="163"/>
      <c r="G31" s="163"/>
      <c r="H31" s="163"/>
      <c r="I31" s="163"/>
      <c r="J31" s="163"/>
      <c r="K31" s="163"/>
      <c r="L31" s="163"/>
      <c r="M31" s="163"/>
      <c r="N31" s="164"/>
      <c r="O31" s="164"/>
    </row>
    <row r="32" spans="1:19" ht="14.25" customHeight="1">
      <c r="A32" s="164"/>
      <c r="B32" s="164"/>
      <c r="C32" s="164"/>
      <c r="D32" s="150"/>
      <c r="E32" s="150"/>
      <c r="F32" s="166"/>
      <c r="G32" s="166"/>
      <c r="H32" s="166"/>
      <c r="I32" s="166"/>
      <c r="J32" s="163"/>
      <c r="K32" s="137"/>
      <c r="L32" s="137"/>
      <c r="M32" s="137"/>
      <c r="N32" s="137"/>
      <c r="O32" s="164"/>
    </row>
    <row r="33" spans="1:15">
      <c r="A33" s="167"/>
      <c r="B33" s="164"/>
      <c r="C33" s="164"/>
      <c r="D33" s="168"/>
      <c r="E33" s="169"/>
      <c r="F33" s="164"/>
      <c r="G33" s="164"/>
      <c r="H33" s="164"/>
      <c r="I33" s="164"/>
      <c r="J33" s="163"/>
      <c r="K33" s="137"/>
      <c r="L33" s="137"/>
      <c r="M33" s="137"/>
      <c r="N33" s="137"/>
      <c r="O33" s="164"/>
    </row>
    <row r="34" spans="1:15">
      <c r="D34" s="170"/>
      <c r="E34" s="170"/>
      <c r="F34" s="170"/>
      <c r="G34" s="170"/>
      <c r="H34" s="170"/>
      <c r="I34" s="170"/>
      <c r="J34" s="160"/>
      <c r="K34" s="136"/>
      <c r="L34" s="136"/>
      <c r="M34" s="136"/>
      <c r="N34" s="136"/>
    </row>
    <row r="35" spans="1:15">
      <c r="B35" s="171"/>
      <c r="D35" s="170"/>
      <c r="E35" s="170"/>
      <c r="J35" s="160"/>
      <c r="K35" s="136"/>
      <c r="L35" s="136"/>
      <c r="M35" s="136"/>
      <c r="N35" s="136"/>
    </row>
    <row r="36" spans="1:15">
      <c r="C36" s="164"/>
      <c r="D36" s="164"/>
      <c r="E36" s="150"/>
    </row>
    <row r="37" spans="1:15">
      <c r="C37" s="164"/>
      <c r="D37" s="150"/>
      <c r="E37" s="150"/>
    </row>
    <row r="38" spans="1:15">
      <c r="C38" s="164"/>
      <c r="D38" s="150"/>
      <c r="E38" s="150"/>
    </row>
    <row r="39" spans="1:15">
      <c r="C39" s="164"/>
      <c r="D39" s="150"/>
      <c r="E39" s="150"/>
    </row>
    <row r="40" spans="1:15">
      <c r="C40" s="164"/>
      <c r="D40" s="150"/>
      <c r="E40" s="150"/>
    </row>
    <row r="41" spans="1:15">
      <c r="C41" s="164"/>
      <c r="D41" s="150"/>
      <c r="E41" s="150"/>
    </row>
    <row r="42" spans="1:15">
      <c r="C42" s="164"/>
      <c r="D42" s="150"/>
      <c r="E42" s="150"/>
    </row>
    <row r="43" spans="1:15">
      <c r="C43" s="164"/>
      <c r="D43" s="150"/>
      <c r="E43" s="150"/>
      <c r="F43" s="151"/>
      <c r="G43" s="151"/>
      <c r="H43" s="151"/>
      <c r="I43" s="151"/>
      <c r="J43" s="152"/>
    </row>
    <row r="44" spans="1:15">
      <c r="C44" s="164"/>
      <c r="D44" s="150"/>
      <c r="E44" s="150"/>
      <c r="F44" s="150"/>
      <c r="G44" s="150"/>
      <c r="H44" s="150"/>
      <c r="I44" s="150"/>
      <c r="J44" s="163"/>
    </row>
    <row r="45" spans="1:15">
      <c r="C45" s="164"/>
      <c r="D45" s="164"/>
      <c r="E45" s="150"/>
      <c r="F45" s="150"/>
      <c r="G45" s="150"/>
      <c r="H45" s="150"/>
      <c r="I45" s="150"/>
      <c r="J45" s="163"/>
    </row>
    <row r="46" spans="1:15">
      <c r="C46" s="164"/>
      <c r="D46" s="145"/>
      <c r="E46" s="166"/>
      <c r="F46" s="164"/>
      <c r="G46" s="164"/>
      <c r="H46" s="164"/>
      <c r="I46" s="164"/>
      <c r="J46" s="163"/>
    </row>
    <row r="47" spans="1:15">
      <c r="C47" s="164"/>
      <c r="D47" s="164"/>
      <c r="E47" s="164"/>
      <c r="F47" s="164"/>
      <c r="G47" s="164"/>
      <c r="H47" s="164"/>
      <c r="I47" s="164"/>
      <c r="J47" s="163"/>
    </row>
  </sheetData>
  <mergeCells count="9">
    <mergeCell ref="B25:L25"/>
    <mergeCell ref="B27:L27"/>
    <mergeCell ref="B3:B5"/>
    <mergeCell ref="H4:I4"/>
    <mergeCell ref="H3:I3"/>
    <mergeCell ref="C3:C5"/>
    <mergeCell ref="D4:F4"/>
    <mergeCell ref="D3:F3"/>
    <mergeCell ref="B23:I23"/>
  </mergeCells>
  <phoneticPr fontId="0" type="noConversion"/>
  <printOptions horizontalCentered="1" verticalCentered="1"/>
  <pageMargins left="0.4" right="0.36" top="0.79" bottom="0.7" header="0" footer="0"/>
  <pageSetup paperSize="9" scale="88" orientation="landscape" horizontalDpi="4294967292" r:id="rId1"/>
  <headerFooter alignWithMargins="0">
    <oddHeader>&amp;C&amp;"Arial"&amp;8&amp;K000000INTERNAL&amp;1#</oddHead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O18"/>
  <sheetViews>
    <sheetView showGridLines="0" zoomScaleNormal="100" workbookViewId="0"/>
  </sheetViews>
  <sheetFormatPr baseColWidth="10" defaultColWidth="4" defaultRowHeight="12.75"/>
  <cols>
    <col min="1" max="1" width="2.7109375" style="191" customWidth="1"/>
    <col min="2" max="2" width="37.140625" style="191" customWidth="1"/>
    <col min="3" max="3" width="10.7109375" style="191" customWidth="1"/>
    <col min="4" max="4" width="11.42578125" style="191" customWidth="1"/>
    <col min="5" max="5" width="7.42578125" style="191" customWidth="1"/>
    <col min="6" max="6" width="1.42578125" style="191" customWidth="1"/>
    <col min="7" max="7" width="12.7109375" style="191" customWidth="1"/>
    <col min="8" max="8" width="11.42578125" style="191" customWidth="1"/>
    <col min="9" max="9" width="1.5703125" style="191" customWidth="1"/>
    <col min="10" max="11" width="13.42578125" style="191" customWidth="1"/>
    <col min="12" max="12" width="9.42578125" style="188" customWidth="1"/>
    <col min="13" max="13" width="16.5703125" style="191" customWidth="1"/>
    <col min="14" max="14" width="18.42578125" style="191" customWidth="1"/>
    <col min="15" max="15" width="8.28515625" style="191" customWidth="1"/>
    <col min="16" max="16" width="5.85546875" style="191" customWidth="1"/>
    <col min="17" max="16384" width="4" style="191"/>
  </cols>
  <sheetData>
    <row r="2" spans="2:13">
      <c r="B2" s="418"/>
      <c r="C2" s="418"/>
      <c r="D2" s="418"/>
      <c r="E2" s="418"/>
      <c r="G2" s="418"/>
      <c r="H2" s="418"/>
      <c r="J2" s="418"/>
      <c r="K2" s="418"/>
      <c r="L2" s="563"/>
    </row>
    <row r="3" spans="2:13" s="155" customFormat="1" ht="17.25" customHeight="1">
      <c r="B3" s="617" t="s">
        <v>48</v>
      </c>
      <c r="C3" s="619" t="s">
        <v>376</v>
      </c>
      <c r="D3" s="619"/>
      <c r="E3" s="620"/>
      <c r="F3" s="189"/>
      <c r="G3" s="619" t="s">
        <v>441</v>
      </c>
      <c r="H3" s="620"/>
      <c r="J3" s="621" t="s">
        <v>440</v>
      </c>
      <c r="K3" s="621"/>
      <c r="L3" s="622"/>
    </row>
    <row r="4" spans="2:13" s="155" customFormat="1">
      <c r="B4" s="617"/>
      <c r="C4" s="618" t="s">
        <v>436</v>
      </c>
      <c r="D4" s="618"/>
      <c r="E4" s="618"/>
      <c r="F4" s="189"/>
      <c r="G4" s="617" t="s">
        <v>442</v>
      </c>
      <c r="H4" s="617"/>
      <c r="K4" s="138"/>
      <c r="L4" s="138"/>
    </row>
    <row r="5" spans="2:13" s="155" customFormat="1">
      <c r="B5" s="618"/>
      <c r="C5" s="174" t="s">
        <v>424</v>
      </c>
      <c r="D5" s="173" t="s">
        <v>425</v>
      </c>
      <c r="E5" s="173" t="s">
        <v>18</v>
      </c>
      <c r="F5" s="143"/>
      <c r="G5" s="174" t="s">
        <v>426</v>
      </c>
      <c r="H5" s="173" t="s">
        <v>427</v>
      </c>
      <c r="J5" s="174" t="s">
        <v>426</v>
      </c>
      <c r="K5" s="173" t="s">
        <v>427</v>
      </c>
      <c r="L5" s="173" t="s">
        <v>68</v>
      </c>
      <c r="M5" s="156"/>
    </row>
    <row r="6" spans="2:13" s="94" customFormat="1" ht="6" customHeight="1">
      <c r="B6" s="102"/>
      <c r="C6" s="193"/>
      <c r="D6" s="187"/>
      <c r="E6" s="102"/>
      <c r="F6" s="102"/>
      <c r="G6" s="193"/>
      <c r="H6" s="187"/>
      <c r="I6" s="155"/>
      <c r="J6" s="193"/>
      <c r="K6" s="93"/>
      <c r="L6" s="93"/>
    </row>
    <row r="7" spans="2:13" s="188" customFormat="1">
      <c r="B7" s="190" t="s">
        <v>390</v>
      </c>
      <c r="C7" s="194">
        <v>4171</v>
      </c>
      <c r="D7" s="187">
        <v>4033</v>
      </c>
      <c r="E7" s="357">
        <v>3.4000000000000002E-2</v>
      </c>
      <c r="F7" s="187"/>
      <c r="G7" s="372">
        <v>0.17699999999999999</v>
      </c>
      <c r="H7" s="152">
        <v>0.193</v>
      </c>
      <c r="I7" s="155"/>
      <c r="J7" s="194">
        <v>2560</v>
      </c>
      <c r="K7" s="187">
        <v>2515</v>
      </c>
      <c r="L7" s="374">
        <v>1.7999999999999999E-2</v>
      </c>
    </row>
    <row r="8" spans="2:13" s="188" customFormat="1">
      <c r="B8" s="190" t="s">
        <v>392</v>
      </c>
      <c r="C8" s="194">
        <v>3075</v>
      </c>
      <c r="D8" s="187">
        <v>3185</v>
      </c>
      <c r="E8" s="357">
        <v>-3.5000000000000003E-2</v>
      </c>
      <c r="F8" s="187"/>
      <c r="G8" s="372">
        <v>0.20599999999999999</v>
      </c>
      <c r="H8" s="152">
        <v>0.223</v>
      </c>
      <c r="I8" s="155"/>
      <c r="J8" s="194">
        <v>3061</v>
      </c>
      <c r="K8" s="187">
        <v>2996</v>
      </c>
      <c r="L8" s="374">
        <v>2.1999999999999999E-2</v>
      </c>
    </row>
    <row r="9" spans="2:13" s="188" customFormat="1">
      <c r="B9" s="190" t="s">
        <v>142</v>
      </c>
      <c r="C9" s="194">
        <v>3081</v>
      </c>
      <c r="D9" s="187">
        <v>3033</v>
      </c>
      <c r="E9" s="357">
        <v>1.6E-2</v>
      </c>
      <c r="F9" s="187"/>
      <c r="G9" s="372">
        <v>0.16300000000000001</v>
      </c>
      <c r="H9" s="152">
        <v>0.159</v>
      </c>
      <c r="I9" s="155"/>
      <c r="J9" s="194">
        <v>4066</v>
      </c>
      <c r="K9" s="187">
        <v>3977</v>
      </c>
      <c r="L9" s="374">
        <v>2.1999999999999999E-2</v>
      </c>
    </row>
    <row r="10" spans="2:13" s="188" customFormat="1">
      <c r="B10" s="190" t="s">
        <v>185</v>
      </c>
      <c r="C10" s="194">
        <v>3589</v>
      </c>
      <c r="D10" s="187">
        <v>3607</v>
      </c>
      <c r="E10" s="357">
        <v>-5.0000000000000001E-3</v>
      </c>
      <c r="F10" s="187"/>
      <c r="G10" s="372">
        <v>0.112</v>
      </c>
      <c r="H10" s="152">
        <v>0.11</v>
      </c>
      <c r="I10" s="155"/>
      <c r="J10" s="194">
        <v>3311</v>
      </c>
      <c r="K10" s="187">
        <v>3230</v>
      </c>
      <c r="L10" s="374">
        <v>2.5000000000000001E-2</v>
      </c>
    </row>
    <row r="11" spans="2:13" s="188" customFormat="1">
      <c r="B11" s="190" t="s">
        <v>393</v>
      </c>
      <c r="C11" s="194">
        <v>10543</v>
      </c>
      <c r="D11" s="187">
        <v>10641</v>
      </c>
      <c r="E11" s="357">
        <v>-8.9999999999999993E-3</v>
      </c>
      <c r="F11" s="187"/>
      <c r="G11" s="372">
        <v>0.106</v>
      </c>
      <c r="H11" s="152">
        <v>0.109</v>
      </c>
      <c r="I11" s="155"/>
      <c r="J11" s="194">
        <v>8090</v>
      </c>
      <c r="K11" s="187">
        <v>7927</v>
      </c>
      <c r="L11" s="374">
        <v>2.1000000000000001E-2</v>
      </c>
    </row>
    <row r="12" spans="2:13" s="188" customFormat="1">
      <c r="B12" s="190" t="s">
        <v>482</v>
      </c>
      <c r="C12" s="194">
        <v>3667</v>
      </c>
      <c r="D12" s="187">
        <v>3519</v>
      </c>
      <c r="E12" s="357">
        <v>4.2000000000000003E-2</v>
      </c>
      <c r="F12" s="187"/>
      <c r="G12" s="372">
        <v>7.4999999999999997E-2</v>
      </c>
      <c r="H12" s="152">
        <v>7.6999999999999999E-2</v>
      </c>
      <c r="I12" s="155"/>
      <c r="J12" s="194">
        <v>3727</v>
      </c>
      <c r="K12" s="187">
        <v>3641</v>
      </c>
      <c r="L12" s="374">
        <v>2.4E-2</v>
      </c>
    </row>
    <row r="13" spans="2:13" s="188" customFormat="1">
      <c r="B13" s="190" t="s">
        <v>391</v>
      </c>
      <c r="C13" s="194">
        <v>2090</v>
      </c>
      <c r="D13" s="187">
        <v>2039</v>
      </c>
      <c r="E13" s="357">
        <v>2.5000000000000001E-2</v>
      </c>
      <c r="F13" s="187"/>
      <c r="G13" s="372">
        <v>8.6999999999999994E-2</v>
      </c>
      <c r="H13" s="152">
        <v>8.5999999999999993E-2</v>
      </c>
      <c r="I13" s="155"/>
      <c r="J13" s="194">
        <v>1502</v>
      </c>
      <c r="K13" s="187">
        <v>1465</v>
      </c>
      <c r="L13" s="374">
        <v>2.5999999999999999E-2</v>
      </c>
    </row>
    <row r="14" spans="2:13" s="188" customFormat="1"/>
    <row r="15" spans="2:13" s="178" customFormat="1">
      <c r="B15" s="368" t="s">
        <v>17</v>
      </c>
      <c r="C15" s="369">
        <v>30216</v>
      </c>
      <c r="D15" s="370">
        <v>30057</v>
      </c>
      <c r="E15" s="363">
        <v>5.0000000000000001E-3</v>
      </c>
      <c r="F15" s="143"/>
      <c r="G15" s="373">
        <v>0.127</v>
      </c>
      <c r="H15" s="371">
        <v>0.13200000000000001</v>
      </c>
      <c r="I15" s="155"/>
      <c r="J15" s="369">
        <v>26318</v>
      </c>
      <c r="K15" s="370">
        <v>25749</v>
      </c>
      <c r="L15" s="371">
        <v>2.1999999999999999E-2</v>
      </c>
    </row>
    <row r="16" spans="2:13" ht="15" customHeight="1">
      <c r="K16" s="192"/>
      <c r="L16" s="155"/>
    </row>
    <row r="17" spans="2:15">
      <c r="B17" s="616" t="s">
        <v>443</v>
      </c>
      <c r="C17" s="616"/>
      <c r="D17" s="616"/>
      <c r="E17" s="616"/>
      <c r="F17" s="616"/>
      <c r="G17" s="421"/>
      <c r="H17" s="421"/>
      <c r="I17" s="421"/>
      <c r="J17" s="421"/>
      <c r="K17" s="421"/>
      <c r="L17" s="421"/>
      <c r="M17" s="94"/>
      <c r="N17" s="94"/>
      <c r="O17" s="94"/>
    </row>
    <row r="18" spans="2:15" s="161" customFormat="1">
      <c r="B18" s="553"/>
      <c r="C18" s="553"/>
      <c r="D18" s="553"/>
      <c r="E18" s="553"/>
      <c r="F18" s="553"/>
      <c r="G18" s="553"/>
      <c r="H18" s="553"/>
      <c r="I18" s="553"/>
      <c r="J18" s="553"/>
      <c r="K18" s="553"/>
      <c r="L18" s="553"/>
      <c r="M18" s="553"/>
      <c r="N18" s="553"/>
      <c r="O18" s="433"/>
    </row>
  </sheetData>
  <mergeCells count="7">
    <mergeCell ref="B17:F17"/>
    <mergeCell ref="B3:B5"/>
    <mergeCell ref="C4:E4"/>
    <mergeCell ref="G3:H3"/>
    <mergeCell ref="J3:L3"/>
    <mergeCell ref="C3:E3"/>
    <mergeCell ref="G4:H4"/>
  </mergeCells>
  <phoneticPr fontId="12" type="noConversion"/>
  <printOptions horizontalCentered="1" verticalCentered="1"/>
  <pageMargins left="0.2" right="0.25" top="0.64" bottom="1" header="0" footer="0"/>
  <pageSetup paperSize="9" scale="85" orientation="landscape" horizontalDpi="4294967292" r:id="rId1"/>
  <headerFooter alignWithMargins="0">
    <oddHeader>&amp;C&amp;"Arial"&amp;8&amp;K000000INTERNAL&amp;1#</oddHead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24"/>
  <sheetViews>
    <sheetView showGridLines="0" zoomScale="91" zoomScaleNormal="91" workbookViewId="0"/>
  </sheetViews>
  <sheetFormatPr baseColWidth="10" defaultColWidth="11.42578125" defaultRowHeight="12.75"/>
  <cols>
    <col min="1" max="1" width="7" style="136" customWidth="1"/>
    <col min="2" max="2" width="33.28515625" style="136" customWidth="1"/>
    <col min="3" max="3" width="9" style="136" customWidth="1"/>
    <col min="4" max="6" width="8.28515625" style="136" bestFit="1" customWidth="1"/>
    <col min="7" max="7" width="9.5703125" style="136" bestFit="1" customWidth="1"/>
    <col min="8" max="10" width="8.28515625" style="136" bestFit="1" customWidth="1"/>
    <col min="11" max="11" width="9.5703125" style="136" customWidth="1"/>
    <col min="12" max="12" width="8.28515625" style="136" customWidth="1"/>
    <col min="13" max="14" width="8.28515625" style="136" bestFit="1" customWidth="1"/>
    <col min="15" max="16" width="13" style="136" customWidth="1"/>
    <col min="17" max="17" width="8.28515625" style="136" customWidth="1"/>
    <col min="18" max="18" width="8.28515625" style="136" bestFit="1" customWidth="1"/>
    <col min="19" max="19" width="8.7109375" style="136" customWidth="1"/>
    <col min="20" max="20" width="9.140625" style="136" customWidth="1"/>
    <col min="21" max="21" width="10.28515625" style="136" customWidth="1"/>
    <col min="22" max="22" width="8.140625" style="136" customWidth="1"/>
    <col min="23" max="16384" width="11.42578125" style="136"/>
  </cols>
  <sheetData>
    <row r="1" spans="2:21" ht="14.25" customHeight="1">
      <c r="B1" s="624"/>
      <c r="C1" s="624"/>
      <c r="D1" s="624"/>
      <c r="E1" s="624"/>
      <c r="F1" s="624"/>
      <c r="G1" s="624"/>
      <c r="H1" s="624"/>
      <c r="I1" s="624"/>
      <c r="J1" s="624"/>
      <c r="K1" s="624"/>
      <c r="L1" s="624"/>
      <c r="M1" s="624"/>
      <c r="N1" s="624"/>
      <c r="O1" s="624"/>
      <c r="P1" s="624"/>
      <c r="Q1" s="624"/>
      <c r="R1" s="624"/>
      <c r="S1" s="195"/>
      <c r="T1" s="195"/>
      <c r="U1" s="195"/>
    </row>
    <row r="2" spans="2:21" ht="14.25" customHeight="1">
      <c r="B2" s="627" t="s">
        <v>472</v>
      </c>
      <c r="C2" s="623" t="s">
        <v>436</v>
      </c>
      <c r="D2" s="623"/>
      <c r="E2" s="623"/>
      <c r="F2" s="623"/>
      <c r="G2" s="623"/>
      <c r="H2" s="623"/>
      <c r="I2" s="623"/>
      <c r="J2" s="623"/>
      <c r="K2" s="623"/>
      <c r="L2" s="623"/>
      <c r="M2" s="623"/>
      <c r="N2" s="623"/>
      <c r="O2" s="623"/>
      <c r="P2" s="623"/>
      <c r="Q2" s="623"/>
      <c r="R2" s="623"/>
    </row>
    <row r="3" spans="2:21" s="134" customFormat="1">
      <c r="B3" s="628"/>
      <c r="C3" s="625" t="s">
        <v>10</v>
      </c>
      <c r="D3" s="625"/>
      <c r="E3" s="625" t="s">
        <v>46</v>
      </c>
      <c r="F3" s="625"/>
      <c r="G3" s="625" t="s">
        <v>14</v>
      </c>
      <c r="H3" s="625"/>
      <c r="I3" s="625" t="s">
        <v>47</v>
      </c>
      <c r="J3" s="625"/>
      <c r="K3" s="625" t="s">
        <v>347</v>
      </c>
      <c r="L3" s="625"/>
      <c r="M3" s="625" t="s">
        <v>80</v>
      </c>
      <c r="N3" s="625"/>
      <c r="O3" s="625" t="s">
        <v>81</v>
      </c>
      <c r="P3" s="625"/>
      <c r="Q3" s="626" t="s">
        <v>17</v>
      </c>
      <c r="R3" s="626"/>
    </row>
    <row r="4" spans="2:21" s="134" customFormat="1">
      <c r="B4" s="629"/>
      <c r="C4" s="201" t="s">
        <v>424</v>
      </c>
      <c r="D4" s="196" t="s">
        <v>425</v>
      </c>
      <c r="E4" s="201" t="s">
        <v>424</v>
      </c>
      <c r="F4" s="196" t="s">
        <v>425</v>
      </c>
      <c r="G4" s="201" t="s">
        <v>424</v>
      </c>
      <c r="H4" s="196" t="s">
        <v>425</v>
      </c>
      <c r="I4" s="201" t="s">
        <v>424</v>
      </c>
      <c r="J4" s="196" t="s">
        <v>425</v>
      </c>
      <c r="K4" s="201" t="s">
        <v>424</v>
      </c>
      <c r="L4" s="196" t="s">
        <v>425</v>
      </c>
      <c r="M4" s="201" t="s">
        <v>424</v>
      </c>
      <c r="N4" s="196" t="s">
        <v>425</v>
      </c>
      <c r="O4" s="201" t="s">
        <v>424</v>
      </c>
      <c r="P4" s="196" t="s">
        <v>425</v>
      </c>
      <c r="Q4" s="201" t="s">
        <v>424</v>
      </c>
      <c r="R4" s="196" t="s">
        <v>425</v>
      </c>
    </row>
    <row r="5" spans="2:21" s="134" customFormat="1">
      <c r="B5" s="197"/>
      <c r="C5" s="202"/>
      <c r="D5" s="198"/>
      <c r="E5" s="202"/>
      <c r="F5" s="198"/>
      <c r="G5" s="202"/>
      <c r="H5" s="198"/>
      <c r="I5" s="202"/>
      <c r="J5" s="198"/>
      <c r="K5" s="202"/>
      <c r="L5" s="198"/>
      <c r="M5" s="202"/>
      <c r="N5" s="198"/>
      <c r="O5" s="202"/>
      <c r="P5" s="198"/>
      <c r="Q5" s="202"/>
      <c r="R5" s="198"/>
    </row>
    <row r="6" spans="2:21" s="134" customFormat="1">
      <c r="B6" s="199" t="s">
        <v>70</v>
      </c>
      <c r="C6" s="475">
        <v>46</v>
      </c>
      <c r="D6" s="476">
        <v>42</v>
      </c>
      <c r="E6" s="475">
        <v>307</v>
      </c>
      <c r="F6" s="476">
        <v>387</v>
      </c>
      <c r="G6" s="475">
        <v>329</v>
      </c>
      <c r="H6" s="476">
        <v>281</v>
      </c>
      <c r="I6" s="475">
        <v>159</v>
      </c>
      <c r="J6" s="476">
        <v>125</v>
      </c>
      <c r="K6" s="475">
        <v>65</v>
      </c>
      <c r="L6" s="476" t="s">
        <v>374</v>
      </c>
      <c r="M6" s="475">
        <v>906</v>
      </c>
      <c r="N6" s="476">
        <v>835</v>
      </c>
      <c r="O6" s="475">
        <v>-187</v>
      </c>
      <c r="P6" s="476">
        <v>-176</v>
      </c>
      <c r="Q6" s="475">
        <v>719</v>
      </c>
      <c r="R6" s="476">
        <v>659</v>
      </c>
    </row>
    <row r="7" spans="2:21" s="134" customFormat="1">
      <c r="B7" s="197" t="s">
        <v>74</v>
      </c>
      <c r="C7" s="477" t="s">
        <v>374</v>
      </c>
      <c r="D7" s="474" t="s">
        <v>374</v>
      </c>
      <c r="E7" s="477">
        <v>293</v>
      </c>
      <c r="F7" s="474">
        <v>56</v>
      </c>
      <c r="G7" s="477">
        <v>143</v>
      </c>
      <c r="H7" s="474">
        <v>156</v>
      </c>
      <c r="I7" s="477">
        <v>81</v>
      </c>
      <c r="J7" s="474">
        <v>66</v>
      </c>
      <c r="K7" s="477">
        <v>51</v>
      </c>
      <c r="L7" s="474" t="s">
        <v>374</v>
      </c>
      <c r="M7" s="477">
        <v>568</v>
      </c>
      <c r="N7" s="474">
        <v>278</v>
      </c>
      <c r="O7" s="477">
        <v>-162</v>
      </c>
      <c r="P7" s="474">
        <v>-176</v>
      </c>
      <c r="Q7" s="477">
        <v>406</v>
      </c>
      <c r="R7" s="474">
        <v>102</v>
      </c>
    </row>
    <row r="8" spans="2:21" s="134" customFormat="1">
      <c r="B8" s="197" t="s">
        <v>73</v>
      </c>
      <c r="C8" s="477" t="s">
        <v>374</v>
      </c>
      <c r="D8" s="474" t="s">
        <v>374</v>
      </c>
      <c r="E8" s="477">
        <v>11</v>
      </c>
      <c r="F8" s="474">
        <v>117</v>
      </c>
      <c r="G8" s="477">
        <v>119</v>
      </c>
      <c r="H8" s="474">
        <v>100</v>
      </c>
      <c r="I8" s="477">
        <v>59</v>
      </c>
      <c r="J8" s="474">
        <v>49</v>
      </c>
      <c r="K8" s="477" t="s">
        <v>374</v>
      </c>
      <c r="L8" s="474" t="s">
        <v>374</v>
      </c>
      <c r="M8" s="477">
        <v>189</v>
      </c>
      <c r="N8" s="474">
        <v>266</v>
      </c>
      <c r="O8" s="477">
        <v>-5</v>
      </c>
      <c r="P8" s="474" t="s">
        <v>374</v>
      </c>
      <c r="Q8" s="477">
        <v>184</v>
      </c>
      <c r="R8" s="474">
        <v>266</v>
      </c>
    </row>
    <row r="9" spans="2:21" s="134" customFormat="1">
      <c r="B9" s="197" t="s">
        <v>75</v>
      </c>
      <c r="C9" s="477">
        <v>46</v>
      </c>
      <c r="D9" s="474">
        <v>42</v>
      </c>
      <c r="E9" s="477">
        <v>3</v>
      </c>
      <c r="F9" s="474">
        <v>214</v>
      </c>
      <c r="G9" s="477">
        <v>67</v>
      </c>
      <c r="H9" s="474">
        <v>25</v>
      </c>
      <c r="I9" s="477">
        <v>18</v>
      </c>
      <c r="J9" s="474">
        <v>9</v>
      </c>
      <c r="K9" s="477">
        <v>14</v>
      </c>
      <c r="L9" s="474" t="s">
        <v>374</v>
      </c>
      <c r="M9" s="477">
        <v>148</v>
      </c>
      <c r="N9" s="474">
        <v>290</v>
      </c>
      <c r="O9" s="477">
        <v>-20</v>
      </c>
      <c r="P9" s="474" t="s">
        <v>374</v>
      </c>
      <c r="Q9" s="477">
        <v>128</v>
      </c>
      <c r="R9" s="474">
        <v>290</v>
      </c>
    </row>
    <row r="10" spans="2:21" s="134" customFormat="1">
      <c r="B10" s="197" t="s">
        <v>398</v>
      </c>
      <c r="C10" s="477" t="s">
        <v>374</v>
      </c>
      <c r="D10" s="474" t="s">
        <v>374</v>
      </c>
      <c r="E10" s="477" t="s">
        <v>374</v>
      </c>
      <c r="F10" s="474" t="s">
        <v>374</v>
      </c>
      <c r="G10" s="477" t="s">
        <v>374</v>
      </c>
      <c r="H10" s="474" t="s">
        <v>374</v>
      </c>
      <c r="I10" s="477">
        <v>1</v>
      </c>
      <c r="J10" s="474">
        <v>1</v>
      </c>
      <c r="K10" s="477" t="s">
        <v>374</v>
      </c>
      <c r="L10" s="474" t="s">
        <v>374</v>
      </c>
      <c r="M10" s="477">
        <v>1</v>
      </c>
      <c r="N10" s="474">
        <v>1</v>
      </c>
      <c r="O10" s="477" t="s">
        <v>374</v>
      </c>
      <c r="P10" s="474" t="s">
        <v>374</v>
      </c>
      <c r="Q10" s="477">
        <v>1</v>
      </c>
      <c r="R10" s="474">
        <v>1</v>
      </c>
    </row>
    <row r="11" spans="2:21" s="134" customFormat="1">
      <c r="B11" s="197"/>
      <c r="C11" s="477"/>
      <c r="D11" s="474"/>
      <c r="E11" s="477"/>
      <c r="F11" s="474"/>
      <c r="G11" s="477"/>
      <c r="H11" s="474"/>
      <c r="I11" s="477"/>
      <c r="J11" s="474"/>
      <c r="K11" s="477"/>
      <c r="L11" s="474"/>
      <c r="M11" s="477"/>
      <c r="N11" s="474"/>
      <c r="O11" s="477"/>
      <c r="P11" s="474"/>
      <c r="Q11" s="477"/>
      <c r="R11" s="474"/>
    </row>
    <row r="12" spans="2:21" s="134" customFormat="1">
      <c r="B12" s="199" t="s">
        <v>45</v>
      </c>
      <c r="C12" s="475">
        <v>174</v>
      </c>
      <c r="D12" s="476">
        <v>150</v>
      </c>
      <c r="E12" s="475">
        <v>1504</v>
      </c>
      <c r="F12" s="476">
        <v>1379</v>
      </c>
      <c r="G12" s="475">
        <v>234</v>
      </c>
      <c r="H12" s="476">
        <v>206</v>
      </c>
      <c r="I12" s="475">
        <v>238</v>
      </c>
      <c r="J12" s="476">
        <v>221</v>
      </c>
      <c r="K12" s="477" t="s">
        <v>374</v>
      </c>
      <c r="L12" s="476" t="s">
        <v>374</v>
      </c>
      <c r="M12" s="475">
        <v>2151</v>
      </c>
      <c r="N12" s="476">
        <v>1956</v>
      </c>
      <c r="O12" s="475" t="s">
        <v>374</v>
      </c>
      <c r="P12" s="476" t="s">
        <v>374</v>
      </c>
      <c r="Q12" s="475">
        <v>2150</v>
      </c>
      <c r="R12" s="476">
        <v>1956</v>
      </c>
    </row>
    <row r="13" spans="2:21" s="134" customFormat="1">
      <c r="B13" s="197" t="s">
        <v>76</v>
      </c>
      <c r="C13" s="477">
        <v>73</v>
      </c>
      <c r="D13" s="474">
        <v>71</v>
      </c>
      <c r="E13" s="477">
        <v>866</v>
      </c>
      <c r="F13" s="474">
        <v>803</v>
      </c>
      <c r="G13" s="477">
        <v>96</v>
      </c>
      <c r="H13" s="474">
        <v>122</v>
      </c>
      <c r="I13" s="477">
        <v>224</v>
      </c>
      <c r="J13" s="474">
        <v>123</v>
      </c>
      <c r="K13" s="477" t="s">
        <v>374</v>
      </c>
      <c r="L13" s="476" t="s">
        <v>374</v>
      </c>
      <c r="M13" s="477">
        <v>1260</v>
      </c>
      <c r="N13" s="474">
        <v>1119</v>
      </c>
      <c r="O13" s="477" t="s">
        <v>374</v>
      </c>
      <c r="P13" s="474" t="s">
        <v>374</v>
      </c>
      <c r="Q13" s="477">
        <v>1259</v>
      </c>
      <c r="R13" s="474">
        <v>1119</v>
      </c>
    </row>
    <row r="14" spans="2:21" s="134" customFormat="1">
      <c r="B14" s="197" t="s">
        <v>77</v>
      </c>
      <c r="C14" s="477">
        <v>49</v>
      </c>
      <c r="D14" s="474">
        <v>50</v>
      </c>
      <c r="E14" s="477">
        <v>379</v>
      </c>
      <c r="F14" s="474">
        <v>271</v>
      </c>
      <c r="G14" s="477">
        <v>78</v>
      </c>
      <c r="H14" s="474">
        <v>47</v>
      </c>
      <c r="I14" s="477">
        <v>10</v>
      </c>
      <c r="J14" s="474">
        <v>23</v>
      </c>
      <c r="K14" s="477" t="s">
        <v>374</v>
      </c>
      <c r="L14" s="476" t="s">
        <v>374</v>
      </c>
      <c r="M14" s="477">
        <v>516</v>
      </c>
      <c r="N14" s="474">
        <v>391</v>
      </c>
      <c r="O14" s="477" t="s">
        <v>374</v>
      </c>
      <c r="P14" s="474" t="s">
        <v>374</v>
      </c>
      <c r="Q14" s="477">
        <v>516</v>
      </c>
      <c r="R14" s="474">
        <v>391</v>
      </c>
    </row>
    <row r="15" spans="2:21" s="134" customFormat="1">
      <c r="B15" s="197" t="s">
        <v>78</v>
      </c>
      <c r="C15" s="477">
        <v>33</v>
      </c>
      <c r="D15" s="474">
        <v>13</v>
      </c>
      <c r="E15" s="477">
        <v>103</v>
      </c>
      <c r="F15" s="474">
        <v>124</v>
      </c>
      <c r="G15" s="477">
        <v>33</v>
      </c>
      <c r="H15" s="474">
        <v>21</v>
      </c>
      <c r="I15" s="477" t="s">
        <v>374</v>
      </c>
      <c r="J15" s="474">
        <v>44</v>
      </c>
      <c r="K15" s="477" t="s">
        <v>374</v>
      </c>
      <c r="L15" s="476" t="s">
        <v>374</v>
      </c>
      <c r="M15" s="477">
        <v>169</v>
      </c>
      <c r="N15" s="474">
        <v>202</v>
      </c>
      <c r="O15" s="477" t="s">
        <v>374</v>
      </c>
      <c r="P15" s="474" t="s">
        <v>374</v>
      </c>
      <c r="Q15" s="477">
        <v>169</v>
      </c>
      <c r="R15" s="474">
        <v>202</v>
      </c>
    </row>
    <row r="16" spans="2:21" s="134" customFormat="1">
      <c r="B16" s="197" t="s">
        <v>118</v>
      </c>
      <c r="C16" s="477">
        <v>19</v>
      </c>
      <c r="D16" s="474">
        <v>16</v>
      </c>
      <c r="E16" s="477">
        <v>156</v>
      </c>
      <c r="F16" s="474">
        <v>181</v>
      </c>
      <c r="G16" s="477">
        <v>27</v>
      </c>
      <c r="H16" s="474">
        <v>16</v>
      </c>
      <c r="I16" s="477">
        <v>4</v>
      </c>
      <c r="J16" s="474">
        <v>31</v>
      </c>
      <c r="K16" s="477" t="s">
        <v>374</v>
      </c>
      <c r="L16" s="476" t="s">
        <v>374</v>
      </c>
      <c r="M16" s="477">
        <v>206</v>
      </c>
      <c r="N16" s="474">
        <v>244</v>
      </c>
      <c r="O16" s="477" t="s">
        <v>374</v>
      </c>
      <c r="P16" s="474" t="s">
        <v>374</v>
      </c>
      <c r="Q16" s="477">
        <v>206</v>
      </c>
      <c r="R16" s="474">
        <v>244</v>
      </c>
    </row>
    <row r="17" spans="2:19" s="134" customFormat="1">
      <c r="B17" s="197"/>
      <c r="C17" s="477"/>
      <c r="D17" s="474"/>
      <c r="E17" s="477"/>
      <c r="F17" s="474"/>
      <c r="G17" s="477"/>
      <c r="H17" s="474"/>
      <c r="I17" s="477"/>
      <c r="J17" s="474"/>
      <c r="K17" s="477"/>
      <c r="L17" s="474"/>
      <c r="M17" s="477"/>
      <c r="N17" s="474"/>
      <c r="O17" s="477"/>
      <c r="P17" s="474"/>
      <c r="Q17" s="477"/>
      <c r="R17" s="474"/>
    </row>
    <row r="18" spans="2:19" s="134" customFormat="1">
      <c r="B18" s="199" t="s">
        <v>79</v>
      </c>
      <c r="C18" s="475" t="s">
        <v>374</v>
      </c>
      <c r="D18" s="476" t="s">
        <v>374</v>
      </c>
      <c r="E18" s="475">
        <v>-83</v>
      </c>
      <c r="F18" s="476">
        <v>-64</v>
      </c>
      <c r="G18" s="475">
        <v>-58</v>
      </c>
      <c r="H18" s="476">
        <v>-78</v>
      </c>
      <c r="I18" s="475">
        <v>-46</v>
      </c>
      <c r="J18" s="476">
        <v>-34</v>
      </c>
      <c r="K18" s="477" t="s">
        <v>374</v>
      </c>
      <c r="L18" s="564" t="s">
        <v>309</v>
      </c>
      <c r="M18" s="475">
        <v>-187</v>
      </c>
      <c r="N18" s="476">
        <v>-176</v>
      </c>
      <c r="O18" s="475">
        <v>187</v>
      </c>
      <c r="P18" s="476">
        <v>176</v>
      </c>
      <c r="Q18" s="475" t="s">
        <v>374</v>
      </c>
      <c r="R18" s="476" t="s">
        <v>374</v>
      </c>
    </row>
    <row r="19" spans="2:19" s="134" customFormat="1">
      <c r="B19" s="200"/>
      <c r="C19" s="477"/>
      <c r="D19" s="474"/>
      <c r="E19" s="477"/>
      <c r="F19" s="474"/>
      <c r="G19" s="477"/>
      <c r="H19" s="474"/>
      <c r="I19" s="477"/>
      <c r="J19" s="474"/>
      <c r="K19" s="477"/>
      <c r="L19" s="474"/>
      <c r="M19" s="477"/>
      <c r="N19" s="474"/>
      <c r="O19" s="477"/>
      <c r="P19" s="474"/>
      <c r="Q19" s="477"/>
      <c r="R19" s="474"/>
      <c r="S19" s="200"/>
    </row>
    <row r="20" spans="2:19" s="134" customFormat="1">
      <c r="B20" s="199" t="s">
        <v>72</v>
      </c>
      <c r="C20" s="475">
        <v>220</v>
      </c>
      <c r="D20" s="476">
        <v>192</v>
      </c>
      <c r="E20" s="475">
        <v>1728</v>
      </c>
      <c r="F20" s="476">
        <v>1702</v>
      </c>
      <c r="G20" s="475">
        <v>505</v>
      </c>
      <c r="H20" s="476">
        <v>409</v>
      </c>
      <c r="I20" s="475">
        <v>351</v>
      </c>
      <c r="J20" s="476">
        <v>312</v>
      </c>
      <c r="K20" s="475">
        <v>65</v>
      </c>
      <c r="L20" s="476" t="s">
        <v>374</v>
      </c>
      <c r="M20" s="475">
        <v>2870</v>
      </c>
      <c r="N20" s="476">
        <v>2615</v>
      </c>
      <c r="O20" s="475" t="s">
        <v>374</v>
      </c>
      <c r="P20" s="476" t="s">
        <v>374</v>
      </c>
      <c r="Q20" s="475">
        <v>2869</v>
      </c>
      <c r="R20" s="476">
        <v>2615</v>
      </c>
    </row>
    <row r="21" spans="2:19" s="134" customFormat="1">
      <c r="B21" s="203"/>
      <c r="C21" s="478"/>
      <c r="D21" s="479"/>
      <c r="E21" s="478"/>
      <c r="F21" s="479"/>
      <c r="G21" s="478"/>
      <c r="H21" s="479"/>
      <c r="I21" s="478"/>
      <c r="J21" s="479"/>
      <c r="K21" s="478"/>
      <c r="L21" s="479"/>
      <c r="M21" s="478"/>
      <c r="N21" s="479"/>
      <c r="O21" s="478"/>
      <c r="P21" s="479"/>
      <c r="Q21" s="478"/>
      <c r="R21" s="479"/>
    </row>
    <row r="22" spans="2:19" s="141" customFormat="1">
      <c r="B22" s="375" t="s">
        <v>140</v>
      </c>
      <c r="C22" s="480">
        <v>28</v>
      </c>
      <c r="D22" s="363">
        <v>-0.14599999999999999</v>
      </c>
      <c r="E22" s="480">
        <v>26</v>
      </c>
      <c r="F22" s="363">
        <v>1.4999999999999999E-2</v>
      </c>
      <c r="G22" s="480">
        <v>96</v>
      </c>
      <c r="H22" s="363">
        <v>0.23499999999999999</v>
      </c>
      <c r="I22" s="480">
        <v>39</v>
      </c>
      <c r="J22" s="363">
        <v>0.125</v>
      </c>
      <c r="K22" s="480">
        <v>65</v>
      </c>
      <c r="L22" s="533" t="s">
        <v>309</v>
      </c>
      <c r="M22" s="480">
        <v>255</v>
      </c>
      <c r="N22" s="363">
        <v>9.8000000000000004E-2</v>
      </c>
      <c r="O22" s="480" t="s">
        <v>374</v>
      </c>
      <c r="P22" s="481" t="s">
        <v>374</v>
      </c>
      <c r="Q22" s="480">
        <v>254</v>
      </c>
      <c r="R22" s="363">
        <v>9.7000000000000003E-2</v>
      </c>
    </row>
    <row r="23" spans="2:19" s="134" customFormat="1" ht="12" customHeight="1">
      <c r="B23" s="141"/>
      <c r="C23" s="404"/>
      <c r="D23" s="404"/>
      <c r="E23" s="404"/>
      <c r="F23" s="404"/>
      <c r="G23" s="404"/>
      <c r="H23" s="404"/>
      <c r="I23" s="404"/>
      <c r="J23" s="404"/>
      <c r="K23" s="404"/>
      <c r="L23" s="404"/>
      <c r="M23" s="404"/>
      <c r="N23" s="404"/>
      <c r="O23" s="404"/>
      <c r="P23" s="404"/>
      <c r="Q23" s="404"/>
      <c r="R23" s="404"/>
    </row>
    <row r="24" spans="2:19" s="134" customFormat="1" ht="12.75" customHeight="1">
      <c r="B24" s="141"/>
    </row>
  </sheetData>
  <mergeCells count="11">
    <mergeCell ref="C2:R2"/>
    <mergeCell ref="B1:R1"/>
    <mergeCell ref="O3:P3"/>
    <mergeCell ref="Q3:R3"/>
    <mergeCell ref="C3:D3"/>
    <mergeCell ref="E3:F3"/>
    <mergeCell ref="G3:H3"/>
    <mergeCell ref="I3:J3"/>
    <mergeCell ref="K3:L3"/>
    <mergeCell ref="B2:B4"/>
    <mergeCell ref="M3:N3"/>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71"/>
  <sheetViews>
    <sheetView showGridLines="0" zoomScale="95" zoomScaleNormal="95" workbookViewId="0"/>
  </sheetViews>
  <sheetFormatPr baseColWidth="10" defaultColWidth="7.28515625" defaultRowHeight="12.75"/>
  <cols>
    <col min="1" max="1" width="4.28515625" style="124" customWidth="1"/>
    <col min="2" max="2" width="63.5703125" style="124" customWidth="1"/>
    <col min="3" max="4" width="15.5703125" style="125" bestFit="1" customWidth="1"/>
    <col min="5" max="5" width="10.140625" style="125" customWidth="1"/>
    <col min="6" max="6" width="10" style="125" bestFit="1" customWidth="1"/>
    <col min="7" max="7" width="6.85546875" style="399" customWidth="1"/>
    <col min="8" max="8" width="7.7109375" style="124" customWidth="1"/>
    <col min="9" max="9" width="8.85546875" style="124" customWidth="1"/>
    <col min="10" max="10" width="14" style="124" customWidth="1"/>
    <col min="11" max="16384" width="7.28515625" style="124"/>
  </cols>
  <sheetData>
    <row r="1" spans="1:10">
      <c r="A1" s="453"/>
      <c r="I1" s="126"/>
    </row>
    <row r="2" spans="1:10">
      <c r="A2" s="94"/>
      <c r="B2" s="211"/>
      <c r="C2" s="212"/>
      <c r="D2" s="212"/>
      <c r="E2" s="212"/>
      <c r="F2" s="212"/>
      <c r="I2" s="126"/>
    </row>
    <row r="3" spans="1:10">
      <c r="A3" s="94"/>
      <c r="B3" s="631" t="s">
        <v>444</v>
      </c>
      <c r="C3" s="630" t="s">
        <v>436</v>
      </c>
      <c r="D3" s="630"/>
      <c r="E3" s="630"/>
      <c r="F3" s="630"/>
      <c r="G3" s="93"/>
    </row>
    <row r="4" spans="1:10" s="205" customFormat="1" ht="14.25">
      <c r="A4" s="204"/>
      <c r="B4" s="632"/>
      <c r="C4" s="434" t="s">
        <v>424</v>
      </c>
      <c r="D4" s="435" t="s">
        <v>425</v>
      </c>
      <c r="E4" s="210" t="s">
        <v>67</v>
      </c>
      <c r="F4" s="210" t="s">
        <v>68</v>
      </c>
      <c r="G4" s="400"/>
    </row>
    <row r="5" spans="1:10" s="112" customFormat="1" ht="7.5" customHeight="1">
      <c r="A5" s="94"/>
      <c r="B5" s="127"/>
      <c r="C5" s="391"/>
      <c r="D5" s="392"/>
      <c r="E5" s="392"/>
      <c r="F5" s="392"/>
      <c r="G5" s="379"/>
    </row>
    <row r="6" spans="1:10" s="208" customFormat="1">
      <c r="A6" s="122"/>
      <c r="B6" s="394" t="s">
        <v>88</v>
      </c>
      <c r="C6" s="237">
        <v>3793.9900000000002</v>
      </c>
      <c r="D6" s="239">
        <v>3274.8719999999998</v>
      </c>
      <c r="E6" s="239">
        <v>519.11800000000039</v>
      </c>
      <c r="F6" s="363">
        <v>0.1585</v>
      </c>
      <c r="G6" s="358"/>
      <c r="H6" s="207"/>
      <c r="J6" s="113"/>
    </row>
    <row r="7" spans="1:10" s="208" customFormat="1">
      <c r="A7" s="122"/>
      <c r="B7" s="190" t="s">
        <v>89</v>
      </c>
      <c r="C7" s="377">
        <v>2868.82</v>
      </c>
      <c r="D7" s="84">
        <v>2615.3029999999999</v>
      </c>
      <c r="E7" s="84">
        <v>253.51700000000028</v>
      </c>
      <c r="F7" s="357">
        <v>9.69E-2</v>
      </c>
      <c r="G7" s="357"/>
      <c r="J7" s="113"/>
    </row>
    <row r="8" spans="1:10" s="208" customFormat="1">
      <c r="A8" s="122"/>
      <c r="B8" s="367" t="s">
        <v>445</v>
      </c>
      <c r="C8" s="395">
        <v>925.17</v>
      </c>
      <c r="D8" s="227">
        <v>659.56899999999996</v>
      </c>
      <c r="E8" s="227">
        <v>264.601</v>
      </c>
      <c r="F8" s="359">
        <v>0.4027</v>
      </c>
      <c r="G8" s="357"/>
      <c r="J8" s="113"/>
    </row>
    <row r="9" spans="1:10" s="208" customFormat="1">
      <c r="A9" s="122"/>
      <c r="B9" s="394" t="s">
        <v>91</v>
      </c>
      <c r="C9" s="237">
        <v>-2190.1640000000002</v>
      </c>
      <c r="D9" s="239">
        <v>-2075.5079999999998</v>
      </c>
      <c r="E9" s="239">
        <v>-113.6560000000004</v>
      </c>
      <c r="F9" s="363">
        <v>-5.5199999999999999E-2</v>
      </c>
      <c r="G9" s="358"/>
      <c r="H9" s="207"/>
      <c r="J9" s="113"/>
    </row>
    <row r="10" spans="1:10" s="208" customFormat="1">
      <c r="A10" s="122"/>
      <c r="B10" s="190" t="s">
        <v>92</v>
      </c>
      <c r="C10" s="377">
        <v>-1475.1410000000001</v>
      </c>
      <c r="D10" s="84">
        <v>-1523.0319999999999</v>
      </c>
      <c r="E10" s="84">
        <v>47.890999999999849</v>
      </c>
      <c r="F10" s="357">
        <v>3.1399999999999997E-2</v>
      </c>
      <c r="G10" s="357"/>
      <c r="J10" s="113"/>
    </row>
    <row r="11" spans="1:10" s="208" customFormat="1">
      <c r="A11" s="122"/>
      <c r="B11" s="190" t="s">
        <v>93</v>
      </c>
      <c r="C11" s="377">
        <v>-35.276000000000003</v>
      </c>
      <c r="D11" s="84">
        <v>-34.975000000000001</v>
      </c>
      <c r="E11" s="84">
        <v>-0.30100000000000193</v>
      </c>
      <c r="F11" s="357">
        <v>-8.6E-3</v>
      </c>
      <c r="G11" s="357"/>
      <c r="J11" s="113"/>
    </row>
    <row r="12" spans="1:10" s="208" customFormat="1">
      <c r="A12" s="122"/>
      <c r="B12" s="190" t="s">
        <v>94</v>
      </c>
      <c r="C12" s="377">
        <v>-264.68900000000002</v>
      </c>
      <c r="D12" s="84">
        <v>-265.79599999999999</v>
      </c>
      <c r="E12" s="84">
        <v>1.1069999999999709</v>
      </c>
      <c r="F12" s="357">
        <v>4.1999999999999997E-3</v>
      </c>
      <c r="G12" s="357"/>
      <c r="J12" s="113"/>
    </row>
    <row r="13" spans="1:10" s="208" customFormat="1">
      <c r="A13" s="122"/>
      <c r="B13" s="367" t="s">
        <v>446</v>
      </c>
      <c r="C13" s="395">
        <v>-415.05799999999999</v>
      </c>
      <c r="D13" s="227">
        <v>-251.70499999999998</v>
      </c>
      <c r="E13" s="227">
        <v>-163.35300000000001</v>
      </c>
      <c r="F13" s="359">
        <v>-0.65</v>
      </c>
      <c r="G13" s="357"/>
      <c r="J13" s="113"/>
    </row>
    <row r="14" spans="1:10" s="208" customFormat="1">
      <c r="A14" s="122"/>
      <c r="B14" s="394" t="s">
        <v>95</v>
      </c>
      <c r="C14" s="237">
        <v>1603.826</v>
      </c>
      <c r="D14" s="239">
        <v>1199.364</v>
      </c>
      <c r="E14" s="239">
        <v>405.46199999999999</v>
      </c>
      <c r="F14" s="363">
        <v>0.3372</v>
      </c>
      <c r="G14" s="358"/>
      <c r="H14" s="207"/>
      <c r="J14" s="113"/>
    </row>
    <row r="15" spans="1:10" s="208" customFormat="1">
      <c r="A15" s="122"/>
      <c r="B15" s="190" t="s">
        <v>54</v>
      </c>
      <c r="C15" s="377">
        <v>-131.32900000000001</v>
      </c>
      <c r="D15" s="84">
        <v>-142.49300000000002</v>
      </c>
      <c r="E15" s="84">
        <v>11.164000000000016</v>
      </c>
      <c r="F15" s="357">
        <v>8.0299999999999996E-2</v>
      </c>
      <c r="G15" s="357"/>
      <c r="J15" s="113"/>
    </row>
    <row r="16" spans="1:10" s="208" customFormat="1">
      <c r="A16" s="122"/>
      <c r="B16" s="367" t="s">
        <v>447</v>
      </c>
      <c r="C16" s="395">
        <v>-306.68</v>
      </c>
      <c r="D16" s="227">
        <v>-267.62599999999998</v>
      </c>
      <c r="E16" s="227">
        <v>-39.05400000000003</v>
      </c>
      <c r="F16" s="359">
        <v>-0.1459</v>
      </c>
      <c r="G16" s="357"/>
      <c r="J16" s="113"/>
    </row>
    <row r="17" spans="1:10" s="208" customFormat="1">
      <c r="A17" s="122"/>
      <c r="B17" s="394" t="s">
        <v>96</v>
      </c>
      <c r="C17" s="237">
        <v>1165.817</v>
      </c>
      <c r="D17" s="239">
        <v>789.24500000000012</v>
      </c>
      <c r="E17" s="239">
        <v>376.57199999999989</v>
      </c>
      <c r="F17" s="363">
        <v>0.47710000000000002</v>
      </c>
      <c r="G17" s="358"/>
      <c r="H17" s="207"/>
      <c r="J17" s="113"/>
    </row>
    <row r="18" spans="1:10" s="208" customFormat="1">
      <c r="A18" s="122"/>
      <c r="B18" s="190" t="s">
        <v>97</v>
      </c>
      <c r="C18" s="377">
        <v>-267.52199999999999</v>
      </c>
      <c r="D18" s="84">
        <v>-221.20099999999999</v>
      </c>
      <c r="E18" s="84">
        <v>-47.320999999999998</v>
      </c>
      <c r="F18" s="357">
        <v>-0.2094</v>
      </c>
      <c r="G18" s="357"/>
      <c r="J18" s="113"/>
    </row>
    <row r="19" spans="1:10" s="208" customFormat="1">
      <c r="A19" s="122"/>
      <c r="B19" s="396" t="s">
        <v>448</v>
      </c>
      <c r="C19" s="395">
        <v>-96.03</v>
      </c>
      <c r="D19" s="227">
        <v>-49.848999999999997</v>
      </c>
      <c r="E19" s="227">
        <v>-46.181000000000004</v>
      </c>
      <c r="F19" s="359">
        <v>-0.9264</v>
      </c>
      <c r="G19" s="357"/>
      <c r="J19" s="113"/>
    </row>
    <row r="20" spans="1:10" s="208" customFormat="1">
      <c r="A20" s="122"/>
      <c r="B20" s="394" t="s">
        <v>363</v>
      </c>
      <c r="C20" s="237">
        <v>802.2650000000001</v>
      </c>
      <c r="D20" s="239">
        <v>518.19500000000005</v>
      </c>
      <c r="E20" s="239">
        <v>284.06999999999988</v>
      </c>
      <c r="F20" s="363">
        <v>0.54820000000000002</v>
      </c>
      <c r="G20" s="358"/>
      <c r="H20" s="207"/>
      <c r="J20" s="113"/>
    </row>
    <row r="21" spans="1:10" s="208" customFormat="1">
      <c r="A21" s="122"/>
      <c r="B21" s="394" t="s">
        <v>169</v>
      </c>
      <c r="C21" s="237">
        <v>-107.404</v>
      </c>
      <c r="D21" s="239">
        <v>-128.59200000000001</v>
      </c>
      <c r="E21" s="239">
        <v>22.188000000000017</v>
      </c>
      <c r="F21" s="363">
        <v>0.1638</v>
      </c>
      <c r="G21" s="358"/>
      <c r="H21" s="207"/>
      <c r="J21" s="113"/>
    </row>
    <row r="22" spans="1:10" s="208" customFormat="1">
      <c r="A22" s="122"/>
      <c r="B22" s="190" t="s">
        <v>98</v>
      </c>
      <c r="C22" s="377">
        <v>96.631</v>
      </c>
      <c r="D22" s="84">
        <v>52.695</v>
      </c>
      <c r="E22" s="84">
        <v>43.936</v>
      </c>
      <c r="F22" s="357">
        <v>0.83379999999999999</v>
      </c>
      <c r="G22" s="357"/>
      <c r="J22" s="113"/>
    </row>
    <row r="23" spans="1:10" s="208" customFormat="1">
      <c r="A23" s="122"/>
      <c r="B23" s="209" t="s">
        <v>388</v>
      </c>
      <c r="C23" s="377">
        <v>-346.97399999999999</v>
      </c>
      <c r="D23" s="84">
        <v>-198.87200000000001</v>
      </c>
      <c r="E23" s="84">
        <v>-148.10199999999998</v>
      </c>
      <c r="F23" s="357">
        <v>-0.74470000000000003</v>
      </c>
      <c r="G23" s="357"/>
      <c r="J23" s="113"/>
    </row>
    <row r="24" spans="1:10" s="208" customFormat="1">
      <c r="A24" s="122"/>
      <c r="B24" s="209" t="s">
        <v>310</v>
      </c>
      <c r="C24" s="377">
        <v>57.094000000000001</v>
      </c>
      <c r="D24" s="84">
        <v>21.265999999999998</v>
      </c>
      <c r="E24" s="84">
        <v>35.828000000000003</v>
      </c>
      <c r="F24" s="357">
        <v>1.6848000000000001</v>
      </c>
      <c r="G24" s="357"/>
      <c r="J24" s="113"/>
    </row>
    <row r="25" spans="1:10" s="208" customFormat="1">
      <c r="A25" s="122"/>
      <c r="B25" s="396" t="s">
        <v>84</v>
      </c>
      <c r="C25" s="395">
        <v>85.844999999999999</v>
      </c>
      <c r="D25" s="227">
        <v>-3.581</v>
      </c>
      <c r="E25" s="227">
        <v>90.426000000000002</v>
      </c>
      <c r="F25" s="508" t="s">
        <v>479</v>
      </c>
      <c r="G25" s="357"/>
      <c r="J25" s="113"/>
    </row>
    <row r="26" spans="1:10" s="208" customFormat="1">
      <c r="A26" s="122"/>
      <c r="B26" s="394" t="s">
        <v>85</v>
      </c>
      <c r="C26" s="237">
        <v>695.30400000000009</v>
      </c>
      <c r="D26" s="239">
        <v>389.25600000000009</v>
      </c>
      <c r="E26" s="239">
        <v>306.048</v>
      </c>
      <c r="F26" s="363">
        <v>0.78420000000000001</v>
      </c>
      <c r="G26" s="358"/>
      <c r="H26" s="207"/>
      <c r="J26" s="113"/>
    </row>
    <row r="27" spans="1:10" s="208" customFormat="1">
      <c r="A27" s="122"/>
      <c r="B27" s="397" t="s">
        <v>86</v>
      </c>
      <c r="C27" s="384">
        <v>-222.48699999999999</v>
      </c>
      <c r="D27" s="228">
        <v>-101.36</v>
      </c>
      <c r="E27" s="228">
        <v>-121.127</v>
      </c>
      <c r="F27" s="376">
        <v>-1.196</v>
      </c>
      <c r="G27" s="357"/>
      <c r="J27" s="113"/>
    </row>
    <row r="28" spans="1:10" s="208" customFormat="1">
      <c r="A28" s="122"/>
      <c r="B28" s="556" t="s">
        <v>450</v>
      </c>
      <c r="C28" s="395">
        <v>472.81700000000012</v>
      </c>
      <c r="D28" s="227">
        <v>287.89600000000007</v>
      </c>
      <c r="E28" s="227">
        <v>185.12100000000004</v>
      </c>
      <c r="F28" s="359">
        <v>0.63929999999999998</v>
      </c>
      <c r="G28" s="357"/>
      <c r="J28" s="113"/>
    </row>
    <row r="29" spans="1:10" s="208" customFormat="1">
      <c r="A29" s="122"/>
      <c r="B29" s="554" t="s">
        <v>449</v>
      </c>
      <c r="C29" s="555">
        <v>472.72700000000003</v>
      </c>
      <c r="D29" s="555">
        <v>288.39600000000002</v>
      </c>
      <c r="E29" s="555">
        <v>185.33100000000002</v>
      </c>
      <c r="F29" s="542">
        <v>0.63919999999999999</v>
      </c>
      <c r="G29" s="357"/>
      <c r="H29" s="207"/>
      <c r="J29" s="113"/>
    </row>
    <row r="30" spans="1:10" s="208" customFormat="1">
      <c r="A30" s="122"/>
      <c r="B30" s="398" t="s">
        <v>55</v>
      </c>
      <c r="C30" s="393">
        <v>365.86900000000003</v>
      </c>
      <c r="D30" s="392">
        <v>183.28</v>
      </c>
      <c r="E30" s="392">
        <v>182.58900000000003</v>
      </c>
      <c r="F30" s="363">
        <v>0.99619999999999997</v>
      </c>
      <c r="G30" s="358"/>
      <c r="J30" s="113"/>
    </row>
    <row r="31" spans="1:10" s="208" customFormat="1">
      <c r="A31" s="122"/>
      <c r="B31" s="190" t="s">
        <v>56</v>
      </c>
      <c r="C31" s="213">
        <v>106.858</v>
      </c>
      <c r="D31" s="85">
        <v>105.116</v>
      </c>
      <c r="E31" s="85">
        <v>1.7420000000000044</v>
      </c>
      <c r="F31" s="358">
        <v>1.66E-2</v>
      </c>
      <c r="G31" s="358"/>
      <c r="J31" s="113"/>
    </row>
    <row r="32" spans="1:10" ht="14.25" customHeight="1">
      <c r="A32" s="94"/>
      <c r="B32" s="325"/>
      <c r="C32" s="84"/>
      <c r="D32" s="84"/>
      <c r="E32" s="84"/>
      <c r="F32" s="357"/>
      <c r="G32" s="357"/>
      <c r="J32" s="112"/>
    </row>
    <row r="33" spans="1:9" s="130" customFormat="1">
      <c r="A33" s="114"/>
      <c r="B33" s="129" t="s">
        <v>276</v>
      </c>
      <c r="C33" s="91">
        <v>3.410415803899852E-3</v>
      </c>
      <c r="D33" s="91">
        <v>2.4088432926296249E-3</v>
      </c>
      <c r="E33" s="91">
        <v>1.0015725112702272E-3</v>
      </c>
      <c r="F33" s="378">
        <v>0.4158</v>
      </c>
      <c r="G33" s="380"/>
    </row>
    <row r="34" spans="1:9" s="130" customFormat="1">
      <c r="A34" s="114"/>
    </row>
    <row r="35" spans="1:9" s="130" customFormat="1">
      <c r="B35" s="633" t="s">
        <v>488</v>
      </c>
      <c r="C35" s="633"/>
      <c r="D35" s="633"/>
      <c r="E35" s="633"/>
      <c r="F35" s="633"/>
      <c r="G35" s="633"/>
      <c r="H35" s="633"/>
    </row>
    <row r="36" spans="1:9" s="130" customFormat="1" ht="14.25">
      <c r="B36" s="131"/>
      <c r="C36" s="80"/>
      <c r="D36" s="81"/>
      <c r="E36" s="81"/>
      <c r="F36" s="81"/>
      <c r="G36" s="381"/>
    </row>
    <row r="37" spans="1:9" s="130" customFormat="1" ht="14.25">
      <c r="B37" s="131"/>
      <c r="C37" s="80"/>
      <c r="D37" s="81"/>
      <c r="E37" s="81"/>
      <c r="F37" s="81"/>
      <c r="G37" s="381"/>
    </row>
    <row r="38" spans="1:9" s="130" customFormat="1" ht="14.25">
      <c r="B38" s="131"/>
      <c r="C38" s="80"/>
      <c r="D38" s="81"/>
      <c r="E38" s="81"/>
      <c r="F38" s="81"/>
      <c r="G38" s="381"/>
    </row>
    <row r="39" spans="1:9" s="130" customFormat="1" ht="14.25">
      <c r="B39" s="131"/>
      <c r="C39" s="80"/>
      <c r="D39" s="81"/>
      <c r="E39" s="81"/>
      <c r="F39" s="81"/>
      <c r="G39" s="381"/>
      <c r="I39" s="80"/>
    </row>
    <row r="40" spans="1:9" s="112" customFormat="1" ht="6" customHeight="1">
      <c r="C40" s="80"/>
      <c r="D40" s="81"/>
      <c r="E40" s="81"/>
      <c r="F40" s="81"/>
      <c r="G40" s="381"/>
      <c r="H40" s="130"/>
    </row>
    <row r="41" spans="1:9" s="112" customFormat="1" ht="18" hidden="1" customHeight="1">
      <c r="B41" s="132" t="s">
        <v>37</v>
      </c>
      <c r="C41" s="80"/>
      <c r="D41" s="81"/>
      <c r="E41" s="81"/>
      <c r="F41" s="81"/>
      <c r="G41" s="381"/>
      <c r="H41" s="130"/>
    </row>
    <row r="42" spans="1:9" ht="6" customHeight="1">
      <c r="C42" s="80"/>
      <c r="D42" s="81"/>
      <c r="E42" s="81"/>
      <c r="F42" s="81"/>
      <c r="G42" s="381"/>
      <c r="H42" s="130"/>
    </row>
    <row r="43" spans="1:9" ht="14.25">
      <c r="C43" s="80"/>
      <c r="D43" s="81"/>
      <c r="E43" s="81"/>
      <c r="F43" s="81"/>
      <c r="G43" s="381"/>
      <c r="H43" s="130"/>
    </row>
    <row r="44" spans="1:9" ht="14.25">
      <c r="C44" s="80"/>
      <c r="D44" s="81"/>
      <c r="E44" s="81"/>
      <c r="F44" s="81"/>
      <c r="G44" s="381"/>
      <c r="H44" s="130"/>
    </row>
    <row r="45" spans="1:9" ht="14.25">
      <c r="C45" s="80"/>
      <c r="D45" s="81"/>
      <c r="E45" s="81"/>
      <c r="F45" s="81"/>
      <c r="G45" s="381"/>
      <c r="H45" s="130"/>
    </row>
    <row r="46" spans="1:9" ht="14.25">
      <c r="C46" s="80"/>
      <c r="D46" s="81"/>
      <c r="E46" s="81"/>
      <c r="F46" s="81"/>
      <c r="G46" s="381"/>
      <c r="H46" s="130"/>
    </row>
    <row r="47" spans="1:9" ht="14.25">
      <c r="C47" s="80"/>
      <c r="D47" s="81"/>
      <c r="E47" s="81"/>
      <c r="F47" s="81"/>
      <c r="G47" s="381"/>
      <c r="H47" s="130"/>
    </row>
    <row r="48" spans="1:9" ht="14.25">
      <c r="C48" s="80"/>
      <c r="D48" s="81"/>
      <c r="E48" s="81"/>
      <c r="F48" s="81"/>
      <c r="G48" s="381"/>
      <c r="H48" s="130"/>
    </row>
    <row r="49" spans="3:8" ht="14.25">
      <c r="C49" s="80"/>
      <c r="D49" s="81"/>
      <c r="E49" s="81"/>
      <c r="F49" s="81"/>
      <c r="G49" s="381"/>
      <c r="H49" s="130"/>
    </row>
    <row r="50" spans="3:8" ht="14.25">
      <c r="C50" s="80"/>
      <c r="D50" s="81"/>
      <c r="E50" s="81"/>
      <c r="F50" s="81"/>
      <c r="G50" s="381"/>
      <c r="H50" s="130"/>
    </row>
    <row r="51" spans="3:8" ht="14.25">
      <c r="C51" s="80"/>
      <c r="D51" s="81"/>
      <c r="E51" s="81"/>
      <c r="F51" s="81"/>
      <c r="G51" s="381"/>
      <c r="H51" s="130"/>
    </row>
    <row r="52" spans="3:8" ht="14.25">
      <c r="C52" s="80"/>
      <c r="D52" s="81"/>
      <c r="E52" s="81"/>
      <c r="F52" s="81"/>
      <c r="G52" s="381"/>
      <c r="H52" s="130"/>
    </row>
    <row r="53" spans="3:8">
      <c r="C53" s="124"/>
      <c r="D53" s="124"/>
      <c r="E53" s="124"/>
      <c r="F53" s="124"/>
      <c r="G53" s="401"/>
    </row>
    <row r="54" spans="3:8">
      <c r="C54" s="124"/>
      <c r="D54" s="124"/>
      <c r="E54" s="124"/>
      <c r="F54" s="124"/>
      <c r="G54" s="401"/>
    </row>
    <row r="55" spans="3:8">
      <c r="C55" s="124"/>
      <c r="D55" s="124"/>
      <c r="E55" s="124"/>
      <c r="F55" s="124"/>
      <c r="G55" s="401"/>
    </row>
    <row r="56" spans="3:8">
      <c r="C56" s="124"/>
      <c r="D56" s="124"/>
      <c r="E56" s="124"/>
      <c r="F56" s="124"/>
      <c r="G56" s="401"/>
    </row>
    <row r="57" spans="3:8">
      <c r="C57" s="124"/>
      <c r="D57" s="124"/>
      <c r="E57" s="124"/>
      <c r="F57" s="124"/>
      <c r="G57" s="401"/>
    </row>
    <row r="58" spans="3:8">
      <c r="C58" s="124"/>
      <c r="D58" s="124"/>
      <c r="E58" s="124"/>
      <c r="F58" s="124"/>
      <c r="G58" s="401"/>
    </row>
    <row r="59" spans="3:8">
      <c r="C59" s="124"/>
      <c r="D59" s="124"/>
      <c r="E59" s="124"/>
      <c r="F59" s="124"/>
      <c r="G59" s="401"/>
    </row>
    <row r="60" spans="3:8">
      <c r="C60" s="124"/>
      <c r="D60" s="124"/>
      <c r="E60" s="124"/>
      <c r="F60" s="124"/>
      <c r="G60" s="401"/>
    </row>
    <row r="61" spans="3:8">
      <c r="C61" s="124"/>
      <c r="D61" s="124"/>
      <c r="E61" s="124"/>
      <c r="F61" s="124"/>
      <c r="G61" s="401"/>
    </row>
    <row r="62" spans="3:8">
      <c r="C62" s="124"/>
      <c r="D62" s="124"/>
      <c r="E62" s="124"/>
      <c r="F62" s="124"/>
      <c r="G62" s="401"/>
    </row>
    <row r="63" spans="3:8">
      <c r="C63" s="124"/>
      <c r="D63" s="124"/>
      <c r="E63" s="124"/>
      <c r="F63" s="124"/>
      <c r="G63" s="401"/>
    </row>
    <row r="64" spans="3:8">
      <c r="C64" s="124"/>
      <c r="D64" s="124"/>
      <c r="E64" s="124"/>
      <c r="F64" s="124"/>
      <c r="G64" s="401"/>
    </row>
    <row r="65" spans="3:7">
      <c r="C65" s="124"/>
      <c r="D65" s="124"/>
      <c r="E65" s="124"/>
      <c r="F65" s="124"/>
      <c r="G65" s="401"/>
    </row>
    <row r="66" spans="3:7">
      <c r="C66" s="124"/>
      <c r="D66" s="124"/>
      <c r="E66" s="124"/>
      <c r="F66" s="124"/>
      <c r="G66" s="401"/>
    </row>
    <row r="67" spans="3:7">
      <c r="C67" s="124"/>
      <c r="D67" s="124"/>
      <c r="E67" s="124"/>
      <c r="F67" s="124"/>
      <c r="G67" s="401"/>
    </row>
    <row r="68" spans="3:7">
      <c r="C68" s="124"/>
      <c r="D68" s="124"/>
      <c r="E68" s="124"/>
      <c r="F68" s="124"/>
      <c r="G68" s="401"/>
    </row>
    <row r="69" spans="3:7">
      <c r="C69" s="124"/>
      <c r="D69" s="124"/>
      <c r="E69" s="124"/>
      <c r="F69" s="124"/>
      <c r="G69" s="401"/>
    </row>
    <row r="70" spans="3:7">
      <c r="C70" s="124"/>
      <c r="D70" s="124"/>
      <c r="E70" s="124"/>
      <c r="F70" s="124"/>
      <c r="G70" s="401"/>
    </row>
    <row r="71" spans="3:7">
      <c r="C71" s="124"/>
      <c r="D71" s="124"/>
      <c r="E71" s="124"/>
      <c r="F71" s="124"/>
      <c r="G71" s="401"/>
    </row>
  </sheetData>
  <mergeCells count="3">
    <mergeCell ref="C3:F3"/>
    <mergeCell ref="B3:B4"/>
    <mergeCell ref="B35:H35"/>
  </mergeCells>
  <phoneticPr fontId="12" type="noConversion"/>
  <printOptions horizontalCentered="1" verticalCentered="1"/>
  <pageMargins left="0.31496062992125984" right="0.39370078740157483" top="0.4" bottom="0.32" header="0.3" footer="0.28000000000000003"/>
  <pageSetup paperSize="9" scale="90" orientation="landscape" r:id="rId1"/>
  <headerFooter alignWithMargins="0">
    <oddHeader>&amp;C&amp;"Arial"&amp;8&amp;K000000INTERNAL&amp;1#</oddHeader>
  </headerFooter>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21"/>
  <sheetViews>
    <sheetView showGridLines="0" zoomScale="95" zoomScaleNormal="95" workbookViewId="0"/>
  </sheetViews>
  <sheetFormatPr baseColWidth="10" defaultColWidth="11.42578125" defaultRowHeight="12.75"/>
  <cols>
    <col min="1" max="1" width="9.28515625" style="112" customWidth="1"/>
    <col min="2" max="2" width="65.85546875" style="112" customWidth="1"/>
    <col min="3" max="3" width="11.42578125" style="206"/>
    <col min="4" max="16384" width="11.42578125" style="112"/>
  </cols>
  <sheetData>
    <row r="1" spans="1:6">
      <c r="A1" s="94"/>
      <c r="B1" s="94"/>
      <c r="C1" s="114"/>
      <c r="D1" s="94"/>
      <c r="E1" s="94"/>
      <c r="F1" s="94"/>
    </row>
    <row r="2" spans="1:6">
      <c r="A2" s="94"/>
      <c r="B2" s="636"/>
      <c r="C2" s="636"/>
      <c r="D2" s="636"/>
      <c r="E2" s="636"/>
      <c r="F2" s="636"/>
    </row>
    <row r="3" spans="1:6">
      <c r="A3" s="94"/>
      <c r="B3" s="634" t="s">
        <v>452</v>
      </c>
      <c r="C3" s="635" t="s">
        <v>451</v>
      </c>
      <c r="D3" s="635"/>
      <c r="E3" s="635"/>
      <c r="F3" s="635"/>
    </row>
    <row r="4" spans="1:6">
      <c r="A4" s="94"/>
      <c r="B4" s="635"/>
      <c r="C4" s="436" t="s">
        <v>424</v>
      </c>
      <c r="D4" s="437" t="s">
        <v>425</v>
      </c>
      <c r="E4" s="214" t="s">
        <v>67</v>
      </c>
      <c r="F4" s="214" t="s">
        <v>68</v>
      </c>
    </row>
    <row r="5" spans="1:6">
      <c r="A5" s="94"/>
      <c r="B5" s="383"/>
      <c r="C5" s="225"/>
      <c r="D5" s="219"/>
      <c r="E5" s="219"/>
      <c r="F5" s="219"/>
    </row>
    <row r="6" spans="1:6">
      <c r="A6" s="94"/>
      <c r="B6" s="236" t="s">
        <v>294</v>
      </c>
      <c r="C6" s="384"/>
      <c r="D6" s="384"/>
      <c r="E6" s="384"/>
      <c r="F6" s="385"/>
    </row>
    <row r="7" spans="1:6">
      <c r="A7" s="94"/>
      <c r="B7" s="105" t="s">
        <v>10</v>
      </c>
      <c r="C7" s="458">
        <v>47.561</v>
      </c>
      <c r="D7" s="458">
        <v>42.698</v>
      </c>
      <c r="E7" s="458">
        <v>4.8629999999999995</v>
      </c>
      <c r="F7" s="357">
        <v>0.10490000000000001</v>
      </c>
    </row>
    <row r="8" spans="1:6">
      <c r="A8" s="94"/>
      <c r="B8" s="105" t="s">
        <v>46</v>
      </c>
      <c r="C8" s="458">
        <v>322.74200000000002</v>
      </c>
      <c r="D8" s="458">
        <v>405.55900000000003</v>
      </c>
      <c r="E8" s="458">
        <v>-82.817000000000007</v>
      </c>
      <c r="F8" s="357">
        <v>-0.20419999999999999</v>
      </c>
    </row>
    <row r="9" spans="1:6">
      <c r="A9" s="94"/>
      <c r="B9" s="105" t="s">
        <v>14</v>
      </c>
      <c r="C9" s="458">
        <v>335.95499999999998</v>
      </c>
      <c r="D9" s="458">
        <v>290.33499999999998</v>
      </c>
      <c r="E9" s="458">
        <v>45.620000000000005</v>
      </c>
      <c r="F9" s="357">
        <v>0.15709999999999999</v>
      </c>
    </row>
    <row r="10" spans="1:6">
      <c r="A10" s="94"/>
      <c r="B10" s="105" t="s">
        <v>47</v>
      </c>
      <c r="C10" s="458">
        <v>168.72</v>
      </c>
      <c r="D10" s="458">
        <v>127.786</v>
      </c>
      <c r="E10" s="458">
        <v>40.933999999999997</v>
      </c>
      <c r="F10" s="357">
        <v>0.32029999999999997</v>
      </c>
    </row>
    <row r="11" spans="1:6">
      <c r="A11" s="94"/>
      <c r="B11" s="105" t="s">
        <v>347</v>
      </c>
      <c r="C11" s="458">
        <v>66.23</v>
      </c>
      <c r="D11" s="458">
        <v>0</v>
      </c>
      <c r="E11" s="458">
        <v>66.23</v>
      </c>
      <c r="F11" s="530" t="s">
        <v>309</v>
      </c>
    </row>
    <row r="12" spans="1:6" s="217" customFormat="1">
      <c r="B12" s="219" t="s">
        <v>453</v>
      </c>
      <c r="C12" s="482">
        <v>941.60800000000006</v>
      </c>
      <c r="D12" s="482">
        <v>867.37799999999993</v>
      </c>
      <c r="E12" s="482">
        <v>74.83</v>
      </c>
      <c r="F12" s="387">
        <v>8.5599999999999996E-2</v>
      </c>
    </row>
    <row r="13" spans="1:6" s="113" customFormat="1">
      <c r="A13" s="122"/>
      <c r="B13" s="219"/>
      <c r="C13" s="460"/>
      <c r="D13" s="483"/>
      <c r="E13" s="483"/>
      <c r="F13" s="484"/>
    </row>
    <row r="14" spans="1:6">
      <c r="A14" s="94"/>
      <c r="B14" s="236" t="s">
        <v>311</v>
      </c>
      <c r="C14" s="485"/>
      <c r="D14" s="485"/>
      <c r="E14" s="485"/>
      <c r="F14" s="486"/>
    </row>
    <row r="15" spans="1:6">
      <c r="A15" s="94"/>
      <c r="B15" s="105" t="s">
        <v>10</v>
      </c>
      <c r="C15" s="458">
        <v>188.958</v>
      </c>
      <c r="D15" s="458">
        <v>156.87200000000001</v>
      </c>
      <c r="E15" s="458">
        <v>32.085999999999984</v>
      </c>
      <c r="F15" s="357">
        <v>0.20449999999999999</v>
      </c>
    </row>
    <row r="16" spans="1:6">
      <c r="A16" s="94"/>
      <c r="B16" s="105" t="s">
        <v>46</v>
      </c>
      <c r="C16" s="458">
        <v>2124.9870000000001</v>
      </c>
      <c r="D16" s="458">
        <v>1795.348</v>
      </c>
      <c r="E16" s="458">
        <v>329.63900000000012</v>
      </c>
      <c r="F16" s="357">
        <v>0.18360000000000001</v>
      </c>
    </row>
    <row r="17" spans="1:7">
      <c r="A17" s="94"/>
      <c r="B17" s="105" t="s">
        <v>14</v>
      </c>
      <c r="C17" s="458">
        <v>462.76</v>
      </c>
      <c r="D17" s="458">
        <v>412.709</v>
      </c>
      <c r="E17" s="458">
        <v>50.050999999999988</v>
      </c>
      <c r="F17" s="357">
        <v>0.12130000000000001</v>
      </c>
    </row>
    <row r="18" spans="1:7">
      <c r="A18" s="94"/>
      <c r="B18" s="105" t="s">
        <v>47</v>
      </c>
      <c r="C18" s="458">
        <v>250.92599999999999</v>
      </c>
      <c r="D18" s="458">
        <v>233.37799999999999</v>
      </c>
      <c r="E18" s="458">
        <v>17.548000000000002</v>
      </c>
      <c r="F18" s="357">
        <v>7.5200000000000003E-2</v>
      </c>
    </row>
    <row r="19" spans="1:7" s="113" customFormat="1">
      <c r="A19" s="122"/>
      <c r="B19" s="110" t="s">
        <v>454</v>
      </c>
      <c r="C19" s="463">
        <v>3027.6309999999999</v>
      </c>
      <c r="D19" s="463">
        <v>2598.3070000000002</v>
      </c>
      <c r="E19" s="463">
        <v>429.52400000000011</v>
      </c>
      <c r="F19" s="358">
        <v>0.16520000000000001</v>
      </c>
    </row>
    <row r="20" spans="1:7" s="113" customFormat="1">
      <c r="A20" s="122"/>
      <c r="B20" s="219"/>
      <c r="C20" s="482"/>
      <c r="D20" s="482"/>
      <c r="E20" s="482"/>
      <c r="F20" s="387"/>
    </row>
    <row r="21" spans="1:7">
      <c r="A21" s="94"/>
      <c r="B21" s="221" t="s">
        <v>395</v>
      </c>
      <c r="C21" s="460">
        <v>-175.84300000000002</v>
      </c>
      <c r="D21" s="460">
        <v>-189.80600000000001</v>
      </c>
      <c r="E21" s="460">
        <v>13.962999999999994</v>
      </c>
      <c r="F21" s="359">
        <v>-0.11360000000000001</v>
      </c>
    </row>
    <row r="22" spans="1:7">
      <c r="A22" s="94"/>
      <c r="B22" s="221"/>
      <c r="C22" s="460"/>
      <c r="D22" s="460"/>
      <c r="E22" s="460"/>
      <c r="F22" s="460"/>
    </row>
    <row r="23" spans="1:7" s="134" customFormat="1">
      <c r="B23" s="386" t="s">
        <v>455</v>
      </c>
      <c r="C23" s="487">
        <v>3793.99</v>
      </c>
      <c r="D23" s="487">
        <v>3274.8719999999998</v>
      </c>
      <c r="E23" s="487">
        <v>519.11800000000039</v>
      </c>
      <c r="F23" s="388">
        <v>0.1585</v>
      </c>
    </row>
    <row r="24" spans="1:7" s="206" customFormat="1">
      <c r="A24" s="114"/>
      <c r="B24" s="262"/>
      <c r="C24" s="488"/>
      <c r="D24" s="488"/>
      <c r="E24" s="488"/>
      <c r="F24" s="389"/>
    </row>
    <row r="25" spans="1:7">
      <c r="A25" s="94"/>
      <c r="B25" s="236" t="s">
        <v>294</v>
      </c>
      <c r="C25" s="485"/>
      <c r="D25" s="485"/>
      <c r="E25" s="485"/>
      <c r="F25" s="486"/>
    </row>
    <row r="26" spans="1:7">
      <c r="A26" s="94"/>
      <c r="B26" s="105" t="s">
        <v>10</v>
      </c>
      <c r="C26" s="458">
        <v>-2.7530000000000001</v>
      </c>
      <c r="D26" s="458">
        <v>-4.7799999999999994</v>
      </c>
      <c r="E26" s="458">
        <v>2.0269999999999992</v>
      </c>
      <c r="F26" s="357">
        <v>-0.42409999999999998</v>
      </c>
    </row>
    <row r="27" spans="1:7">
      <c r="A27" s="94"/>
      <c r="B27" s="105" t="s">
        <v>46</v>
      </c>
      <c r="C27" s="458">
        <v>-132.46</v>
      </c>
      <c r="D27" s="458">
        <v>-346.892</v>
      </c>
      <c r="E27" s="458">
        <v>215.43199999999999</v>
      </c>
      <c r="F27" s="357">
        <v>-0.61819999999999997</v>
      </c>
    </row>
    <row r="28" spans="1:7">
      <c r="A28" s="94"/>
      <c r="B28" s="105" t="s">
        <v>14</v>
      </c>
      <c r="C28" s="458">
        <v>-115.45099999999999</v>
      </c>
      <c r="D28" s="458">
        <v>-93.206000000000003</v>
      </c>
      <c r="E28" s="458">
        <v>-22</v>
      </c>
      <c r="F28" s="357">
        <v>0.2387</v>
      </c>
      <c r="G28" s="565"/>
    </row>
    <row r="29" spans="1:7">
      <c r="A29" s="94"/>
      <c r="B29" s="105" t="s">
        <v>47</v>
      </c>
      <c r="C29" s="458">
        <v>-52.86</v>
      </c>
      <c r="D29" s="458">
        <v>-35.24</v>
      </c>
      <c r="E29" s="458">
        <v>-17.619999999999997</v>
      </c>
      <c r="F29" s="357">
        <v>0.5</v>
      </c>
    </row>
    <row r="30" spans="1:7">
      <c r="A30" s="94"/>
      <c r="B30" s="105" t="s">
        <v>347</v>
      </c>
      <c r="C30" s="458">
        <v>-31.959</v>
      </c>
      <c r="D30" s="458">
        <v>0</v>
      </c>
      <c r="E30" s="458">
        <v>-31.959</v>
      </c>
      <c r="F30" s="530" t="s">
        <v>309</v>
      </c>
    </row>
    <row r="31" spans="1:7" s="113" customFormat="1">
      <c r="A31" s="122"/>
      <c r="B31" s="219" t="s">
        <v>456</v>
      </c>
      <c r="C31" s="482">
        <v>-335.483</v>
      </c>
      <c r="D31" s="482">
        <v>-480.11799999999999</v>
      </c>
      <c r="E31" s="482">
        <v>144.63499999999999</v>
      </c>
      <c r="F31" s="387">
        <v>-0.30220000000000002</v>
      </c>
    </row>
    <row r="32" spans="1:7" s="113" customFormat="1">
      <c r="A32" s="122"/>
      <c r="B32" s="219"/>
      <c r="C32" s="460"/>
      <c r="D32" s="483"/>
      <c r="E32" s="483"/>
      <c r="F32" s="484"/>
    </row>
    <row r="33" spans="1:6">
      <c r="A33" s="94"/>
      <c r="B33" s="236" t="s">
        <v>311</v>
      </c>
      <c r="C33" s="485"/>
      <c r="D33" s="485"/>
      <c r="E33" s="485"/>
      <c r="F33" s="486"/>
    </row>
    <row r="34" spans="1:6">
      <c r="A34" s="94"/>
      <c r="B34" s="105" t="s">
        <v>10</v>
      </c>
      <c r="C34" s="458">
        <v>-129.84299999999999</v>
      </c>
      <c r="D34" s="458">
        <v>-107.316</v>
      </c>
      <c r="E34" s="458">
        <v>-22.526999999999987</v>
      </c>
      <c r="F34" s="357">
        <v>0.2099</v>
      </c>
    </row>
    <row r="35" spans="1:6">
      <c r="A35" s="94"/>
      <c r="B35" s="105" t="s">
        <v>46</v>
      </c>
      <c r="C35" s="458">
        <v>-1468.615</v>
      </c>
      <c r="D35" s="458">
        <v>-1281.691</v>
      </c>
      <c r="E35" s="458">
        <v>-186.92399999999998</v>
      </c>
      <c r="F35" s="357">
        <v>0.14580000000000001</v>
      </c>
    </row>
    <row r="36" spans="1:6">
      <c r="A36" s="94"/>
      <c r="B36" s="105" t="s">
        <v>14</v>
      </c>
      <c r="C36" s="458">
        <v>-274.363</v>
      </c>
      <c r="D36" s="458">
        <v>-241.68700000000001</v>
      </c>
      <c r="E36" s="458">
        <v>-32.475999999999985</v>
      </c>
      <c r="F36" s="357">
        <v>0.13519999999999999</v>
      </c>
    </row>
    <row r="37" spans="1:6">
      <c r="A37" s="94"/>
      <c r="B37" s="105" t="s">
        <v>47</v>
      </c>
      <c r="C37" s="458">
        <v>-169.47400000000002</v>
      </c>
      <c r="D37" s="458">
        <v>-155.26599999999999</v>
      </c>
      <c r="E37" s="458">
        <v>-14.208000000000027</v>
      </c>
      <c r="F37" s="357">
        <v>9.2499999999999999E-2</v>
      </c>
    </row>
    <row r="38" spans="1:6" s="113" customFormat="1">
      <c r="A38" s="122"/>
      <c r="B38" s="110" t="s">
        <v>457</v>
      </c>
      <c r="C38" s="463">
        <v>-2042.2950000000001</v>
      </c>
      <c r="D38" s="463">
        <v>-1785.96</v>
      </c>
      <c r="E38" s="463">
        <v>-256.13499999999999</v>
      </c>
      <c r="F38" s="358">
        <v>0.14249999999999999</v>
      </c>
    </row>
    <row r="39" spans="1:6" s="113" customFormat="1">
      <c r="A39" s="122"/>
      <c r="B39" s="219"/>
      <c r="C39" s="482"/>
      <c r="D39" s="482"/>
      <c r="E39" s="482"/>
      <c r="F39" s="387"/>
    </row>
    <row r="40" spans="1:6">
      <c r="A40" s="94"/>
      <c r="B40" s="221" t="s">
        <v>395</v>
      </c>
      <c r="C40" s="460">
        <v>186.714</v>
      </c>
      <c r="D40" s="460">
        <v>189.7</v>
      </c>
      <c r="E40" s="460">
        <v>-2.98599999999999</v>
      </c>
      <c r="F40" s="359">
        <v>-1.6E-2</v>
      </c>
    </row>
    <row r="41" spans="1:6">
      <c r="A41" s="94"/>
      <c r="B41" s="222"/>
      <c r="C41" s="489"/>
      <c r="D41" s="489"/>
      <c r="E41" s="489"/>
      <c r="F41" s="489"/>
    </row>
    <row r="42" spans="1:6" s="141" customFormat="1">
      <c r="B42" s="386" t="s">
        <v>458</v>
      </c>
      <c r="C42" s="487">
        <v>-2190.1640000000002</v>
      </c>
      <c r="D42" s="487">
        <v>-2075.5079999999998</v>
      </c>
      <c r="E42" s="487">
        <v>-113.6560000000004</v>
      </c>
      <c r="F42" s="388">
        <v>5.5199999999999999E-2</v>
      </c>
    </row>
    <row r="43" spans="1:6" s="141" customFormat="1">
      <c r="B43" s="557"/>
      <c r="C43" s="558"/>
      <c r="D43" s="558"/>
      <c r="E43" s="558"/>
      <c r="F43" s="559"/>
    </row>
    <row r="44" spans="1:6">
      <c r="A44" s="94"/>
      <c r="B44" s="236" t="s">
        <v>294</v>
      </c>
      <c r="C44" s="485"/>
      <c r="D44" s="485"/>
      <c r="E44" s="485"/>
      <c r="F44" s="486"/>
    </row>
    <row r="45" spans="1:6">
      <c r="A45" s="94"/>
      <c r="B45" s="105" t="s">
        <v>10</v>
      </c>
      <c r="C45" s="458">
        <v>-9</v>
      </c>
      <c r="D45" s="458">
        <v>-7</v>
      </c>
      <c r="E45" s="458">
        <v>-2</v>
      </c>
      <c r="F45" s="357">
        <v>0.21299999999999999</v>
      </c>
    </row>
    <row r="46" spans="1:6">
      <c r="A46" s="94"/>
      <c r="B46" s="105" t="s">
        <v>46</v>
      </c>
      <c r="C46" s="458">
        <v>-4</v>
      </c>
      <c r="D46" s="458">
        <v>-3</v>
      </c>
      <c r="E46" s="458">
        <v>-1</v>
      </c>
      <c r="F46" s="357">
        <v>0.255</v>
      </c>
    </row>
    <row r="47" spans="1:6">
      <c r="A47" s="94"/>
      <c r="B47" s="105" t="s">
        <v>14</v>
      </c>
      <c r="C47" s="458">
        <v>-9</v>
      </c>
      <c r="D47" s="458">
        <v>-8</v>
      </c>
      <c r="E47" s="458">
        <v>-1</v>
      </c>
      <c r="F47" s="357">
        <v>0.13</v>
      </c>
    </row>
    <row r="48" spans="1:6">
      <c r="A48" s="94"/>
      <c r="B48" s="105" t="s">
        <v>47</v>
      </c>
      <c r="C48" s="458">
        <v>-8</v>
      </c>
      <c r="D48" s="458">
        <v>-7</v>
      </c>
      <c r="E48" s="458">
        <v>-1</v>
      </c>
      <c r="F48" s="357">
        <v>0.14099999999999999</v>
      </c>
    </row>
    <row r="49" spans="1:6">
      <c r="A49" s="94"/>
      <c r="B49" s="105" t="s">
        <v>347</v>
      </c>
      <c r="C49" s="458">
        <v>-3</v>
      </c>
      <c r="D49" s="458" t="s">
        <v>374</v>
      </c>
      <c r="E49" s="458">
        <v>-3</v>
      </c>
      <c r="F49" s="530" t="s">
        <v>309</v>
      </c>
    </row>
    <row r="50" spans="1:6" s="113" customFormat="1">
      <c r="A50" s="122"/>
      <c r="B50" s="219" t="s">
        <v>459</v>
      </c>
      <c r="C50" s="482">
        <v>-33</v>
      </c>
      <c r="D50" s="482">
        <v>-25</v>
      </c>
      <c r="E50" s="482">
        <v>-8</v>
      </c>
      <c r="F50" s="387">
        <v>0.29899999999999999</v>
      </c>
    </row>
    <row r="51" spans="1:6" s="113" customFormat="1">
      <c r="A51" s="122"/>
      <c r="B51" s="219"/>
      <c r="C51" s="460"/>
      <c r="D51" s="483"/>
      <c r="E51" s="483"/>
      <c r="F51" s="484"/>
    </row>
    <row r="52" spans="1:6">
      <c r="A52" s="94"/>
      <c r="B52" s="236" t="s">
        <v>311</v>
      </c>
      <c r="C52" s="485"/>
      <c r="D52" s="485"/>
      <c r="E52" s="485"/>
      <c r="F52" s="486"/>
    </row>
    <row r="53" spans="1:6">
      <c r="A53" s="94"/>
      <c r="B53" s="105" t="s">
        <v>10</v>
      </c>
      <c r="C53" s="458">
        <v>-24</v>
      </c>
      <c r="D53" s="458">
        <v>-22</v>
      </c>
      <c r="E53" s="458">
        <v>-2</v>
      </c>
      <c r="F53" s="357">
        <v>8.3000000000000004E-2</v>
      </c>
    </row>
    <row r="54" spans="1:6">
      <c r="A54" s="94"/>
      <c r="B54" s="105" t="s">
        <v>46</v>
      </c>
      <c r="C54" s="458">
        <v>-50</v>
      </c>
      <c r="D54" s="458">
        <v>-75</v>
      </c>
      <c r="E54" s="458">
        <v>25</v>
      </c>
      <c r="F54" s="357">
        <v>-0.33800000000000002</v>
      </c>
    </row>
    <row r="55" spans="1:6">
      <c r="A55" s="94"/>
      <c r="B55" s="105" t="s">
        <v>14</v>
      </c>
      <c r="C55" s="458">
        <v>-9</v>
      </c>
      <c r="D55" s="458">
        <v>-9</v>
      </c>
      <c r="E55" s="458">
        <v>0</v>
      </c>
      <c r="F55" s="357">
        <v>0.02</v>
      </c>
    </row>
    <row r="56" spans="1:6">
      <c r="A56" s="94"/>
      <c r="B56" s="105" t="s">
        <v>47</v>
      </c>
      <c r="C56" s="458">
        <v>-5</v>
      </c>
      <c r="D56" s="458">
        <v>-6</v>
      </c>
      <c r="E56" s="458">
        <v>1</v>
      </c>
      <c r="F56" s="357">
        <v>-9.1999999999999998E-2</v>
      </c>
    </row>
    <row r="57" spans="1:6" s="217" customFormat="1">
      <c r="B57" s="110" t="s">
        <v>460</v>
      </c>
      <c r="C57" s="463">
        <v>-88</v>
      </c>
      <c r="D57" s="463">
        <v>-112</v>
      </c>
      <c r="E57" s="463">
        <v>24</v>
      </c>
      <c r="F57" s="358">
        <v>-0.21299999999999999</v>
      </c>
    </row>
    <row r="58" spans="1:6" s="113" customFormat="1">
      <c r="A58" s="122"/>
      <c r="B58" s="219"/>
      <c r="C58" s="482"/>
      <c r="D58" s="482"/>
      <c r="E58" s="482"/>
      <c r="F58" s="387"/>
    </row>
    <row r="59" spans="1:6">
      <c r="A59" s="94"/>
      <c r="B59" s="221" t="s">
        <v>395</v>
      </c>
      <c r="C59" s="460">
        <v>-10</v>
      </c>
      <c r="D59" s="460">
        <v>-5</v>
      </c>
      <c r="E59" s="460">
        <v>-5</v>
      </c>
      <c r="F59" s="359">
        <v>0.97099999999999997</v>
      </c>
    </row>
    <row r="60" spans="1:6">
      <c r="A60" s="94"/>
      <c r="B60" s="223"/>
      <c r="C60" s="460"/>
      <c r="D60" s="483"/>
      <c r="E60" s="483"/>
      <c r="F60" s="484"/>
    </row>
    <row r="61" spans="1:6" s="134" customFormat="1">
      <c r="B61" s="386" t="s">
        <v>461</v>
      </c>
      <c r="C61" s="487">
        <v>-131</v>
      </c>
      <c r="D61" s="487">
        <v>-142</v>
      </c>
      <c r="E61" s="487">
        <v>11</v>
      </c>
      <c r="F61" s="388">
        <v>-0.08</v>
      </c>
    </row>
    <row r="62" spans="1:6" s="224" customFormat="1">
      <c r="B62" s="382"/>
      <c r="C62" s="491"/>
      <c r="D62" s="491"/>
      <c r="E62" s="491"/>
      <c r="F62" s="492"/>
    </row>
    <row r="63" spans="1:6">
      <c r="A63" s="94"/>
      <c r="B63" s="236" t="s">
        <v>294</v>
      </c>
      <c r="C63" s="493"/>
      <c r="D63" s="493"/>
      <c r="E63" s="493"/>
      <c r="F63" s="493"/>
    </row>
    <row r="64" spans="1:6">
      <c r="A64" s="94"/>
      <c r="B64" s="105" t="s">
        <v>10</v>
      </c>
      <c r="C64" s="458">
        <v>-9</v>
      </c>
      <c r="D64" s="458">
        <v>-9</v>
      </c>
      <c r="E64" s="458">
        <v>0</v>
      </c>
      <c r="F64" s="357">
        <v>-7.0000000000000007E-2</v>
      </c>
    </row>
    <row r="65" spans="1:6">
      <c r="A65" s="94"/>
      <c r="B65" s="105" t="s">
        <v>46</v>
      </c>
      <c r="C65" s="458">
        <v>-22</v>
      </c>
      <c r="D65" s="458">
        <v>-4</v>
      </c>
      <c r="E65" s="458">
        <v>-18</v>
      </c>
      <c r="F65" s="357">
        <v>4.6150000000000002</v>
      </c>
    </row>
    <row r="66" spans="1:6">
      <c r="A66" s="94"/>
      <c r="B66" s="105" t="s">
        <v>14</v>
      </c>
      <c r="C66" s="458">
        <v>-13</v>
      </c>
      <c r="D66" s="458">
        <v>-9</v>
      </c>
      <c r="E66" s="458">
        <v>-4</v>
      </c>
      <c r="F66" s="357">
        <v>0.45200000000000001</v>
      </c>
    </row>
    <row r="67" spans="1:6">
      <c r="A67" s="94"/>
      <c r="B67" s="105" t="s">
        <v>47</v>
      </c>
      <c r="C67" s="458">
        <v>-12</v>
      </c>
      <c r="D67" s="458">
        <v>-9</v>
      </c>
      <c r="E67" s="458">
        <v>-3</v>
      </c>
      <c r="F67" s="357">
        <v>0.373</v>
      </c>
    </row>
    <row r="68" spans="1:6">
      <c r="A68" s="94"/>
      <c r="B68" s="105" t="s">
        <v>347</v>
      </c>
      <c r="C68" s="458">
        <v>-5</v>
      </c>
      <c r="D68" s="458" t="s">
        <v>374</v>
      </c>
      <c r="E68" s="458">
        <v>-5</v>
      </c>
      <c r="F68" s="530" t="s">
        <v>374</v>
      </c>
    </row>
    <row r="69" spans="1:6" s="114" customFormat="1">
      <c r="B69" s="225" t="s">
        <v>462</v>
      </c>
      <c r="C69" s="482">
        <v>-61</v>
      </c>
      <c r="D69" s="482">
        <v>-31</v>
      </c>
      <c r="E69" s="482">
        <v>-30</v>
      </c>
      <c r="F69" s="387">
        <v>0.98199999999999998</v>
      </c>
    </row>
    <row r="70" spans="1:6" s="114" customFormat="1">
      <c r="B70" s="225"/>
      <c r="C70" s="482"/>
      <c r="D70" s="482"/>
      <c r="E70" s="482"/>
      <c r="F70" s="494"/>
    </row>
    <row r="71" spans="1:6">
      <c r="A71" s="94"/>
      <c r="B71" s="236" t="s">
        <v>295</v>
      </c>
      <c r="C71" s="485"/>
      <c r="D71" s="485"/>
      <c r="E71" s="485"/>
      <c r="F71" s="486"/>
    </row>
    <row r="72" spans="1:6">
      <c r="A72" s="94"/>
      <c r="B72" s="105" t="s">
        <v>10</v>
      </c>
      <c r="C72" s="458">
        <v>-39</v>
      </c>
      <c r="D72" s="458">
        <v>-25</v>
      </c>
      <c r="E72" s="458">
        <v>-14</v>
      </c>
      <c r="F72" s="357">
        <v>0.53800000000000003</v>
      </c>
    </row>
    <row r="73" spans="1:6">
      <c r="A73" s="94"/>
      <c r="B73" s="105" t="s">
        <v>46</v>
      </c>
      <c r="C73" s="458">
        <v>-159</v>
      </c>
      <c r="D73" s="458">
        <v>-159</v>
      </c>
      <c r="E73" s="458">
        <v>0</v>
      </c>
      <c r="F73" s="357">
        <v>2E-3</v>
      </c>
    </row>
    <row r="74" spans="1:6">
      <c r="A74" s="94"/>
      <c r="B74" s="105" t="s">
        <v>14</v>
      </c>
      <c r="C74" s="458">
        <v>-21</v>
      </c>
      <c r="D74" s="458">
        <v>-25</v>
      </c>
      <c r="E74" s="458">
        <v>4</v>
      </c>
      <c r="F74" s="357">
        <v>-0.15</v>
      </c>
    </row>
    <row r="75" spans="1:6">
      <c r="A75" s="94"/>
      <c r="B75" s="105" t="s">
        <v>47</v>
      </c>
      <c r="C75" s="458">
        <v>-13</v>
      </c>
      <c r="D75" s="458">
        <v>-11</v>
      </c>
      <c r="E75" s="458">
        <v>-2</v>
      </c>
      <c r="F75" s="357">
        <v>0.17799999999999999</v>
      </c>
    </row>
    <row r="76" spans="1:6" s="390" customFormat="1">
      <c r="B76" s="109" t="s">
        <v>463</v>
      </c>
      <c r="C76" s="463">
        <v>-232</v>
      </c>
      <c r="D76" s="463">
        <v>-220</v>
      </c>
      <c r="E76" s="463">
        <v>-12</v>
      </c>
      <c r="F76" s="358">
        <v>5.1999999999999998E-2</v>
      </c>
    </row>
    <row r="77" spans="1:6" s="113" customFormat="1">
      <c r="A77" s="122"/>
      <c r="B77" s="219"/>
      <c r="C77" s="482"/>
      <c r="D77" s="482"/>
      <c r="E77" s="482"/>
      <c r="F77" s="387"/>
    </row>
    <row r="78" spans="1:6" s="218" customFormat="1">
      <c r="B78" s="221" t="s">
        <v>395</v>
      </c>
      <c r="C78" s="460">
        <v>-14</v>
      </c>
      <c r="D78" s="460">
        <v>-17</v>
      </c>
      <c r="E78" s="460">
        <v>3</v>
      </c>
      <c r="F78" s="359">
        <v>-0.16800000000000001</v>
      </c>
    </row>
    <row r="79" spans="1:6" s="218" customFormat="1">
      <c r="B79" s="216"/>
      <c r="C79" s="495"/>
      <c r="D79" s="495"/>
      <c r="E79" s="495"/>
      <c r="F79" s="495"/>
    </row>
    <row r="80" spans="1:6" s="141" customFormat="1">
      <c r="B80" s="386" t="s">
        <v>464</v>
      </c>
      <c r="C80" s="487">
        <v>-307</v>
      </c>
      <c r="D80" s="487">
        <v>-268</v>
      </c>
      <c r="E80" s="487">
        <v>-39</v>
      </c>
      <c r="F80" s="567">
        <v>0.14599999999999999</v>
      </c>
    </row>
    <row r="81" spans="1:6">
      <c r="A81" s="94"/>
      <c r="B81" s="105"/>
      <c r="C81" s="496"/>
      <c r="D81" s="497"/>
      <c r="E81" s="497"/>
      <c r="F81" s="497"/>
    </row>
    <row r="82" spans="1:6">
      <c r="A82" s="94"/>
      <c r="B82" s="108" t="s">
        <v>29</v>
      </c>
      <c r="C82" s="498"/>
      <c r="D82" s="467"/>
      <c r="E82" s="467"/>
      <c r="F82" s="568"/>
    </row>
    <row r="83" spans="1:6" s="206" customFormat="1">
      <c r="A83" s="114"/>
      <c r="B83" s="229"/>
      <c r="C83" s="499"/>
      <c r="D83" s="490"/>
      <c r="E83" s="490"/>
      <c r="F83" s="490"/>
    </row>
    <row r="84" spans="1:6">
      <c r="A84" s="94"/>
      <c r="B84" s="236" t="s">
        <v>294</v>
      </c>
      <c r="C84" s="485"/>
      <c r="D84" s="485"/>
      <c r="E84" s="485"/>
      <c r="F84" s="486"/>
    </row>
    <row r="85" spans="1:6">
      <c r="A85" s="94"/>
      <c r="B85" s="105" t="s">
        <v>10</v>
      </c>
      <c r="C85" s="458">
        <v>27</v>
      </c>
      <c r="D85" s="458">
        <v>22</v>
      </c>
      <c r="E85" s="458">
        <v>5</v>
      </c>
      <c r="F85" s="357">
        <v>0.214</v>
      </c>
    </row>
    <row r="86" spans="1:6">
      <c r="A86" s="94"/>
      <c r="B86" s="105" t="s">
        <v>46</v>
      </c>
      <c r="C86" s="458">
        <v>165</v>
      </c>
      <c r="D86" s="458">
        <v>52</v>
      </c>
      <c r="E86" s="458">
        <v>113</v>
      </c>
      <c r="F86" s="357">
        <v>2.14</v>
      </c>
    </row>
    <row r="87" spans="1:6">
      <c r="A87" s="94"/>
      <c r="B87" s="105" t="s">
        <v>14</v>
      </c>
      <c r="C87" s="458">
        <v>199</v>
      </c>
      <c r="D87" s="458">
        <v>180</v>
      </c>
      <c r="E87" s="458">
        <v>19</v>
      </c>
      <c r="F87" s="357">
        <v>0.10299999999999999</v>
      </c>
    </row>
    <row r="88" spans="1:6">
      <c r="A88" s="94"/>
      <c r="B88" s="105" t="s">
        <v>47</v>
      </c>
      <c r="C88" s="458">
        <v>96</v>
      </c>
      <c r="D88" s="458">
        <v>77</v>
      </c>
      <c r="E88" s="458">
        <v>19</v>
      </c>
      <c r="F88" s="357">
        <v>0.248</v>
      </c>
    </row>
    <row r="89" spans="1:6">
      <c r="A89" s="94"/>
      <c r="B89" s="105" t="s">
        <v>347</v>
      </c>
      <c r="C89" s="458">
        <v>26</v>
      </c>
      <c r="D89" s="458" t="s">
        <v>374</v>
      </c>
      <c r="E89" s="458">
        <v>26</v>
      </c>
      <c r="F89" s="530" t="s">
        <v>374</v>
      </c>
    </row>
    <row r="90" spans="1:6" s="217" customFormat="1">
      <c r="B90" s="219" t="s">
        <v>465</v>
      </c>
      <c r="C90" s="482">
        <v>513</v>
      </c>
      <c r="D90" s="482">
        <v>331</v>
      </c>
      <c r="E90" s="482">
        <v>182</v>
      </c>
      <c r="F90" s="387">
        <v>0.54700000000000004</v>
      </c>
    </row>
    <row r="91" spans="1:6" s="113" customFormat="1">
      <c r="A91" s="122"/>
      <c r="B91" s="107"/>
      <c r="C91" s="458"/>
      <c r="D91" s="403"/>
      <c r="E91" s="403"/>
      <c r="F91" s="403"/>
    </row>
    <row r="92" spans="1:6">
      <c r="A92" s="94"/>
      <c r="B92" s="236" t="s">
        <v>295</v>
      </c>
      <c r="C92" s="485"/>
      <c r="D92" s="485"/>
      <c r="E92" s="485"/>
      <c r="F92" s="486"/>
    </row>
    <row r="93" spans="1:6">
      <c r="A93" s="94"/>
      <c r="B93" s="105" t="s">
        <v>10</v>
      </c>
      <c r="C93" s="458">
        <v>-4</v>
      </c>
      <c r="D93" s="458">
        <v>3</v>
      </c>
      <c r="E93" s="458">
        <v>-7</v>
      </c>
      <c r="F93" s="357">
        <v>-2.4</v>
      </c>
    </row>
    <row r="94" spans="1:6">
      <c r="A94" s="94"/>
      <c r="B94" s="105" t="s">
        <v>46</v>
      </c>
      <c r="C94" s="458">
        <v>447</v>
      </c>
      <c r="D94" s="458">
        <v>279</v>
      </c>
      <c r="E94" s="458">
        <v>168</v>
      </c>
      <c r="F94" s="357">
        <v>0.60199999999999998</v>
      </c>
    </row>
    <row r="95" spans="1:6">
      <c r="A95" s="94"/>
      <c r="B95" s="105" t="s">
        <v>14</v>
      </c>
      <c r="C95" s="458">
        <v>159</v>
      </c>
      <c r="D95" s="458">
        <v>137</v>
      </c>
      <c r="E95" s="458">
        <v>22</v>
      </c>
      <c r="F95" s="357">
        <v>0.159</v>
      </c>
    </row>
    <row r="96" spans="1:6">
      <c r="A96" s="94"/>
      <c r="B96" s="105" t="s">
        <v>47</v>
      </c>
      <c r="C96" s="458">
        <v>64</v>
      </c>
      <c r="D96" s="458">
        <v>61</v>
      </c>
      <c r="E96" s="458">
        <v>3</v>
      </c>
      <c r="F96" s="357">
        <v>4.7E-2</v>
      </c>
    </row>
    <row r="97" spans="1:6" s="217" customFormat="1">
      <c r="B97" s="110" t="s">
        <v>119</v>
      </c>
      <c r="C97" s="463">
        <v>666</v>
      </c>
      <c r="D97" s="463">
        <v>480</v>
      </c>
      <c r="E97" s="463">
        <v>186</v>
      </c>
      <c r="F97" s="358">
        <v>0.38900000000000001</v>
      </c>
    </row>
    <row r="98" spans="1:6" s="113" customFormat="1">
      <c r="A98" s="122"/>
      <c r="B98" s="219"/>
      <c r="C98" s="482"/>
      <c r="D98" s="482"/>
      <c r="E98" s="482"/>
      <c r="F98" s="387"/>
    </row>
    <row r="99" spans="1:6">
      <c r="A99" s="94"/>
      <c r="B99" s="221" t="s">
        <v>395</v>
      </c>
      <c r="C99" s="460">
        <v>-13</v>
      </c>
      <c r="D99" s="460">
        <v>-22</v>
      </c>
      <c r="E99" s="460">
        <v>9</v>
      </c>
      <c r="F99" s="359">
        <v>-0.43099999999999999</v>
      </c>
    </row>
    <row r="100" spans="1:6">
      <c r="A100" s="94"/>
      <c r="B100" s="222"/>
      <c r="C100" s="489"/>
      <c r="D100" s="489"/>
      <c r="E100" s="489"/>
      <c r="F100" s="489"/>
    </row>
    <row r="101" spans="1:6" s="134" customFormat="1">
      <c r="B101" s="414" t="s">
        <v>120</v>
      </c>
      <c r="C101" s="487">
        <v>1166</v>
      </c>
      <c r="D101" s="487">
        <v>789</v>
      </c>
      <c r="E101" s="487">
        <v>377</v>
      </c>
      <c r="F101" s="566">
        <v>0.47699999999999998</v>
      </c>
    </row>
    <row r="102" spans="1:6">
      <c r="A102" s="94"/>
      <c r="B102" s="94"/>
      <c r="C102" s="114"/>
      <c r="D102" s="94"/>
      <c r="E102" s="94"/>
      <c r="F102" s="94"/>
    </row>
    <row r="103" spans="1:6">
      <c r="A103" s="94"/>
      <c r="B103" s="94"/>
      <c r="C103" s="114"/>
      <c r="D103" s="94"/>
      <c r="E103" s="94"/>
      <c r="F103" s="94"/>
    </row>
    <row r="104" spans="1:6">
      <c r="A104" s="94"/>
      <c r="B104" s="94"/>
      <c r="C104" s="114"/>
      <c r="D104" s="94"/>
      <c r="E104" s="94"/>
      <c r="F104" s="94"/>
    </row>
    <row r="105" spans="1:6">
      <c r="A105" s="94"/>
      <c r="B105" s="94"/>
      <c r="C105" s="114"/>
      <c r="D105" s="94"/>
      <c r="E105" s="94"/>
      <c r="F105" s="94"/>
    </row>
    <row r="106" spans="1:6">
      <c r="A106" s="94"/>
      <c r="B106" s="94"/>
      <c r="C106" s="114"/>
      <c r="D106" s="94"/>
      <c r="E106" s="94"/>
      <c r="F106" s="94"/>
    </row>
    <row r="107" spans="1:6">
      <c r="A107" s="94"/>
      <c r="B107" s="94"/>
      <c r="C107" s="114"/>
      <c r="D107" s="94"/>
      <c r="E107" s="94"/>
      <c r="F107" s="94"/>
    </row>
    <row r="108" spans="1:6">
      <c r="A108" s="94"/>
      <c r="B108" s="94"/>
      <c r="C108" s="114"/>
      <c r="D108" s="94"/>
      <c r="E108" s="94"/>
      <c r="F108" s="94"/>
    </row>
    <row r="109" spans="1:6">
      <c r="A109" s="94"/>
      <c r="B109" s="94"/>
      <c r="C109" s="114"/>
      <c r="D109" s="94"/>
      <c r="E109" s="94"/>
      <c r="F109" s="94"/>
    </row>
    <row r="110" spans="1:6">
      <c r="A110" s="94"/>
      <c r="B110" s="94"/>
      <c r="C110" s="114"/>
      <c r="D110" s="94"/>
      <c r="E110" s="94"/>
      <c r="F110" s="94"/>
    </row>
    <row r="111" spans="1:6">
      <c r="A111" s="94"/>
      <c r="B111" s="94"/>
      <c r="C111" s="114"/>
      <c r="D111" s="94"/>
      <c r="E111" s="94"/>
      <c r="F111" s="94"/>
    </row>
    <row r="112" spans="1:6">
      <c r="A112" s="94"/>
      <c r="B112" s="94"/>
      <c r="C112" s="114"/>
      <c r="D112" s="94"/>
      <c r="E112" s="94"/>
      <c r="F112" s="94"/>
    </row>
    <row r="113" spans="1:6">
      <c r="A113" s="94"/>
      <c r="B113" s="94"/>
      <c r="C113" s="114"/>
      <c r="D113" s="94"/>
      <c r="E113" s="94"/>
      <c r="F113" s="94"/>
    </row>
    <row r="114" spans="1:6">
      <c r="A114" s="94"/>
      <c r="B114" s="94"/>
      <c r="C114" s="114"/>
      <c r="D114" s="94"/>
      <c r="E114" s="94"/>
      <c r="F114" s="94"/>
    </row>
    <row r="115" spans="1:6">
      <c r="A115" s="94"/>
      <c r="B115" s="94"/>
      <c r="C115" s="114"/>
      <c r="D115" s="94"/>
      <c r="E115" s="94"/>
      <c r="F115" s="94"/>
    </row>
    <row r="116" spans="1:6">
      <c r="A116" s="94"/>
      <c r="B116" s="94"/>
      <c r="C116" s="114"/>
      <c r="D116" s="94"/>
      <c r="E116" s="94"/>
      <c r="F116" s="94"/>
    </row>
    <row r="117" spans="1:6">
      <c r="A117" s="94"/>
      <c r="B117" s="94"/>
      <c r="C117" s="114"/>
      <c r="D117" s="94"/>
      <c r="E117" s="94"/>
      <c r="F117" s="94"/>
    </row>
    <row r="118" spans="1:6">
      <c r="A118" s="94"/>
      <c r="B118" s="94"/>
      <c r="C118" s="114"/>
      <c r="D118" s="94"/>
      <c r="E118" s="94"/>
      <c r="F118" s="94"/>
    </row>
    <row r="119" spans="1:6">
      <c r="A119" s="94"/>
      <c r="B119" s="94"/>
      <c r="C119" s="114"/>
      <c r="D119" s="94"/>
      <c r="E119" s="94"/>
      <c r="F119" s="94"/>
    </row>
    <row r="120" spans="1:6">
      <c r="A120" s="94"/>
      <c r="B120" s="94"/>
      <c r="C120" s="114"/>
      <c r="D120" s="94"/>
      <c r="E120" s="94"/>
      <c r="F120" s="94"/>
    </row>
    <row r="121" spans="1:6">
      <c r="A121" s="94"/>
      <c r="B121" s="94"/>
      <c r="C121" s="114"/>
      <c r="D121" s="94"/>
      <c r="E121" s="94"/>
      <c r="F121" s="94"/>
    </row>
  </sheetData>
  <mergeCells count="3">
    <mergeCell ref="B3:B4"/>
    <mergeCell ref="B2:F2"/>
    <mergeCell ref="C3:F3"/>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F57"/>
  <sheetViews>
    <sheetView workbookViewId="0"/>
  </sheetViews>
  <sheetFormatPr baseColWidth="10" defaultColWidth="11.42578125" defaultRowHeight="12.75"/>
  <cols>
    <col min="1" max="1" width="3.7109375" style="113" customWidth="1"/>
    <col min="2" max="2" width="45" style="113" customWidth="1"/>
    <col min="3" max="3" width="12.28515625" style="113" customWidth="1"/>
    <col min="4" max="16384" width="11.42578125" style="113"/>
  </cols>
  <sheetData>
    <row r="2" spans="2:6">
      <c r="B2" s="234" t="s">
        <v>280</v>
      </c>
      <c r="C2" s="603" t="s">
        <v>434</v>
      </c>
      <c r="D2" s="603"/>
      <c r="E2" s="603"/>
      <c r="F2" s="603"/>
    </row>
    <row r="3" spans="2:6">
      <c r="B3" s="637" t="s">
        <v>277</v>
      </c>
      <c r="C3" s="638" t="s">
        <v>436</v>
      </c>
      <c r="D3" s="638"/>
      <c r="E3" s="638"/>
      <c r="F3" s="638"/>
    </row>
    <row r="4" spans="2:6" s="230" customFormat="1">
      <c r="B4" s="638"/>
      <c r="C4" s="438" t="s">
        <v>424</v>
      </c>
      <c r="D4" s="438" t="s">
        <v>425</v>
      </c>
      <c r="E4" s="231" t="s">
        <v>67</v>
      </c>
      <c r="F4" s="231" t="s">
        <v>68</v>
      </c>
    </row>
    <row r="5" spans="2:6" ht="6.75" customHeight="1">
      <c r="B5" s="217"/>
      <c r="C5" s="217"/>
      <c r="D5" s="217"/>
      <c r="E5" s="217"/>
      <c r="F5" s="217"/>
    </row>
    <row r="6" spans="2:6">
      <c r="B6" s="113" t="s">
        <v>278</v>
      </c>
      <c r="C6" s="90">
        <v>10</v>
      </c>
      <c r="D6" s="90">
        <v>9</v>
      </c>
      <c r="E6" s="90">
        <v>1</v>
      </c>
      <c r="F6" s="357">
        <v>0.14399999999999999</v>
      </c>
    </row>
    <row r="7" spans="2:6">
      <c r="B7" s="113" t="s">
        <v>279</v>
      </c>
      <c r="C7" s="90">
        <v>6</v>
      </c>
      <c r="D7" s="90">
        <v>5</v>
      </c>
      <c r="E7" s="90">
        <v>1</v>
      </c>
      <c r="F7" s="357">
        <v>0.252</v>
      </c>
    </row>
    <row r="8" spans="2:6">
      <c r="B8" s="113" t="s">
        <v>187</v>
      </c>
      <c r="C8" s="90">
        <v>11</v>
      </c>
      <c r="D8" s="90">
        <v>8</v>
      </c>
      <c r="E8" s="90">
        <v>3</v>
      </c>
      <c r="F8" s="357">
        <v>0.29799999999999999</v>
      </c>
    </row>
    <row r="9" spans="2:6" ht="6" customHeight="1">
      <c r="B9" s="220"/>
      <c r="C9" s="220"/>
      <c r="D9" s="220"/>
      <c r="E9" s="220"/>
      <c r="F9" s="220"/>
    </row>
    <row r="10" spans="2:6">
      <c r="B10" s="233" t="s">
        <v>466</v>
      </c>
      <c r="C10" s="391">
        <v>27</v>
      </c>
      <c r="D10" s="391">
        <v>22</v>
      </c>
      <c r="E10" s="391">
        <v>5</v>
      </c>
      <c r="F10" s="402">
        <v>0.214</v>
      </c>
    </row>
    <row r="13" spans="2:6">
      <c r="B13" s="234" t="s">
        <v>281</v>
      </c>
      <c r="C13" s="603" t="s">
        <v>434</v>
      </c>
      <c r="D13" s="603"/>
      <c r="E13" s="603"/>
      <c r="F13" s="603"/>
    </row>
    <row r="14" spans="2:6">
      <c r="B14" s="637" t="s">
        <v>277</v>
      </c>
      <c r="C14" s="638" t="s">
        <v>436</v>
      </c>
      <c r="D14" s="638"/>
      <c r="E14" s="638"/>
      <c r="F14" s="638"/>
    </row>
    <row r="15" spans="2:6">
      <c r="B15" s="638"/>
      <c r="C15" s="438" t="s">
        <v>424</v>
      </c>
      <c r="D15" s="438" t="s">
        <v>425</v>
      </c>
      <c r="E15" s="231" t="s">
        <v>67</v>
      </c>
      <c r="F15" s="231" t="s">
        <v>68</v>
      </c>
    </row>
    <row r="16" spans="2:6" ht="8.25" customHeight="1">
      <c r="B16" s="217"/>
      <c r="C16" s="217"/>
      <c r="D16" s="217"/>
      <c r="E16" s="217"/>
      <c r="F16" s="217"/>
    </row>
    <row r="17" spans="2:6">
      <c r="B17" s="113" t="s">
        <v>282</v>
      </c>
      <c r="C17" s="90">
        <v>15</v>
      </c>
      <c r="D17" s="90">
        <v>14</v>
      </c>
      <c r="E17" s="90">
        <v>1</v>
      </c>
      <c r="F17" s="357">
        <v>7.8E-2</v>
      </c>
    </row>
    <row r="18" spans="2:6">
      <c r="B18" s="113" t="s">
        <v>266</v>
      </c>
      <c r="C18" s="90">
        <v>26</v>
      </c>
      <c r="D18" s="90">
        <v>18</v>
      </c>
      <c r="E18" s="90">
        <v>8</v>
      </c>
      <c r="F18" s="357">
        <v>0.42099999999999999</v>
      </c>
    </row>
    <row r="19" spans="2:6">
      <c r="B19" s="113" t="s">
        <v>178</v>
      </c>
      <c r="C19" s="90">
        <v>17</v>
      </c>
      <c r="D19" s="90">
        <v>14</v>
      </c>
      <c r="E19" s="90">
        <v>3</v>
      </c>
      <c r="F19" s="357">
        <v>0.15</v>
      </c>
    </row>
    <row r="20" spans="2:6">
      <c r="B20" s="113" t="s">
        <v>283</v>
      </c>
      <c r="C20" s="90">
        <v>13</v>
      </c>
      <c r="D20" s="90">
        <v>12</v>
      </c>
      <c r="E20" s="90">
        <v>1</v>
      </c>
      <c r="F20" s="357">
        <v>0.10100000000000001</v>
      </c>
    </row>
    <row r="21" spans="2:6">
      <c r="B21" s="113" t="s">
        <v>364</v>
      </c>
      <c r="C21" s="90">
        <v>13</v>
      </c>
      <c r="D21" s="403">
        <v>-6</v>
      </c>
      <c r="E21" s="90">
        <v>19</v>
      </c>
      <c r="F21" s="357">
        <v>3.3119999999999998</v>
      </c>
    </row>
    <row r="22" spans="2:6">
      <c r="B22" s="113" t="s">
        <v>337</v>
      </c>
      <c r="C22" s="90">
        <v>81</v>
      </c>
      <c r="D22" s="403" t="s">
        <v>374</v>
      </c>
      <c r="E22" s="90">
        <v>81</v>
      </c>
      <c r="F22" s="530" t="s">
        <v>374</v>
      </c>
    </row>
    <row r="23" spans="2:6" ht="6" customHeight="1">
      <c r="B23" s="220"/>
      <c r="C23" s="220"/>
      <c r="D23" s="220"/>
      <c r="E23" s="220"/>
      <c r="F23" s="220"/>
    </row>
    <row r="24" spans="2:6">
      <c r="B24" s="233" t="s">
        <v>465</v>
      </c>
      <c r="C24" s="391">
        <v>165</v>
      </c>
      <c r="D24" s="391">
        <v>52</v>
      </c>
      <c r="E24" s="391">
        <v>113</v>
      </c>
      <c r="F24" s="402">
        <v>2.14</v>
      </c>
    </row>
    <row r="27" spans="2:6">
      <c r="B27" s="234" t="s">
        <v>284</v>
      </c>
      <c r="C27" s="603" t="s">
        <v>434</v>
      </c>
      <c r="D27" s="603"/>
      <c r="E27" s="603"/>
      <c r="F27" s="603"/>
    </row>
    <row r="28" spans="2:6">
      <c r="B28" s="637" t="s">
        <v>277</v>
      </c>
      <c r="C28" s="638" t="s">
        <v>436</v>
      </c>
      <c r="D28" s="638"/>
      <c r="E28" s="638"/>
      <c r="F28" s="638"/>
    </row>
    <row r="29" spans="2:6">
      <c r="B29" s="638"/>
      <c r="C29" s="438" t="s">
        <v>424</v>
      </c>
      <c r="D29" s="438" t="s">
        <v>425</v>
      </c>
      <c r="E29" s="231" t="s">
        <v>67</v>
      </c>
      <c r="F29" s="231" t="s">
        <v>68</v>
      </c>
    </row>
    <row r="30" spans="2:6">
      <c r="B30" s="217"/>
      <c r="C30" s="217"/>
      <c r="D30" s="217"/>
      <c r="E30" s="217"/>
      <c r="F30" s="217"/>
    </row>
    <row r="31" spans="2:6">
      <c r="B31" s="122" t="s">
        <v>485</v>
      </c>
      <c r="C31" s="90">
        <v>204</v>
      </c>
      <c r="D31" s="90">
        <v>180</v>
      </c>
      <c r="E31" s="90">
        <v>24</v>
      </c>
      <c r="F31" s="357">
        <v>0.13300000000000001</v>
      </c>
    </row>
    <row r="32" spans="2:6">
      <c r="B32" s="122" t="s">
        <v>489</v>
      </c>
      <c r="C32" s="90">
        <v>-5</v>
      </c>
      <c r="D32" s="403" t="s">
        <v>374</v>
      </c>
      <c r="E32" s="90">
        <v>-5</v>
      </c>
      <c r="F32" s="357" t="s">
        <v>374</v>
      </c>
    </row>
    <row r="33" spans="2:6" ht="8.25" customHeight="1">
      <c r="B33" s="220"/>
      <c r="C33" s="220"/>
      <c r="D33" s="220"/>
      <c r="E33" s="220"/>
      <c r="F33" s="220"/>
    </row>
    <row r="34" spans="2:6">
      <c r="B34" s="233" t="s">
        <v>466</v>
      </c>
      <c r="C34" s="391">
        <v>199</v>
      </c>
      <c r="D34" s="391">
        <v>180</v>
      </c>
      <c r="E34" s="391">
        <v>19</v>
      </c>
      <c r="F34" s="402">
        <v>0.10299999999999999</v>
      </c>
    </row>
    <row r="37" spans="2:6">
      <c r="B37" s="234" t="s">
        <v>285</v>
      </c>
      <c r="C37" s="603" t="s">
        <v>434</v>
      </c>
      <c r="D37" s="603"/>
      <c r="E37" s="603"/>
      <c r="F37" s="603"/>
    </row>
    <row r="38" spans="2:6">
      <c r="B38" s="637" t="s">
        <v>277</v>
      </c>
      <c r="C38" s="638" t="s">
        <v>436</v>
      </c>
      <c r="D38" s="638"/>
      <c r="E38" s="638"/>
      <c r="F38" s="638"/>
    </row>
    <row r="39" spans="2:6">
      <c r="B39" s="638"/>
      <c r="C39" s="438" t="s">
        <v>424</v>
      </c>
      <c r="D39" s="438" t="s">
        <v>425</v>
      </c>
      <c r="E39" s="231" t="s">
        <v>67</v>
      </c>
      <c r="F39" s="231" t="s">
        <v>68</v>
      </c>
    </row>
    <row r="40" spans="2:6" ht="7.5" customHeight="1">
      <c r="B40" s="217"/>
      <c r="C40" s="217"/>
      <c r="D40" s="217"/>
      <c r="E40" s="217"/>
      <c r="F40" s="217"/>
    </row>
    <row r="41" spans="2:6">
      <c r="B41" s="113" t="s">
        <v>286</v>
      </c>
      <c r="C41" s="90">
        <v>65</v>
      </c>
      <c r="D41" s="90">
        <v>57</v>
      </c>
      <c r="E41" s="90">
        <v>8</v>
      </c>
      <c r="F41" s="357">
        <v>0.13800000000000001</v>
      </c>
    </row>
    <row r="42" spans="2:6">
      <c r="B42" s="113" t="s">
        <v>312</v>
      </c>
      <c r="C42" s="90">
        <v>11</v>
      </c>
      <c r="D42" s="90">
        <v>10</v>
      </c>
      <c r="E42" s="90">
        <v>1</v>
      </c>
      <c r="F42" s="357">
        <v>8.7999999999999995E-2</v>
      </c>
    </row>
    <row r="43" spans="2:6">
      <c r="B43" s="113" t="s">
        <v>287</v>
      </c>
      <c r="C43" s="90">
        <v>12</v>
      </c>
      <c r="D43" s="90">
        <v>10</v>
      </c>
      <c r="E43" s="90">
        <v>2</v>
      </c>
      <c r="F43" s="357">
        <v>0.27</v>
      </c>
    </row>
    <row r="44" spans="2:6">
      <c r="B44" s="113" t="s">
        <v>365</v>
      </c>
      <c r="C44" s="90">
        <v>8</v>
      </c>
      <c r="D44" s="403" t="s">
        <v>374</v>
      </c>
      <c r="E44" s="90">
        <v>8</v>
      </c>
      <c r="F44" s="530" t="s">
        <v>374</v>
      </c>
    </row>
    <row r="45" spans="2:6" ht="6.75" customHeight="1">
      <c r="B45" s="220"/>
      <c r="C45" s="220"/>
      <c r="D45" s="220"/>
      <c r="E45" s="220"/>
      <c r="F45" s="220"/>
    </row>
    <row r="46" spans="2:6">
      <c r="B46" s="233" t="s">
        <v>466</v>
      </c>
      <c r="C46" s="391">
        <v>96</v>
      </c>
      <c r="D46" s="391">
        <v>77</v>
      </c>
      <c r="E46" s="391">
        <v>19</v>
      </c>
      <c r="F46" s="402">
        <v>0.248</v>
      </c>
    </row>
    <row r="49" spans="2:6">
      <c r="B49" s="448" t="s">
        <v>366</v>
      </c>
      <c r="C49" s="603" t="s">
        <v>434</v>
      </c>
      <c r="D49" s="603"/>
      <c r="E49" s="603"/>
      <c r="F49" s="603"/>
    </row>
    <row r="50" spans="2:6">
      <c r="B50" s="637" t="s">
        <v>277</v>
      </c>
      <c r="C50" s="638" t="s">
        <v>436</v>
      </c>
      <c r="D50" s="638"/>
      <c r="E50" s="638"/>
      <c r="F50" s="638"/>
    </row>
    <row r="51" spans="2:6">
      <c r="B51" s="638"/>
      <c r="C51" s="438" t="s">
        <v>424</v>
      </c>
      <c r="D51" s="438" t="s">
        <v>425</v>
      </c>
      <c r="E51" s="449" t="s">
        <v>67</v>
      </c>
      <c r="F51" s="449" t="s">
        <v>68</v>
      </c>
    </row>
    <row r="52" spans="2:6">
      <c r="B52" s="217"/>
      <c r="C52" s="217"/>
      <c r="D52" s="217"/>
      <c r="E52" s="217"/>
      <c r="F52" s="217"/>
    </row>
    <row r="53" spans="2:6">
      <c r="B53" s="113" t="s">
        <v>340</v>
      </c>
      <c r="C53" s="90">
        <v>1</v>
      </c>
      <c r="D53" s="403" t="s">
        <v>374</v>
      </c>
      <c r="E53" s="90">
        <v>1</v>
      </c>
      <c r="F53" s="357" t="s">
        <v>374</v>
      </c>
    </row>
    <row r="54" spans="2:6">
      <c r="B54" s="113" t="s">
        <v>341</v>
      </c>
      <c r="C54" s="90">
        <v>8</v>
      </c>
      <c r="D54" s="403" t="s">
        <v>374</v>
      </c>
      <c r="E54" s="90">
        <v>8</v>
      </c>
      <c r="F54" s="357" t="s">
        <v>374</v>
      </c>
    </row>
    <row r="55" spans="2:6">
      <c r="B55" s="113" t="s">
        <v>367</v>
      </c>
      <c r="C55" s="90">
        <v>17</v>
      </c>
      <c r="D55" s="403" t="s">
        <v>374</v>
      </c>
      <c r="E55" s="90">
        <v>17</v>
      </c>
      <c r="F55" s="357" t="s">
        <v>374</v>
      </c>
    </row>
    <row r="56" spans="2:6">
      <c r="B56" s="220"/>
      <c r="C56" s="220"/>
      <c r="D56" s="456"/>
      <c r="E56" s="220"/>
      <c r="F56" s="220"/>
    </row>
    <row r="57" spans="2:6">
      <c r="B57" s="233" t="s">
        <v>466</v>
      </c>
      <c r="C57" s="391">
        <v>26</v>
      </c>
      <c r="D57" s="510" t="s">
        <v>374</v>
      </c>
      <c r="E57" s="391">
        <v>26</v>
      </c>
      <c r="F57" s="402" t="s">
        <v>374</v>
      </c>
    </row>
  </sheetData>
  <mergeCells count="15">
    <mergeCell ref="C37:F37"/>
    <mergeCell ref="C49:F49"/>
    <mergeCell ref="B50:B51"/>
    <mergeCell ref="C50:F50"/>
    <mergeCell ref="B38:B39"/>
    <mergeCell ref="C38:F38"/>
    <mergeCell ref="C2:F2"/>
    <mergeCell ref="C27:F27"/>
    <mergeCell ref="B28:B29"/>
    <mergeCell ref="C13:F13"/>
    <mergeCell ref="B14:B15"/>
    <mergeCell ref="C14:F14"/>
    <mergeCell ref="C3:F3"/>
    <mergeCell ref="B3:B4"/>
    <mergeCell ref="C28:F28"/>
  </mergeCells>
  <pageMargins left="0.7" right="0.7" top="0.75" bottom="0.75" header="0.3" footer="0.3"/>
  <pageSetup paperSize="9" orientation="portrait" r:id="rId1"/>
  <headerFooter>
    <oddHeader>&amp;C&amp;"Arial"&amp;8&amp;K000000INTERNAL&amp;1#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O39"/>
  <sheetViews>
    <sheetView workbookViewId="0"/>
  </sheetViews>
  <sheetFormatPr baseColWidth="10" defaultColWidth="11.42578125" defaultRowHeight="12.75"/>
  <cols>
    <col min="1" max="1" width="3.28515625" style="113" customWidth="1"/>
    <col min="2" max="2" width="39.85546875" style="113" customWidth="1"/>
    <col min="3" max="3" width="10.5703125" style="113" customWidth="1"/>
    <col min="4" max="4" width="9.85546875" style="113" customWidth="1"/>
    <col min="5" max="5" width="8.7109375" style="113" customWidth="1"/>
    <col min="6" max="6" width="10" style="113" customWidth="1"/>
    <col min="7" max="7" width="2.42578125" style="113" customWidth="1"/>
    <col min="8" max="8" width="37.42578125" style="113" customWidth="1"/>
    <col min="9" max="9" width="13.42578125" style="113" customWidth="1"/>
    <col min="10" max="10" width="13" style="113" customWidth="1"/>
    <col min="11" max="11" width="9.5703125" style="113" bestFit="1" customWidth="1"/>
    <col min="12" max="12" width="2" style="113" customWidth="1"/>
    <col min="13" max="13" width="14.7109375" style="113" customWidth="1"/>
    <col min="14" max="14" width="12.42578125" style="113" customWidth="1"/>
    <col min="15" max="16384" width="11.42578125" style="113"/>
  </cols>
  <sheetData>
    <row r="2" spans="2:15">
      <c r="B2" s="234" t="s">
        <v>280</v>
      </c>
      <c r="C2" s="603" t="s">
        <v>434</v>
      </c>
      <c r="D2" s="603"/>
      <c r="E2" s="603"/>
      <c r="F2" s="603"/>
      <c r="H2" s="603" t="s">
        <v>280</v>
      </c>
      <c r="I2" s="603"/>
      <c r="J2" s="603"/>
      <c r="K2" s="603"/>
      <c r="L2" s="603"/>
      <c r="M2" s="603"/>
      <c r="N2" s="603"/>
      <c r="O2" s="603"/>
    </row>
    <row r="3" spans="2:15">
      <c r="B3" s="637" t="s">
        <v>277</v>
      </c>
      <c r="C3" s="638" t="s">
        <v>436</v>
      </c>
      <c r="D3" s="638"/>
      <c r="E3" s="638"/>
      <c r="F3" s="638"/>
      <c r="H3" s="639" t="s">
        <v>277</v>
      </c>
      <c r="I3" s="638" t="s">
        <v>292</v>
      </c>
      <c r="J3" s="638"/>
      <c r="K3" s="638"/>
      <c r="L3" s="638"/>
      <c r="M3" s="640" t="s">
        <v>467</v>
      </c>
      <c r="N3" s="640"/>
      <c r="O3" s="640"/>
    </row>
    <row r="4" spans="2:15" s="230" customFormat="1">
      <c r="B4" s="638"/>
      <c r="C4" s="438" t="s">
        <v>424</v>
      </c>
      <c r="D4" s="438" t="s">
        <v>425</v>
      </c>
      <c r="E4" s="231" t="s">
        <v>67</v>
      </c>
      <c r="F4" s="231" t="s">
        <v>68</v>
      </c>
      <c r="H4" s="638"/>
      <c r="I4" s="231" t="s">
        <v>426</v>
      </c>
      <c r="J4" s="231" t="s">
        <v>427</v>
      </c>
      <c r="K4" s="231" t="s">
        <v>68</v>
      </c>
      <c r="L4" s="232"/>
      <c r="M4" s="231" t="s">
        <v>426</v>
      </c>
      <c r="N4" s="231" t="s">
        <v>427</v>
      </c>
      <c r="O4" s="231" t="s">
        <v>68</v>
      </c>
    </row>
    <row r="5" spans="2:15" ht="6.75" customHeight="1">
      <c r="B5" s="217"/>
      <c r="C5" s="217"/>
      <c r="D5" s="217"/>
      <c r="E5" s="217"/>
      <c r="F5" s="217"/>
    </row>
    <row r="6" spans="2:15">
      <c r="B6" s="113" t="s">
        <v>16</v>
      </c>
      <c r="C6" s="90">
        <v>-4</v>
      </c>
      <c r="D6" s="90">
        <v>3</v>
      </c>
      <c r="E6" s="90">
        <v>-7</v>
      </c>
      <c r="F6" s="357">
        <v>-2.4</v>
      </c>
      <c r="H6" s="113" t="s">
        <v>16</v>
      </c>
      <c r="I6" s="406">
        <v>0.17699999999999999</v>
      </c>
      <c r="J6" s="406">
        <v>0.193</v>
      </c>
      <c r="K6" s="357">
        <v>-8.3000000000000004E-2</v>
      </c>
      <c r="L6" s="407"/>
      <c r="M6" s="405">
        <v>2.56</v>
      </c>
      <c r="N6" s="405">
        <v>2.5099999999999998</v>
      </c>
      <c r="O6" s="406">
        <v>1.7999999999999999E-2</v>
      </c>
    </row>
    <row r="7" spans="2:15" ht="6" customHeight="1">
      <c r="B7" s="220"/>
      <c r="C7" s="220"/>
      <c r="D7" s="220"/>
      <c r="E7" s="220"/>
      <c r="F7" s="220"/>
      <c r="H7" s="220"/>
      <c r="I7" s="403"/>
      <c r="J7" s="403"/>
      <c r="K7" s="403"/>
      <c r="L7" s="404"/>
      <c r="M7" s="405"/>
      <c r="N7" s="405"/>
      <c r="O7" s="403"/>
    </row>
    <row r="8" spans="2:15">
      <c r="B8" s="233" t="s">
        <v>468</v>
      </c>
      <c r="C8" s="391">
        <v>-4</v>
      </c>
      <c r="D8" s="391">
        <v>3</v>
      </c>
      <c r="E8" s="391">
        <v>-7</v>
      </c>
      <c r="F8" s="402">
        <v>-2.4</v>
      </c>
      <c r="H8" s="233" t="s">
        <v>469</v>
      </c>
      <c r="I8" s="408">
        <v>0.17699999999999999</v>
      </c>
      <c r="J8" s="408">
        <v>0.193</v>
      </c>
      <c r="K8" s="409">
        <v>-8.3000000000000004E-2</v>
      </c>
      <c r="L8" s="404"/>
      <c r="M8" s="410">
        <v>2.56</v>
      </c>
      <c r="N8" s="410">
        <v>2.5099999999999998</v>
      </c>
      <c r="O8" s="409">
        <v>1.7999999999999999E-2</v>
      </c>
    </row>
    <row r="11" spans="2:15">
      <c r="B11" s="234" t="s">
        <v>281</v>
      </c>
      <c r="C11" s="603" t="s">
        <v>434</v>
      </c>
      <c r="D11" s="603"/>
      <c r="E11" s="603"/>
      <c r="F11" s="603"/>
      <c r="H11" s="603" t="s">
        <v>281</v>
      </c>
      <c r="I11" s="603"/>
      <c r="J11" s="603"/>
      <c r="K11" s="603"/>
      <c r="L11" s="603"/>
      <c r="M11" s="603"/>
      <c r="N11" s="603"/>
      <c r="O11" s="603"/>
    </row>
    <row r="12" spans="2:15">
      <c r="B12" s="637" t="s">
        <v>277</v>
      </c>
      <c r="C12" s="638" t="s">
        <v>436</v>
      </c>
      <c r="D12" s="638"/>
      <c r="E12" s="638"/>
      <c r="F12" s="638"/>
      <c r="H12" s="639" t="s">
        <v>277</v>
      </c>
      <c r="I12" s="638" t="s">
        <v>292</v>
      </c>
      <c r="J12" s="638"/>
      <c r="K12" s="638"/>
      <c r="L12" s="638"/>
      <c r="M12" s="640" t="s">
        <v>467</v>
      </c>
      <c r="N12" s="640"/>
      <c r="O12" s="640"/>
    </row>
    <row r="13" spans="2:15">
      <c r="B13" s="638"/>
      <c r="C13" s="438" t="s">
        <v>424</v>
      </c>
      <c r="D13" s="438" t="s">
        <v>425</v>
      </c>
      <c r="E13" s="231" t="s">
        <v>67</v>
      </c>
      <c r="F13" s="231" t="s">
        <v>68</v>
      </c>
      <c r="H13" s="638"/>
      <c r="I13" s="231" t="s">
        <v>426</v>
      </c>
      <c r="J13" s="231" t="s">
        <v>427</v>
      </c>
      <c r="K13" s="231" t="s">
        <v>68</v>
      </c>
      <c r="L13" s="232"/>
      <c r="M13" s="231" t="s">
        <v>426</v>
      </c>
      <c r="N13" s="231" t="s">
        <v>427</v>
      </c>
      <c r="O13" s="231" t="s">
        <v>68</v>
      </c>
    </row>
    <row r="14" spans="2:15" ht="8.25" customHeight="1">
      <c r="B14" s="217"/>
      <c r="C14" s="217"/>
      <c r="D14" s="217"/>
      <c r="E14" s="217"/>
      <c r="F14" s="217"/>
    </row>
    <row r="15" spans="2:15" ht="13.5" customHeight="1">
      <c r="B15" s="113" t="s">
        <v>288</v>
      </c>
      <c r="C15" s="90">
        <v>108</v>
      </c>
      <c r="D15" s="90">
        <v>71</v>
      </c>
      <c r="E15" s="90">
        <v>37</v>
      </c>
      <c r="F15" s="357">
        <v>0.51500000000000001</v>
      </c>
      <c r="H15" s="113" t="s">
        <v>288</v>
      </c>
      <c r="I15" s="406">
        <v>0.20599999999999999</v>
      </c>
      <c r="J15" s="406">
        <v>0.223</v>
      </c>
      <c r="K15" s="357">
        <v>-7.5999999999999998E-2</v>
      </c>
      <c r="L15" s="407"/>
      <c r="M15" s="405">
        <v>3.06</v>
      </c>
      <c r="N15" s="405">
        <v>3</v>
      </c>
      <c r="O15" s="357">
        <v>2.1999999999999999E-2</v>
      </c>
    </row>
    <row r="16" spans="2:15">
      <c r="B16" s="113" t="s">
        <v>289</v>
      </c>
      <c r="C16" s="90">
        <v>78</v>
      </c>
      <c r="D16" s="90">
        <v>49</v>
      </c>
      <c r="E16" s="90">
        <v>29</v>
      </c>
      <c r="F16" s="357">
        <v>0.60299999999999998</v>
      </c>
      <c r="H16" s="113" t="s">
        <v>289</v>
      </c>
      <c r="I16" s="406">
        <v>0.16300000000000001</v>
      </c>
      <c r="J16" s="406">
        <v>0.159</v>
      </c>
      <c r="K16" s="357">
        <v>2.5000000000000001E-2</v>
      </c>
      <c r="L16" s="407"/>
      <c r="M16" s="405">
        <v>4.07</v>
      </c>
      <c r="N16" s="405">
        <v>3.98</v>
      </c>
      <c r="O16" s="357">
        <v>2.23E-2</v>
      </c>
    </row>
    <row r="17" spans="2:15">
      <c r="B17" s="113" t="s">
        <v>290</v>
      </c>
      <c r="C17" s="90">
        <v>47</v>
      </c>
      <c r="D17" s="90">
        <v>31</v>
      </c>
      <c r="E17" s="90">
        <v>16</v>
      </c>
      <c r="F17" s="357">
        <v>0.5</v>
      </c>
      <c r="H17" s="113" t="s">
        <v>290</v>
      </c>
      <c r="I17" s="406">
        <v>0.112</v>
      </c>
      <c r="J17" s="406">
        <v>0.11</v>
      </c>
      <c r="K17" s="357">
        <v>1.7999999999999999E-2</v>
      </c>
      <c r="L17" s="407"/>
      <c r="M17" s="405">
        <v>3.31</v>
      </c>
      <c r="N17" s="405">
        <v>3.23</v>
      </c>
      <c r="O17" s="357">
        <v>2.5000000000000001E-2</v>
      </c>
    </row>
    <row r="18" spans="2:15">
      <c r="B18" s="113" t="s">
        <v>291</v>
      </c>
      <c r="C18" s="90">
        <v>214</v>
      </c>
      <c r="D18" s="90">
        <v>128</v>
      </c>
      <c r="E18" s="90">
        <v>86</v>
      </c>
      <c r="F18" s="357">
        <v>0.67600000000000005</v>
      </c>
      <c r="H18" s="113" t="s">
        <v>291</v>
      </c>
      <c r="I18" s="406">
        <v>0.106</v>
      </c>
      <c r="J18" s="406">
        <v>0.109</v>
      </c>
      <c r="K18" s="357">
        <v>-2.8000000000000001E-2</v>
      </c>
      <c r="L18" s="407"/>
      <c r="M18" s="405">
        <v>8.09</v>
      </c>
      <c r="N18" s="405">
        <v>7.93</v>
      </c>
      <c r="O18" s="357">
        <v>2.1000000000000001E-2</v>
      </c>
    </row>
    <row r="19" spans="2:15" ht="9.75" customHeight="1">
      <c r="B19" s="220"/>
      <c r="C19" s="220"/>
      <c r="D19" s="220"/>
      <c r="E19" s="220"/>
      <c r="F19" s="220"/>
      <c r="H19" s="220"/>
      <c r="I19" s="220"/>
      <c r="J19" s="220"/>
      <c r="K19" s="220"/>
      <c r="M19" s="220"/>
      <c r="N19" s="220"/>
      <c r="O19" s="220"/>
    </row>
    <row r="20" spans="2:15">
      <c r="B20" s="233" t="s">
        <v>468</v>
      </c>
      <c r="C20" s="391">
        <v>447</v>
      </c>
      <c r="D20" s="391">
        <v>279</v>
      </c>
      <c r="E20" s="391">
        <v>168</v>
      </c>
      <c r="F20" s="402">
        <v>0.60199999999999998</v>
      </c>
      <c r="H20" s="233" t="s">
        <v>469</v>
      </c>
      <c r="I20" s="408">
        <v>0.13100000000000001</v>
      </c>
      <c r="J20" s="408">
        <v>0.13400000000000001</v>
      </c>
      <c r="K20" s="409">
        <v>-2.5999999999999999E-2</v>
      </c>
      <c r="L20" s="404"/>
      <c r="M20" s="410">
        <v>18.53</v>
      </c>
      <c r="N20" s="410">
        <v>18.13</v>
      </c>
      <c r="O20" s="409">
        <v>2.1999999999999999E-2</v>
      </c>
    </row>
    <row r="23" spans="2:15">
      <c r="B23" s="234" t="s">
        <v>284</v>
      </c>
      <c r="C23" s="603" t="s">
        <v>434</v>
      </c>
      <c r="D23" s="603"/>
      <c r="E23" s="603"/>
      <c r="F23" s="603"/>
      <c r="H23" s="603" t="s">
        <v>284</v>
      </c>
      <c r="I23" s="603"/>
      <c r="J23" s="603"/>
      <c r="K23" s="603"/>
      <c r="L23" s="603"/>
      <c r="M23" s="603"/>
      <c r="N23" s="603"/>
      <c r="O23" s="603"/>
    </row>
    <row r="24" spans="2:15">
      <c r="B24" s="637" t="s">
        <v>277</v>
      </c>
      <c r="C24" s="638" t="s">
        <v>436</v>
      </c>
      <c r="D24" s="638"/>
      <c r="E24" s="638"/>
      <c r="F24" s="638"/>
      <c r="H24" s="639" t="s">
        <v>277</v>
      </c>
      <c r="I24" s="638" t="s">
        <v>292</v>
      </c>
      <c r="J24" s="638"/>
      <c r="K24" s="638"/>
      <c r="L24" s="638"/>
      <c r="M24" s="640" t="s">
        <v>467</v>
      </c>
      <c r="N24" s="640"/>
      <c r="O24" s="640"/>
    </row>
    <row r="25" spans="2:15">
      <c r="B25" s="638"/>
      <c r="C25" s="438" t="s">
        <v>424</v>
      </c>
      <c r="D25" s="438" t="s">
        <v>425</v>
      </c>
      <c r="E25" s="231" t="s">
        <v>67</v>
      </c>
      <c r="F25" s="231" t="s">
        <v>68</v>
      </c>
      <c r="H25" s="638"/>
      <c r="I25" s="231" t="s">
        <v>426</v>
      </c>
      <c r="J25" s="231" t="s">
        <v>427</v>
      </c>
      <c r="K25" s="231" t="s">
        <v>68</v>
      </c>
      <c r="L25" s="232"/>
      <c r="M25" s="231" t="s">
        <v>426</v>
      </c>
      <c r="N25" s="231" t="s">
        <v>427</v>
      </c>
      <c r="O25" s="231" t="s">
        <v>68</v>
      </c>
    </row>
    <row r="26" spans="2:15" ht="7.5" customHeight="1">
      <c r="B26" s="217"/>
      <c r="C26" s="217"/>
      <c r="D26" s="217"/>
      <c r="E26" s="217"/>
      <c r="F26" s="217"/>
    </row>
    <row r="27" spans="2:15">
      <c r="B27" s="113" t="s">
        <v>491</v>
      </c>
      <c r="C27" s="90">
        <v>159</v>
      </c>
      <c r="D27" s="90">
        <v>137</v>
      </c>
      <c r="E27" s="90">
        <v>22</v>
      </c>
      <c r="F27" s="357">
        <v>0.159</v>
      </c>
      <c r="H27" s="113" t="s">
        <v>491</v>
      </c>
      <c r="I27" s="406">
        <v>7.4999999999999997E-2</v>
      </c>
      <c r="J27" s="406">
        <v>7.6999999999999999E-2</v>
      </c>
      <c r="K27" s="357">
        <v>-2.5999999999999999E-2</v>
      </c>
      <c r="L27" s="407"/>
      <c r="M27" s="405">
        <v>3.73</v>
      </c>
      <c r="N27" s="405">
        <v>3.64</v>
      </c>
      <c r="O27" s="357">
        <v>2.4E-2</v>
      </c>
    </row>
    <row r="28" spans="2:15" ht="8.25" customHeight="1">
      <c r="B28" s="220"/>
      <c r="C28" s="220"/>
      <c r="D28" s="220"/>
      <c r="E28" s="220"/>
      <c r="F28" s="220"/>
      <c r="H28" s="220"/>
      <c r="I28" s="220"/>
      <c r="J28" s="220"/>
      <c r="K28" s="220"/>
      <c r="M28" s="220"/>
      <c r="N28" s="220"/>
      <c r="O28" s="220"/>
    </row>
    <row r="29" spans="2:15">
      <c r="B29" s="233" t="s">
        <v>468</v>
      </c>
      <c r="C29" s="391">
        <v>159</v>
      </c>
      <c r="D29" s="391">
        <v>137</v>
      </c>
      <c r="E29" s="391">
        <v>22</v>
      </c>
      <c r="F29" s="402">
        <v>0.159</v>
      </c>
      <c r="H29" s="233" t="s">
        <v>469</v>
      </c>
      <c r="I29" s="408">
        <v>7.4999999999999997E-2</v>
      </c>
      <c r="J29" s="408">
        <v>7.6999999999999999E-2</v>
      </c>
      <c r="K29" s="409">
        <v>-2.5999999999999999E-2</v>
      </c>
      <c r="L29" s="404"/>
      <c r="M29" s="410">
        <v>3.73</v>
      </c>
      <c r="N29" s="410">
        <v>3.64</v>
      </c>
      <c r="O29" s="409">
        <v>2.4E-2</v>
      </c>
    </row>
    <row r="32" spans="2:15">
      <c r="B32" s="234" t="s">
        <v>285</v>
      </c>
      <c r="C32" s="603" t="s">
        <v>434</v>
      </c>
      <c r="D32" s="603"/>
      <c r="E32" s="603"/>
      <c r="F32" s="603"/>
      <c r="H32" s="603" t="s">
        <v>285</v>
      </c>
      <c r="I32" s="603"/>
      <c r="J32" s="603"/>
      <c r="K32" s="603"/>
      <c r="L32" s="603"/>
      <c r="M32" s="603"/>
      <c r="N32" s="603"/>
      <c r="O32" s="603"/>
    </row>
    <row r="33" spans="2:15">
      <c r="B33" s="637" t="s">
        <v>277</v>
      </c>
      <c r="C33" s="638" t="s">
        <v>436</v>
      </c>
      <c r="D33" s="638"/>
      <c r="E33" s="638"/>
      <c r="F33" s="638"/>
      <c r="H33" s="639" t="s">
        <v>277</v>
      </c>
      <c r="I33" s="638" t="s">
        <v>292</v>
      </c>
      <c r="J33" s="638"/>
      <c r="K33" s="638"/>
      <c r="L33" s="638"/>
      <c r="M33" s="640" t="s">
        <v>467</v>
      </c>
      <c r="N33" s="640"/>
      <c r="O33" s="640"/>
    </row>
    <row r="34" spans="2:15">
      <c r="B34" s="638"/>
      <c r="C34" s="438" t="s">
        <v>424</v>
      </c>
      <c r="D34" s="438" t="s">
        <v>425</v>
      </c>
      <c r="E34" s="231" t="s">
        <v>67</v>
      </c>
      <c r="F34" s="231" t="s">
        <v>68</v>
      </c>
      <c r="H34" s="638"/>
      <c r="I34" s="231" t="s">
        <v>426</v>
      </c>
      <c r="J34" s="231" t="s">
        <v>427</v>
      </c>
      <c r="K34" s="231" t="s">
        <v>68</v>
      </c>
      <c r="L34" s="232"/>
      <c r="M34" s="231" t="s">
        <v>426</v>
      </c>
      <c r="N34" s="231" t="s">
        <v>427</v>
      </c>
      <c r="O34" s="231" t="s">
        <v>68</v>
      </c>
    </row>
    <row r="35" spans="2:15" ht="7.5" customHeight="1">
      <c r="B35" s="217"/>
      <c r="C35" s="217"/>
      <c r="D35" s="217"/>
      <c r="E35" s="217"/>
      <c r="F35" s="217"/>
    </row>
    <row r="36" spans="2:15">
      <c r="B36" s="113" t="s">
        <v>293</v>
      </c>
      <c r="C36" s="90">
        <v>64</v>
      </c>
      <c r="D36" s="90">
        <v>61</v>
      </c>
      <c r="E36" s="90">
        <v>3</v>
      </c>
      <c r="F36" s="357">
        <v>4.7E-2</v>
      </c>
      <c r="H36" s="113" t="s">
        <v>293</v>
      </c>
      <c r="I36" s="406">
        <v>8.6999999999999994E-2</v>
      </c>
      <c r="J36" s="406">
        <v>8.5999999999999993E-2</v>
      </c>
      <c r="K36" s="357">
        <v>1.2E-2</v>
      </c>
      <c r="L36" s="407"/>
      <c r="M36" s="405">
        <v>1.5</v>
      </c>
      <c r="N36" s="405">
        <v>1.46</v>
      </c>
      <c r="O36" s="357">
        <v>2.5999999999999999E-2</v>
      </c>
    </row>
    <row r="37" spans="2:15">
      <c r="B37" s="220"/>
      <c r="C37" s="220"/>
      <c r="D37" s="220"/>
      <c r="E37" s="220"/>
      <c r="F37" s="220"/>
      <c r="H37" s="220"/>
      <c r="I37" s="220"/>
      <c r="J37" s="220"/>
      <c r="K37" s="220"/>
      <c r="M37" s="220"/>
      <c r="N37" s="220"/>
      <c r="O37" s="220"/>
    </row>
    <row r="38" spans="2:15">
      <c r="B38" s="233" t="s">
        <v>468</v>
      </c>
      <c r="C38" s="391">
        <v>64</v>
      </c>
      <c r="D38" s="391">
        <v>61</v>
      </c>
      <c r="E38" s="391">
        <v>3</v>
      </c>
      <c r="F38" s="402">
        <v>4.7E-2</v>
      </c>
      <c r="H38" s="233" t="s">
        <v>469</v>
      </c>
      <c r="I38" s="408">
        <v>8.6999999999999994E-2</v>
      </c>
      <c r="J38" s="408">
        <v>8.5999999999999993E-2</v>
      </c>
      <c r="K38" s="409">
        <v>1.2E-2</v>
      </c>
      <c r="L38" s="404"/>
      <c r="M38" s="410">
        <v>1.5</v>
      </c>
      <c r="N38" s="410">
        <v>1.46</v>
      </c>
      <c r="O38" s="409">
        <v>2.5999999999999999E-2</v>
      </c>
    </row>
    <row r="39" spans="2:15" ht="6.75" customHeight="1"/>
  </sheetData>
  <mergeCells count="28">
    <mergeCell ref="B33:B34"/>
    <mergeCell ref="C33:F33"/>
    <mergeCell ref="B3:B4"/>
    <mergeCell ref="C3:F3"/>
    <mergeCell ref="B12:B13"/>
    <mergeCell ref="C12:F12"/>
    <mergeCell ref="B24:B25"/>
    <mergeCell ref="C24:F24"/>
    <mergeCell ref="H33:H34"/>
    <mergeCell ref="I33:L33"/>
    <mergeCell ref="M33:O33"/>
    <mergeCell ref="H12:H13"/>
    <mergeCell ref="I12:L12"/>
    <mergeCell ref="H23:O23"/>
    <mergeCell ref="H24:H25"/>
    <mergeCell ref="I24:L24"/>
    <mergeCell ref="M24:O24"/>
    <mergeCell ref="M12:O12"/>
    <mergeCell ref="C2:F2"/>
    <mergeCell ref="C11:F11"/>
    <mergeCell ref="C23:F23"/>
    <mergeCell ref="C32:F32"/>
    <mergeCell ref="H32:O32"/>
    <mergeCell ref="H3:H4"/>
    <mergeCell ref="H2:O2"/>
    <mergeCell ref="I3:L3"/>
    <mergeCell ref="H11:O11"/>
    <mergeCell ref="M3:O3"/>
  </mergeCells>
  <pageMargins left="0.7" right="0.7" top="0.75" bottom="0.75" header="0.3" footer="0.3"/>
  <pageSetup paperSize="9" orientation="portrait" r:id="rId1"/>
  <headerFooter>
    <oddHeader>&amp;C&amp;"Arial"&amp;8&amp;K000000INTERNAL&amp;1#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A3BC598013E044E9C4139A392BCCD13" ma:contentTypeVersion="13" ma:contentTypeDescription="Crear nuevo documento." ma:contentTypeScope="" ma:versionID="ffdb8dd252fa6ecb8566355e6c71958c">
  <xsd:schema xmlns:xsd="http://www.w3.org/2001/XMLSchema" xmlns:xs="http://www.w3.org/2001/XMLSchema" xmlns:p="http://schemas.microsoft.com/office/2006/metadata/properties" xmlns:ns2="3e5f1567-ceb9-4d76-afd8-9c047bd188bb" xmlns:ns3="e9765fd6-568a-4503-b8d4-7e3c78eea4a4" targetNamespace="http://schemas.microsoft.com/office/2006/metadata/properties" ma:root="true" ma:fieldsID="bed5d42335dfb0f1e390462162635042" ns2:_="" ns3:_="">
    <xsd:import namespace="3e5f1567-ceb9-4d76-afd8-9c047bd188bb"/>
    <xsd:import namespace="e9765fd6-568a-4503-b8d4-7e3c78eea4a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f1567-ceb9-4d76-afd8-9c047bd18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765fd6-568a-4503-b8d4-7e3c78eea4a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F0A6D0-7642-4AE2-B58B-EFB93163ABB9}">
  <ds:schemaRefs>
    <ds:schemaRef ds:uri="http://www.w3.org/XML/1998/namespace"/>
    <ds:schemaRef ds:uri="http://purl.org/dc/elements/1.1/"/>
    <ds:schemaRef ds:uri="http://schemas.microsoft.com/office/2006/metadata/properties"/>
    <ds:schemaRef ds:uri="3e5f1567-ceb9-4d76-afd8-9c047bd188bb"/>
    <ds:schemaRef ds:uri="http://purl.org/dc/terms/"/>
    <ds:schemaRef ds:uri="e9765fd6-568a-4503-b8d4-7e3c78eea4a4"/>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6F74EB8E-9AA5-451D-97D4-1669909FD54B}">
  <ds:schemaRefs>
    <ds:schemaRef ds:uri="http://schemas.microsoft.com/sharepoint/v3/contenttype/forms"/>
  </ds:schemaRefs>
</ds:datastoreItem>
</file>

<file path=customXml/itemProps3.xml><?xml version="1.0" encoding="utf-8"?>
<ds:datastoreItem xmlns:ds="http://schemas.openxmlformats.org/officeDocument/2006/customXml" ds:itemID="{8F83D10A-8998-4FB1-BA58-BECFD4C69E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f1567-ceb9-4d76-afd8-9c047bd188bb"/>
    <ds:schemaRef ds:uri="e9765fd6-568a-4503-b8d4-7e3c78eea4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8</vt:i4>
      </vt:variant>
    </vt:vector>
  </HeadingPairs>
  <TitlesOfParts>
    <vt:vector size="33" baseType="lpstr">
      <vt:lpstr>EBITDA</vt:lpstr>
      <vt:lpstr>Accounting Classification</vt:lpstr>
      <vt:lpstr>Generation Business</vt:lpstr>
      <vt:lpstr>Distribution Business</vt:lpstr>
      <vt:lpstr>Energy sales revenues</vt:lpstr>
      <vt:lpstr>Income Statement</vt:lpstr>
      <vt:lpstr>EBITDA by business CO</vt:lpstr>
      <vt:lpstr>EBITDA Generation Business </vt:lpstr>
      <vt:lpstr>EBITDA Distribution Business</vt:lpstr>
      <vt:lpstr>EBITDA and others by country</vt:lpstr>
      <vt:lpstr>Non operating CO</vt:lpstr>
      <vt:lpstr>Balance sheet</vt:lpstr>
      <vt:lpstr>Ratios OC</vt:lpstr>
      <vt:lpstr>Property, plant and equipment</vt:lpstr>
      <vt:lpstr>Debt Maturity</vt:lpstr>
      <vt:lpstr>Dx physical data</vt:lpstr>
      <vt:lpstr>Gx physical data</vt:lpstr>
      <vt:lpstr>Subsidiaries</vt:lpstr>
      <vt:lpstr>Segment by country</vt:lpstr>
      <vt:lpstr>Segment by business</vt:lpstr>
      <vt:lpstr>Generation Segment</vt:lpstr>
      <vt:lpstr>Distribution Segment</vt:lpstr>
      <vt:lpstr>Ebitda y activo fijo</vt:lpstr>
      <vt:lpstr>Merc Generacón</vt:lpstr>
      <vt:lpstr>Impuestos Diferidos</vt:lpstr>
      <vt:lpstr>'Distribution Business'!Área_de_impresión</vt:lpstr>
      <vt:lpstr>'Ebitda y activo fijo'!Área_de_impresión</vt:lpstr>
      <vt:lpstr>'Generation Business'!Área_de_impresión</vt:lpstr>
      <vt:lpstr>'Impuestos Diferidos'!Área_de_impresión</vt:lpstr>
      <vt:lpstr>'Income Statement'!Área_de_impresión</vt:lpstr>
      <vt:lpstr>'Merc Generacón'!Área_de_impresión</vt:lpstr>
      <vt:lpstr>'Property, plant and equipment'!Área_de_impresión</vt:lpstr>
      <vt:lpstr>'Ratios OC'!Área_de_impresión</vt:lpstr>
    </vt:vector>
  </TitlesOfParts>
  <Company>Grupo Endesa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cl090508016</dc:creator>
  <cp:lastModifiedBy>Rubio Nuñez, Javiera Fernanda</cp:lastModifiedBy>
  <cp:lastPrinted>2013-07-20T18:15:22Z</cp:lastPrinted>
  <dcterms:created xsi:type="dcterms:W3CDTF">2003-10-23T18:16:48Z</dcterms:created>
  <dcterms:modified xsi:type="dcterms:W3CDTF">2022-05-02T17:17:35Z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0x010100BA3BC598013E044E9C4139A392BCCD13</vt:lpwstr>
  </property>
  <property fmtid="{D5CDD505-2E9C-101B-9397-08002B2CF9AE}" pid="5" name="MSIP_Label_797ad33d-ed35-43c0-b526-22bc83c17deb_Enabled">
    <vt:lpwstr>true</vt:lpwstr>
  </property>
  <property fmtid="{D5CDD505-2E9C-101B-9397-08002B2CF9AE}" pid="6" name="MSIP_Label_797ad33d-ed35-43c0-b526-22bc83c17deb_SetDate">
    <vt:lpwstr>2022-05-02T01:29:50Z</vt:lpwstr>
  </property>
  <property fmtid="{D5CDD505-2E9C-101B-9397-08002B2CF9AE}" pid="7" name="MSIP_Label_797ad33d-ed35-43c0-b526-22bc83c17deb_Method">
    <vt:lpwstr>Standard</vt:lpwstr>
  </property>
  <property fmtid="{D5CDD505-2E9C-101B-9397-08002B2CF9AE}" pid="8" name="MSIP_Label_797ad33d-ed35-43c0-b526-22bc83c17deb_Name">
    <vt:lpwstr>797ad33d-ed35-43c0-b526-22bc83c17deb</vt:lpwstr>
  </property>
  <property fmtid="{D5CDD505-2E9C-101B-9397-08002B2CF9AE}" pid="9" name="MSIP_Label_797ad33d-ed35-43c0-b526-22bc83c17deb_SiteId">
    <vt:lpwstr>d539d4bf-5610-471a-afc2-1c76685cfefa</vt:lpwstr>
  </property>
  <property fmtid="{D5CDD505-2E9C-101B-9397-08002B2CF9AE}" pid="10" name="MSIP_Label_797ad33d-ed35-43c0-b526-22bc83c17deb_ActionId">
    <vt:lpwstr>22e164c8-c07f-4f8d-be3c-5e644606871d</vt:lpwstr>
  </property>
  <property fmtid="{D5CDD505-2E9C-101B-9397-08002B2CF9AE}" pid="11" name="MSIP_Label_797ad33d-ed35-43c0-b526-22bc83c17deb_ContentBits">
    <vt:lpwstr>1</vt:lpwstr>
  </property>
</Properties>
</file>