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https://enelcom.sharepoint.com/sites/EnelAmricasInvestorRelations/Documentos compartidos/Press Releases/1Q23 Press/Tablas al mercado/Respaldo/"/>
    </mc:Choice>
  </mc:AlternateContent>
  <xr:revisionPtr revIDLastSave="2" documentId="8_{6E1E3665-C4AB-41AC-8874-A75B88B4EB97}" xr6:coauthVersionLast="47" xr6:coauthVersionMax="47" xr10:uidLastSave="{16CC5AA6-356D-4AD5-9C91-C56EFE6B1FCF}"/>
  <bookViews>
    <workbookView xWindow="-120" yWindow="-120" windowWidth="29040" windowHeight="15840" tabRatio="734" xr2:uid="{00000000-000D-0000-FFFF-FFFF00000000}"/>
  </bookViews>
  <sheets>
    <sheet name="Reported EBITDA" sheetId="37" r:id="rId1"/>
    <sheet name="Adjusted EBITDA" sheetId="60" r:id="rId2"/>
    <sheet name="Proforma EBITDA" sheetId="61" r:id="rId3"/>
    <sheet name="Physical Data" sheetId="58" r:id="rId4"/>
    <sheet name="Generation Business" sheetId="17" r:id="rId5"/>
    <sheet name="Distribution Business" sheetId="5" r:id="rId6"/>
    <sheet name="Energy sales revenues" sheetId="26" r:id="rId7"/>
    <sheet name="Income Statement" sheetId="8" r:id="rId8"/>
    <sheet name="EBITDA by business CO" sheetId="38" r:id="rId9"/>
    <sheet name="EBITDA Generation Business " sheetId="50" r:id="rId10"/>
    <sheet name="EBITDA Distribution Business" sheetId="51" r:id="rId11"/>
    <sheet name="EBITDA and others by country" sheetId="41" r:id="rId12"/>
    <sheet name="Non operating CO" sheetId="42" r:id="rId13"/>
    <sheet name="Balance sheet" sheetId="43" r:id="rId14"/>
    <sheet name="Ratios OC" sheetId="10" r:id="rId15"/>
    <sheet name="Property, plant and equipment" sheetId="13" r:id="rId16"/>
    <sheet name="Risks" sheetId="59" r:id="rId17"/>
    <sheet name="Debt Maturity" sheetId="53" r:id="rId18"/>
    <sheet name="Dx physical data" sheetId="54" r:id="rId19"/>
    <sheet name="Gx physical data" sheetId="55" r:id="rId20"/>
    <sheet name="Subsidiaries" sheetId="52" r:id="rId21"/>
    <sheet name="Segment by country" sheetId="49" r:id="rId22"/>
    <sheet name="Segment by business" sheetId="45" r:id="rId23"/>
    <sheet name="Generation Segment" sheetId="46" r:id="rId24"/>
    <sheet name="Distribution Segment" sheetId="47" r:id="rId25"/>
    <sheet name="Ebitda y activo fijo" sheetId="19" state="hidden" r:id="rId26"/>
    <sheet name="Merc Generacón" sheetId="4" state="hidden" r:id="rId27"/>
    <sheet name="Impuestos Diferidos" sheetId="16" state="hidden" r:id="rId28"/>
  </sheets>
  <definedNames>
    <definedName name="_xlnm.Print_Area" localSheetId="5">'Distribution Business'!$B$3:$M$16</definedName>
    <definedName name="_xlnm.Print_Area" localSheetId="25">'Ebitda y activo fijo'!$C$5:$G$30</definedName>
    <definedName name="_xlnm.Print_Area" localSheetId="4">'Generation Business'!$B$3:$R$24</definedName>
    <definedName name="_xlnm.Print_Area" localSheetId="27">'Impuestos Diferidos'!$C$4:$F$11</definedName>
    <definedName name="_xlnm.Print_Area" localSheetId="7">'Income Statement'!$B$4:$G$36</definedName>
    <definedName name="_xlnm.Print_Area" localSheetId="26">'Merc Generacón'!$B$3:$G$18</definedName>
    <definedName name="_xlnm.Print_Area" localSheetId="15">'Property, plant and equipment'!$B$3:$I$46</definedName>
    <definedName name="_xlnm.Print_Area" localSheetId="14">'Ratios OC'!$B$2:$K$18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16" l="1"/>
  <c r="F9" i="16"/>
  <c r="D11" i="16"/>
  <c r="E11" i="16"/>
  <c r="E13" i="16" s="1"/>
  <c r="D10" i="4"/>
  <c r="D13" i="4"/>
  <c r="E10" i="4"/>
  <c r="G10" i="4"/>
  <c r="E11" i="4"/>
  <c r="E13" i="4" s="1"/>
  <c r="D18" i="4" s="1"/>
  <c r="E18" i="4" s="1"/>
  <c r="F12" i="19"/>
  <c r="F13" i="19"/>
  <c r="F14" i="19"/>
  <c r="F15" i="19"/>
  <c r="F16" i="19"/>
  <c r="D17" i="19"/>
  <c r="F17" i="19" s="1"/>
  <c r="E17" i="19"/>
  <c r="F20" i="19"/>
  <c r="F21" i="19"/>
  <c r="F22" i="19"/>
  <c r="F23" i="19"/>
  <c r="F24" i="19"/>
  <c r="D25" i="19"/>
  <c r="F25" i="19" s="1"/>
  <c r="E25" i="19"/>
  <c r="E29" i="19"/>
  <c r="F27" i="19"/>
  <c r="D29" i="19"/>
  <c r="F29" i="19" s="1"/>
  <c r="E6" i="16"/>
  <c r="D5" i="4"/>
  <c r="F5" i="4" s="1"/>
  <c r="D6" i="16"/>
  <c r="E5" i="4"/>
  <c r="G5" i="4" s="1"/>
  <c r="D13" i="16"/>
  <c r="F11" i="16" l="1"/>
</calcChain>
</file>

<file path=xl/sharedStrings.xml><?xml version="1.0" encoding="utf-8"?>
<sst xmlns="http://schemas.openxmlformats.org/spreadsheetml/2006/main" count="3852" uniqueCount="533">
  <si>
    <t xml:space="preserve">Mercados </t>
  </si>
  <si>
    <t>Ventas de Energía</t>
  </si>
  <si>
    <t>Participación</t>
  </si>
  <si>
    <t>País</t>
  </si>
  <si>
    <t xml:space="preserve">en que </t>
  </si>
  <si>
    <t>(GWh)</t>
  </si>
  <si>
    <t>de mercado</t>
  </si>
  <si>
    <t>participa</t>
  </si>
  <si>
    <t xml:space="preserve">Chile  </t>
  </si>
  <si>
    <t>SIC y SING</t>
  </si>
  <si>
    <t>Argentina</t>
  </si>
  <si>
    <t>SIN</t>
  </si>
  <si>
    <t>Perú</t>
  </si>
  <si>
    <t>SICN</t>
  </si>
  <si>
    <t>Colombia</t>
  </si>
  <si>
    <t xml:space="preserve">Total   </t>
  </si>
  <si>
    <t>Edesur</t>
  </si>
  <si>
    <t>Total</t>
  </si>
  <si>
    <t>%</t>
  </si>
  <si>
    <t>Distribución</t>
  </si>
  <si>
    <t>Chile</t>
  </si>
  <si>
    <t>Variaciones</t>
  </si>
  <si>
    <t>Impuesto Renta</t>
  </si>
  <si>
    <t>Impuesto Diferido</t>
  </si>
  <si>
    <t>Brasil  (1)</t>
  </si>
  <si>
    <t>(1)  En el año 2005  se incluyen las ventas del trimestre octubre-diciembre 2005 de las sociedades Endesa Fortaleza y CIEN.</t>
  </si>
  <si>
    <t>Concepto  (Millones de $)</t>
  </si>
  <si>
    <t>EBITDA Y ACTIVO FIJO NETO POR PAIS</t>
  </si>
  <si>
    <t>Lineas de Negocio</t>
  </si>
  <si>
    <t>EBITDA</t>
  </si>
  <si>
    <t>Activo Fijo neto</t>
  </si>
  <si>
    <t>Generación y Transmisión</t>
  </si>
  <si>
    <t>Brasil</t>
  </si>
  <si>
    <t>Total Gx y Tx</t>
  </si>
  <si>
    <t>Total Dx</t>
  </si>
  <si>
    <t>Total Grupo Enersis</t>
  </si>
  <si>
    <t>Ch$ Millones</t>
  </si>
  <si>
    <t>EBITDA (*)</t>
  </si>
  <si>
    <t>EBITDA / Activo Fijo marzo 2007</t>
  </si>
  <si>
    <t>Impuesto a la Renta e Impuestos diferidos</t>
  </si>
  <si>
    <t>Estructura y ajustes</t>
  </si>
  <si>
    <t>Brasil   (*)</t>
  </si>
  <si>
    <t>(*) Incluye activos intangibles por concesiones en Ampla y Coelce</t>
  </si>
  <si>
    <t>EBITDA / Activo Fijo DIC. 2010</t>
  </si>
  <si>
    <t>Al 31 de marzo de 2011</t>
  </si>
  <si>
    <t>Distribution</t>
  </si>
  <si>
    <t>Brazil</t>
  </si>
  <si>
    <t>Peru</t>
  </si>
  <si>
    <t>Company</t>
  </si>
  <si>
    <t>Energy Sales</t>
  </si>
  <si>
    <t>Current Assets</t>
  </si>
  <si>
    <t>Total Assets</t>
  </si>
  <si>
    <t>Current Liabilities</t>
  </si>
  <si>
    <t>Non Current Liabilities</t>
  </si>
  <si>
    <t>Personnel costs</t>
  </si>
  <si>
    <t>Other Non Operating Income</t>
  </si>
  <si>
    <t>Net Income attributable to owners of parent</t>
  </si>
  <si>
    <t>Net income attributable to non-controlling interest</t>
  </si>
  <si>
    <t>Liquidity</t>
  </si>
  <si>
    <t>Leverage</t>
  </si>
  <si>
    <t>Profitability</t>
  </si>
  <si>
    <t>Operating Income/Operating Revenues</t>
  </si>
  <si>
    <t>Unit</t>
  </si>
  <si>
    <t>PROPERTY, PLANTS AND EQUIPMENT INFORMATION BY COMPANY</t>
  </si>
  <si>
    <t>From Financing Activities</t>
  </si>
  <si>
    <t>From Investing Activities</t>
  </si>
  <si>
    <t>From Operating Activities</t>
  </si>
  <si>
    <t>Change</t>
  </si>
  <si>
    <t>% Change</t>
  </si>
  <si>
    <t>Times</t>
  </si>
  <si>
    <t>Generation</t>
  </si>
  <si>
    <t>Country</t>
  </si>
  <si>
    <t>Energy Sales Revenues</t>
  </si>
  <si>
    <t>Non regulated customers</t>
  </si>
  <si>
    <t>Regulated customers</t>
  </si>
  <si>
    <t>Spot Market</t>
  </si>
  <si>
    <t>Residential</t>
  </si>
  <si>
    <t>Commercial</t>
  </si>
  <si>
    <t>Industrial</t>
  </si>
  <si>
    <t>Less: Consolidation adjustments</t>
  </si>
  <si>
    <t>Total Segments</t>
  </si>
  <si>
    <t>Structure and adjustments</t>
  </si>
  <si>
    <t>Payments for additions of Property, plant and equipment</t>
  </si>
  <si>
    <t xml:space="preserve">NET INCOME </t>
  </si>
  <si>
    <t>Financial Income</t>
  </si>
  <si>
    <t>Foreign currency exchange differences, net</t>
  </si>
  <si>
    <t>Net Income Before Taxes</t>
  </si>
  <si>
    <t>Income Tax</t>
  </si>
  <si>
    <t>Net Income</t>
  </si>
  <si>
    <t>Revenues</t>
  </si>
  <si>
    <t>Sales</t>
  </si>
  <si>
    <t>Other operating income</t>
  </si>
  <si>
    <t>Procurements and Services</t>
  </si>
  <si>
    <t>Energy purchases</t>
  </si>
  <si>
    <t>Fuel consumption</t>
  </si>
  <si>
    <t>Transportation expenses</t>
  </si>
  <si>
    <t>Contribution Margin</t>
  </si>
  <si>
    <t>Gross Operating Income (EBITDA)</t>
  </si>
  <si>
    <t>Depreciation and amortization</t>
  </si>
  <si>
    <t>Net  Financial Income</t>
  </si>
  <si>
    <t>Financial income</t>
  </si>
  <si>
    <t>Financial costs</t>
  </si>
  <si>
    <t>COMPANY</t>
  </si>
  <si>
    <t>Total generation</t>
  </si>
  <si>
    <t>Hydroelectric generation</t>
  </si>
  <si>
    <t>Thermal electric generation</t>
  </si>
  <si>
    <t>Transmission losses, pump and other consumption</t>
  </si>
  <si>
    <t>TOTAL SALES IN THE SYSTEM</t>
  </si>
  <si>
    <t>Market Share on total sales (%)</t>
  </si>
  <si>
    <t>Others</t>
  </si>
  <si>
    <t>Total consolidated Revenues Enel Américas</t>
  </si>
  <si>
    <t>Total consolidated Procurement and Services Enel Américas</t>
  </si>
  <si>
    <t>Total consolidated EBITDA Enel Américas</t>
  </si>
  <si>
    <t xml:space="preserve">EBIT       </t>
  </si>
  <si>
    <t xml:space="preserve">EBIT      </t>
  </si>
  <si>
    <t>Total Consolidated Enel Américas</t>
  </si>
  <si>
    <t>Depreciation, amortization and impairment</t>
  </si>
  <si>
    <t>Segment</t>
  </si>
  <si>
    <t>Generation and Transmission</t>
  </si>
  <si>
    <t>Total Generation and Transmission</t>
  </si>
  <si>
    <t>Total Distribution</t>
  </si>
  <si>
    <t>Consolidation adjustments and other activities</t>
  </si>
  <si>
    <t>Total Financial Income</t>
  </si>
  <si>
    <t>Total Foreign currency exchange differences, net</t>
  </si>
  <si>
    <t>Net Financial Income Enel Américas</t>
  </si>
  <si>
    <t>Total Income Tax</t>
  </si>
  <si>
    <t>Non current Assets</t>
  </si>
  <si>
    <t>Total Equity</t>
  </si>
  <si>
    <t>attributable to owners of parent company</t>
  </si>
  <si>
    <t>attributable to non-controlling interest</t>
  </si>
  <si>
    <t>Total Liabilities and Equity</t>
  </si>
  <si>
    <t>Assets</t>
  </si>
  <si>
    <t>Liabilities and Equity</t>
  </si>
  <si>
    <t>Total Net Cash Flow</t>
  </si>
  <si>
    <t xml:space="preserve"> </t>
  </si>
  <si>
    <t>MMUSD</t>
  </si>
  <si>
    <t>Enel Distribución Ceará S.A.</t>
  </si>
  <si>
    <t>Enel Dx Perú</t>
  </si>
  <si>
    <t>Enel Dx Ceará</t>
  </si>
  <si>
    <t>Enel Dx Río</t>
  </si>
  <si>
    <t>Enel Argentina S.A.</t>
  </si>
  <si>
    <t>Enel Generación Costanera S.A.</t>
  </si>
  <si>
    <t>Enel Generación El Chocón S.A.</t>
  </si>
  <si>
    <t>Empresa Distribuidora Sur S.A.</t>
  </si>
  <si>
    <t>Grupo Enel Argentina</t>
  </si>
  <si>
    <t>Enel Generación Fortaleza S.A.</t>
  </si>
  <si>
    <t>EGP Cachoeira Dourada S.A.</t>
  </si>
  <si>
    <t>Enel Cien S.A.</t>
  </si>
  <si>
    <t>Enel Distribución Rio S.A.</t>
  </si>
  <si>
    <t>Grupo Enel Brasil</t>
  </si>
  <si>
    <t>Compañía Distribuidora y Comercializadora de Energía S.A.</t>
  </si>
  <si>
    <t>Enel Generación Perú S.A.</t>
  </si>
  <si>
    <t>Chinango S.A.C.</t>
  </si>
  <si>
    <t>Enel Generación Piura S.A.</t>
  </si>
  <si>
    <t>Enel Distribución Perú S.A.</t>
  </si>
  <si>
    <t>Grupo Enel Perú</t>
  </si>
  <si>
    <t>Non Current Assets</t>
  </si>
  <si>
    <t>Equity</t>
  </si>
  <si>
    <t>Procurement and Services</t>
  </si>
  <si>
    <t>EBIT</t>
  </si>
  <si>
    <t>Financial Result</t>
  </si>
  <si>
    <t>Net Income before taxes</t>
  </si>
  <si>
    <t>Enel Dx Goias</t>
  </si>
  <si>
    <t>Enel Gx Perú</t>
  </si>
  <si>
    <t>Enel Gx Piura</t>
  </si>
  <si>
    <t>CGT Fortaleza</t>
  </si>
  <si>
    <t>Enel Gx Costanera</t>
  </si>
  <si>
    <t>Enel Gx El Chocón</t>
  </si>
  <si>
    <t>Central Docksud</t>
  </si>
  <si>
    <t>EGP Volta Grande</t>
  </si>
  <si>
    <t>Enel X Brasil S.A.</t>
  </si>
  <si>
    <t>Enel Generación Chocon S.A.</t>
  </si>
  <si>
    <t>Edesur S.A.</t>
  </si>
  <si>
    <t>Enel Distribución Rio (Ampla) (*)</t>
  </si>
  <si>
    <t>Enel Distribución Ceara (Coelce) (*)</t>
  </si>
  <si>
    <t>Central Dock Sud S.A.</t>
  </si>
  <si>
    <t>Enel Distribución Goiás S.A.</t>
  </si>
  <si>
    <t>SIN Argentina</t>
  </si>
  <si>
    <t>SIN Colombia</t>
  </si>
  <si>
    <t>Cash and cash equivalents</t>
  </si>
  <si>
    <t>Current accounts receivable from related companies</t>
  </si>
  <si>
    <t>Current tax assets</t>
  </si>
  <si>
    <t>Non-current accounts receivable from related companies</t>
  </si>
  <si>
    <t>Investments accounted for using the equity method</t>
  </si>
  <si>
    <t>Intangible assets other than goodwill</t>
  </si>
  <si>
    <t>Goodwill</t>
  </si>
  <si>
    <t>Property, plant and equipment</t>
  </si>
  <si>
    <t>Investment property</t>
  </si>
  <si>
    <t>Deferred tax assets</t>
  </si>
  <si>
    <t>Current tax liabilities</t>
  </si>
  <si>
    <t>Current provisions for employee benefits</t>
  </si>
  <si>
    <t>Non-current accounts payable to related companies</t>
  </si>
  <si>
    <t>Deferred tax liabilities</t>
  </si>
  <si>
    <t>Non-current provisions for employee benefits</t>
  </si>
  <si>
    <t>Issued capital</t>
  </si>
  <si>
    <t>Retained earnings (losses)</t>
  </si>
  <si>
    <t>Other Sales</t>
  </si>
  <si>
    <t>Other Services</t>
  </si>
  <si>
    <t>Power purchased</t>
  </si>
  <si>
    <t>Cost of fuel consumed</t>
  </si>
  <si>
    <t>Other variable procurements and services</t>
  </si>
  <si>
    <t>Other work perfomed by the entity and capitalized</t>
  </si>
  <si>
    <t>Employee benefits expenses</t>
  </si>
  <si>
    <t>Other expenses</t>
  </si>
  <si>
    <t>Depreciation and amortization expense</t>
  </si>
  <si>
    <t>Impairment loss recognized in the period's profit or loss</t>
  </si>
  <si>
    <t>Others financial income</t>
  </si>
  <si>
    <t>Bank loans</t>
  </si>
  <si>
    <t>Secured and unsecured obligations</t>
  </si>
  <si>
    <t>Income (Loss) for indexed assets and liabilities</t>
  </si>
  <si>
    <t>Foreign currency exchange differences</t>
  </si>
  <si>
    <t>Share of profit (loss) of associates and joint ventures accounted for using the equity method</t>
  </si>
  <si>
    <t>Other profit (losses)</t>
  </si>
  <si>
    <t>Other investments result</t>
  </si>
  <si>
    <t>Profit (Loss) from sales of assets</t>
  </si>
  <si>
    <t>Income tax expenses</t>
  </si>
  <si>
    <t>Income (loss) from discontinued operations</t>
  </si>
  <si>
    <t>Net Income attributable to:</t>
  </si>
  <si>
    <t>Cash flow from (used in) operating activities</t>
  </si>
  <si>
    <t>Cash flow from (used in) investing activities</t>
  </si>
  <si>
    <t>Cash flows from (used in) financing activities</t>
  </si>
  <si>
    <t>ASSETS</t>
  </si>
  <si>
    <t>CURRENT ASSETS</t>
  </si>
  <si>
    <t>NON-CURRENT ASSETS</t>
  </si>
  <si>
    <t>TOTAL ASSETS</t>
  </si>
  <si>
    <t>LIABILITIES AND EQUITY</t>
  </si>
  <si>
    <t>CURRENT LIABILITIES</t>
  </si>
  <si>
    <t>NON-CURRENT LIABILITIES</t>
  </si>
  <si>
    <t>EQUITY</t>
  </si>
  <si>
    <t>Equity Attributable to Minority Interest</t>
  </si>
  <si>
    <t>TOTAL LIABILITIES AND EQUITY</t>
  </si>
  <si>
    <t>REVENUES</t>
  </si>
  <si>
    <t>PROCUREMENTS AND SERVICES</t>
  </si>
  <si>
    <t>CONTRIBUTION MARGIN</t>
  </si>
  <si>
    <t>GROSS OPERATING INCOME (EBITDA)</t>
  </si>
  <si>
    <t>OPERATING INCOME</t>
  </si>
  <si>
    <t>NET FINANCIAL INCOME</t>
  </si>
  <si>
    <t>Income (loss) before taxes</t>
  </si>
  <si>
    <t>Income from continuing operations</t>
  </si>
  <si>
    <t>Consolidated Statements of Cash Flow</t>
  </si>
  <si>
    <t>Energy sales</t>
  </si>
  <si>
    <t>Other sales</t>
  </si>
  <si>
    <t>Other services</t>
  </si>
  <si>
    <t>Income (losses) before taxes</t>
  </si>
  <si>
    <t>Chile ( Holdings y Others)</t>
  </si>
  <si>
    <t>Adjustments</t>
  </si>
  <si>
    <t>Depreciation</t>
  </si>
  <si>
    <t>Enel Dx Goiás</t>
  </si>
  <si>
    <t>Enel Dx Sao Paulo</t>
  </si>
  <si>
    <t>Enel Américas (*)</t>
  </si>
  <si>
    <t>(*) Includes Holding and Adjustments</t>
  </si>
  <si>
    <t>SICN Brasil</t>
  </si>
  <si>
    <t>Holdings, Adjustments and others</t>
  </si>
  <si>
    <t>Enel Generación Fortaleza</t>
  </si>
  <si>
    <t>Impairment gains and reversals of impairment losses (Impairment losses) determined in accordance with IFRS 9</t>
  </si>
  <si>
    <t>Enel Green Power Volta Grande</t>
  </si>
  <si>
    <t>Dock Sud S.A.</t>
  </si>
  <si>
    <t>Enel Distribuicao Sao Paulo S.A.</t>
  </si>
  <si>
    <t>Net Income after taxes</t>
  </si>
  <si>
    <t>Right of use assets</t>
  </si>
  <si>
    <t>Accumulated figures</t>
  </si>
  <si>
    <t>Markets in which operates</t>
  </si>
  <si>
    <t>Market Share</t>
  </si>
  <si>
    <t>Energy losses (%)</t>
  </si>
  <si>
    <t>Subsidiaries</t>
  </si>
  <si>
    <t>ARGENTINA</t>
  </si>
  <si>
    <t>BRAZIL</t>
  </si>
  <si>
    <t>Enel Cien</t>
  </si>
  <si>
    <t>COLOMBIA</t>
  </si>
  <si>
    <t>Chinango</t>
  </si>
  <si>
    <t>Enel Distribución Río</t>
  </si>
  <si>
    <t>Enel Distribución Ceará</t>
  </si>
  <si>
    <t>Enel Distribución Goiás</t>
  </si>
  <si>
    <t>Enel Distribución Sao Paulo</t>
  </si>
  <si>
    <t>Energy Losses (%)</t>
  </si>
  <si>
    <t>Generation and Transmission:</t>
  </si>
  <si>
    <t>Distribution:</t>
  </si>
  <si>
    <t>Total results by adjustment units (hyperinflation - Argentina)</t>
  </si>
  <si>
    <t>Financial Indicator</t>
  </si>
  <si>
    <r>
      <t xml:space="preserve">Current liquidity </t>
    </r>
    <r>
      <rPr>
        <b/>
        <sz val="10"/>
        <rFont val="Arial"/>
        <family val="2"/>
      </rPr>
      <t>(1)</t>
    </r>
  </si>
  <si>
    <t>Working Capital</t>
  </si>
  <si>
    <r>
      <t xml:space="preserve">Leverage </t>
    </r>
    <r>
      <rPr>
        <b/>
        <sz val="10"/>
        <rFont val="Arial"/>
        <family val="2"/>
      </rPr>
      <t>(3)</t>
    </r>
  </si>
  <si>
    <r>
      <t xml:space="preserve">Short Term Debt </t>
    </r>
    <r>
      <rPr>
        <b/>
        <sz val="10"/>
        <rFont val="Arial"/>
        <family val="2"/>
      </rPr>
      <t>(4)</t>
    </r>
  </si>
  <si>
    <r>
      <t xml:space="preserve">Long Term Debt </t>
    </r>
    <r>
      <rPr>
        <b/>
        <sz val="10"/>
        <rFont val="Arial"/>
        <family val="2"/>
      </rPr>
      <t>(5)</t>
    </r>
  </si>
  <si>
    <r>
      <t>Financial Expenses Coverage</t>
    </r>
    <r>
      <rPr>
        <b/>
        <sz val="10"/>
        <rFont val="Arial"/>
        <family val="2"/>
      </rPr>
      <t xml:space="preserve"> (6)</t>
    </r>
  </si>
  <si>
    <r>
      <t xml:space="preserve">ROE (annualized) </t>
    </r>
    <r>
      <rPr>
        <b/>
        <sz val="10"/>
        <rFont val="Arial"/>
        <family val="2"/>
      </rPr>
      <t>(7)</t>
    </r>
  </si>
  <si>
    <r>
      <t xml:space="preserve">ROA (annualized) </t>
    </r>
    <r>
      <rPr>
        <b/>
        <sz val="10"/>
        <rFont val="Arial"/>
        <family val="2"/>
      </rPr>
      <t>(8)</t>
    </r>
  </si>
  <si>
    <t>-</t>
  </si>
  <si>
    <t>Debt Maturity</t>
  </si>
  <si>
    <t>Balance</t>
  </si>
  <si>
    <t>Enel Americas</t>
  </si>
  <si>
    <t>Enel Argentina</t>
  </si>
  <si>
    <t>Docksud</t>
  </si>
  <si>
    <t>Cemsa</t>
  </si>
  <si>
    <t>Enel Gx Chocon</t>
  </si>
  <si>
    <t>Hidroinvest</t>
  </si>
  <si>
    <t>Enel Dx Peru</t>
  </si>
  <si>
    <t>Enel Gx Peru</t>
  </si>
  <si>
    <t>Enel Peru</t>
  </si>
  <si>
    <t>Enel Brasil</t>
  </si>
  <si>
    <t>Enel Dx Ceara</t>
  </si>
  <si>
    <t>Enel Dx Rio</t>
  </si>
  <si>
    <t>EGP Cachoeira</t>
  </si>
  <si>
    <t>Tesa</t>
  </si>
  <si>
    <t>Ctm</t>
  </si>
  <si>
    <t>Enel Sudeste</t>
  </si>
  <si>
    <t>Enel X Brasil</t>
  </si>
  <si>
    <t>US$ mn</t>
  </si>
  <si>
    <t>EGP Peru</t>
  </si>
  <si>
    <t>EGP Brasil</t>
  </si>
  <si>
    <t>USME</t>
  </si>
  <si>
    <t>CAM</t>
  </si>
  <si>
    <t>EGP Costa Rica</t>
  </si>
  <si>
    <t>EGP Guatemala</t>
  </si>
  <si>
    <t>EGP Panama</t>
  </si>
  <si>
    <t>Panama</t>
  </si>
  <si>
    <t>Costa Rica</t>
  </si>
  <si>
    <t>Guatemala</t>
  </si>
  <si>
    <t>Central America</t>
  </si>
  <si>
    <t>Wind electric generation</t>
  </si>
  <si>
    <t>Solar electric generation</t>
  </si>
  <si>
    <t xml:space="preserve">Enel Trading Argentina S.R.L
</t>
  </si>
  <si>
    <t>Enel Green Power Colombia S.A.S Esp</t>
  </si>
  <si>
    <t>Enel Green Power Costa Rica S.A.</t>
  </si>
  <si>
    <t>PH Chucas S.A.</t>
  </si>
  <si>
    <t>Enel Green Power Panama S.A.</t>
  </si>
  <si>
    <t>Enel Fortuna S.A.</t>
  </si>
  <si>
    <t>Enel Solar S.R.L</t>
  </si>
  <si>
    <t>Enel Green Power Peru S.A.</t>
  </si>
  <si>
    <t>EGP Central America</t>
  </si>
  <si>
    <t>Operating Income (EBIT)</t>
  </si>
  <si>
    <t>CENTRAL AMERICA</t>
  </si>
  <si>
    <t>Enel  Distribución Goiás (Celg) (*)</t>
  </si>
  <si>
    <t>Enel Distribución Sao Paulo S.A. (Eletropaulo) (*)</t>
  </si>
  <si>
    <t>Enel Green Power Brasil</t>
  </si>
  <si>
    <t>Enel Green Power Colombia</t>
  </si>
  <si>
    <t>Enel Green Power Perú</t>
  </si>
  <si>
    <t>Enel Green Power Centroamérica</t>
  </si>
  <si>
    <t>Clients (th)</t>
  </si>
  <si>
    <t>Other gains (losses)</t>
  </si>
  <si>
    <t>Total Other gains (losses)</t>
  </si>
  <si>
    <t>Current Inventories</t>
  </si>
  <si>
    <t>Current other financial liabilities</t>
  </si>
  <si>
    <t>Current liabilities for leases</t>
  </si>
  <si>
    <t>Current other provisions</t>
  </si>
  <si>
    <t>Non-current other financial liabilities</t>
  </si>
  <si>
    <t>Non-current liabilities for leases</t>
  </si>
  <si>
    <t>Non-current commercial accounts payable and other accounts payable</t>
  </si>
  <si>
    <t>Non-current other provisions</t>
  </si>
  <si>
    <t>Non-current other non-financial liabilities</t>
  </si>
  <si>
    <t>Other equity interests</t>
  </si>
  <si>
    <t>Other reserves</t>
  </si>
  <si>
    <t>Financial expenses</t>
  </si>
  <si>
    <t>Net Income from After Taxes</t>
  </si>
  <si>
    <t>Less: consolidation adjustments and other business activities</t>
  </si>
  <si>
    <t>Consolidation adjustments and other business activities</t>
  </si>
  <si>
    <t>Fontibon</t>
  </si>
  <si>
    <t>Enel Americas Holding and Investment companies</t>
  </si>
  <si>
    <t>Other customers</t>
  </si>
  <si>
    <t>Total Financial Expenses</t>
  </si>
  <si>
    <t>Financial Expenses</t>
  </si>
  <si>
    <t>(1) It corresponds to the ratio between (i) Current Assets and (ii) Current Liabilities.</t>
  </si>
  <si>
    <t>(3) It corresponds to the ratio between (i) Total Liabilities and (ii) Total Equity.</t>
  </si>
  <si>
    <t>(4) It corresponds to the proportion of (i) Current Liabilities in relation to (ii) Total Liabilities</t>
  </si>
  <si>
    <t>(5) It corresponds to the proportion of (i) Non-Current Liabilities in relation to (ii) Total Liabilities.</t>
  </si>
  <si>
    <t>(6) It corresponds to the ratio between (i) the Gross Operating Income and (ii) Net financial result of Financial Income.</t>
  </si>
  <si>
    <t>Liabilities included in disposal groups classified as held for sale</t>
  </si>
  <si>
    <t>Equity attributable to the owners of the parent company</t>
  </si>
  <si>
    <t>Non-current assets or groups of assets for disposal classified as held for sale or as held for distribution to owners</t>
  </si>
  <si>
    <t>Own shares in portfolio</t>
  </si>
  <si>
    <t>Current accounts payable to related companies</t>
  </si>
  <si>
    <t>Current commercial accounts receivable and other accounts receivable</t>
  </si>
  <si>
    <t>Current commercial accounts payable and other accounts payable</t>
  </si>
  <si>
    <t>Current other financial assets</t>
  </si>
  <si>
    <t>Current other non-financial assets</t>
  </si>
  <si>
    <t>Issue premiums</t>
  </si>
  <si>
    <t>Non-current other non-financial assets</t>
  </si>
  <si>
    <t>Non-current other financial assets</t>
  </si>
  <si>
    <t>Non-current commercial accounts receivable and other accounts receivable</t>
  </si>
  <si>
    <t>Current other non-financial liabilities</t>
  </si>
  <si>
    <t>n.a.</t>
  </si>
  <si>
    <t>EBITDA (in millions of US$)</t>
  </si>
  <si>
    <t>Enel Colombia - Distribution</t>
  </si>
  <si>
    <t>Generation business</t>
  </si>
  <si>
    <t>Distribution business</t>
  </si>
  <si>
    <t>Variation in millions of US$ and  %.</t>
  </si>
  <si>
    <t>Clients (in millions)</t>
  </si>
  <si>
    <t>(in millions of US$)</t>
  </si>
  <si>
    <t>Cash Flow</t>
  </si>
  <si>
    <t>(*) Includes intangible assets by concessions</t>
  </si>
  <si>
    <t>Number of Clients (Th)</t>
  </si>
  <si>
    <t>Enel Colombia</t>
  </si>
  <si>
    <t>Enel Colombia (Thermal + Hydro)</t>
  </si>
  <si>
    <t>Enel Colombia (Solar + Wind)</t>
  </si>
  <si>
    <t>(*) Sales to end clients and tolls are included</t>
  </si>
  <si>
    <t>Grupo Enel Green Power Brasil</t>
  </si>
  <si>
    <t>Enel Colombia S.A. E.S.P</t>
  </si>
  <si>
    <t>Enel Green Power Guatemala S.A.</t>
  </si>
  <si>
    <t>Generadora de Occidente Ltda.</t>
  </si>
  <si>
    <t>Generadora Montecristo S.A.</t>
  </si>
  <si>
    <t>Renovables de Guatemala S.A.</t>
  </si>
  <si>
    <t>Transmisora de Energia Renovable S.A.</t>
  </si>
  <si>
    <t>Grupo Enel Colombia</t>
  </si>
  <si>
    <t>Enel Perú S.A.C.</t>
  </si>
  <si>
    <t>Fixed Interest Rate</t>
  </si>
  <si>
    <t>Generation Segment - Argentina</t>
  </si>
  <si>
    <t>Generation Segment - Colombia</t>
  </si>
  <si>
    <t>Distribution Segment - Argentina</t>
  </si>
  <si>
    <t>Distribution Segment - Brazil</t>
  </si>
  <si>
    <t>Distribution Segment - Colombia</t>
  </si>
  <si>
    <t>Operating revenues</t>
  </si>
  <si>
    <t>Distribution segment - Colombia</t>
  </si>
  <si>
    <t>Enel Colombia - Distribution Segment</t>
  </si>
  <si>
    <t>Enel Colombia - Generation Segment</t>
  </si>
  <si>
    <t>Other suppliers and services</t>
  </si>
  <si>
    <t>Other expenses by nature</t>
  </si>
  <si>
    <t>Exchange rate differences</t>
  </si>
  <si>
    <t>Net Income attributable to owners of Enel Américas</t>
  </si>
  <si>
    <t>EBITDA BY BUSINESS SEGMENT / COUNTRY
(in millions of US$)</t>
  </si>
  <si>
    <t>Operating costs</t>
  </si>
  <si>
    <t>December 2022</t>
  </si>
  <si>
    <t>Total electricity sales (a+b+c+d)</t>
  </si>
  <si>
    <t>Total sales to third parties (a+b+c)</t>
  </si>
  <si>
    <t>a) Sales at regulated prices</t>
  </si>
  <si>
    <t>b) Sales at unregulated prices</t>
  </si>
  <si>
    <t>c) Sales at spot marginal cost</t>
  </si>
  <si>
    <t>d) Sales to related companies generators</t>
  </si>
  <si>
    <t>12/31/2022</t>
  </si>
  <si>
    <t>a) Purchases to related companies - generators</t>
  </si>
  <si>
    <t>b) Purchases to others generators</t>
  </si>
  <si>
    <t>c) Purchases at spot</t>
  </si>
  <si>
    <t>Total Purchases (a+b+c)</t>
  </si>
  <si>
    <t>Total purchases from third parties (b+c)</t>
  </si>
  <si>
    <t>Energy Sales (TWh)</t>
  </si>
  <si>
    <t>TWh</t>
  </si>
  <si>
    <t>Percentage points change</t>
  </si>
  <si>
    <t>Revenues Generation and Transmission Segment</t>
  </si>
  <si>
    <t>Revenues Distribution Segment</t>
  </si>
  <si>
    <t>Generation and Transmission Segment</t>
  </si>
  <si>
    <t>Procurement and Services Generation and Transmission Segment</t>
  </si>
  <si>
    <t>Procurement and Services Distribution Segment</t>
  </si>
  <si>
    <t>Distribution Segment</t>
  </si>
  <si>
    <t>EBITDA Generation and Transmission Segment</t>
  </si>
  <si>
    <t>EBITDA Distribution Segment</t>
  </si>
  <si>
    <t>Staff Expenses Generation and Transmission Segment</t>
  </si>
  <si>
    <t>Staff Expenses Distribution Segment</t>
  </si>
  <si>
    <t>Total consolidated Staff Expenses Enel Américas</t>
  </si>
  <si>
    <t>Other Expenses by Nature Distribution Segment</t>
  </si>
  <si>
    <t>Other Expenses by Nature Generation and Transmission Segment</t>
  </si>
  <si>
    <t>Total consolidated Other Expenses by Nature Enel Américas</t>
  </si>
  <si>
    <t>Staff expenses</t>
  </si>
  <si>
    <t>Total Distribution Segment</t>
  </si>
  <si>
    <t>EBITDA Generation Segment</t>
  </si>
  <si>
    <r>
      <t>Enel Trading Brasil</t>
    </r>
    <r>
      <rPr>
        <b/>
        <vertAlign val="superscript"/>
        <sz val="12"/>
        <color theme="1"/>
        <rFont val="Arial"/>
        <family val="2"/>
      </rPr>
      <t>1</t>
    </r>
  </si>
  <si>
    <t xml:space="preserve"> -   </t>
  </si>
  <si>
    <t>Q1 2022</t>
  </si>
  <si>
    <t>Q1 2023</t>
  </si>
  <si>
    <t>Clients (mn)</t>
  </si>
  <si>
    <t>Type of client</t>
  </si>
  <si>
    <t>Energy distributed (TWh)</t>
  </si>
  <si>
    <t>Operational figures</t>
  </si>
  <si>
    <t>SAIDI</t>
  </si>
  <si>
    <t>SAIFI</t>
  </si>
  <si>
    <t xml:space="preserve">Total </t>
  </si>
  <si>
    <t/>
  </si>
  <si>
    <t xml:space="preserve">-       </t>
  </si>
  <si>
    <t>March 31, 2023</t>
  </si>
  <si>
    <t>March 31, 2022</t>
  </si>
  <si>
    <t>December 31, 2022</t>
  </si>
  <si>
    <t>Total (excluding Enel Goiás)</t>
  </si>
  <si>
    <t>March 2023</t>
  </si>
  <si>
    <t>March 2022</t>
  </si>
  <si>
    <t>First Quarter</t>
  </si>
  <si>
    <t>Change %</t>
  </si>
  <si>
    <t>Energy Sales (TWh) (*)</t>
  </si>
  <si>
    <t>Generation Segment - Brazil (**)</t>
  </si>
  <si>
    <t>First Quarter (in millions of US$)</t>
  </si>
  <si>
    <t>March 2023
%</t>
  </si>
  <si>
    <t>December 2022 %</t>
  </si>
  <si>
    <t>EBITDA continued operations 
(in millions of US$)</t>
  </si>
  <si>
    <t>Continued operations - First Quarter</t>
  </si>
  <si>
    <t>Total Sales (TWh)</t>
  </si>
  <si>
    <t>Total Generation (TWh)</t>
  </si>
  <si>
    <t xml:space="preserve">Generation Segment - Central America </t>
  </si>
  <si>
    <t>(***)</t>
  </si>
  <si>
    <t>(*) The sales made by the generation segments of each country to third parties are incorporated, all intra-segment energy purchases and sales between related companies have been eliminated.</t>
  </si>
  <si>
    <t>(**) The volumes of energy sales in Brazil incorporates the commercialized energy of Enel Trading S.A. which despite not being a generator complies with   the function of intermediation of purchase and sale of electricity in Brazil.</t>
  </si>
  <si>
    <t>(***) Companies from Costa Rica, Guatemala, and Panama participate in their local markets SEN, SEN and SIN respectively, and may potentially participate in the MER (Regional Electricity Market), which is a global market that covers the 9 countries in Central America.</t>
  </si>
  <si>
    <t>Energy Sales Revenues
Continued Operations</t>
  </si>
  <si>
    <t>CONSOLIDATED INCOME STATEMENTS CONTINUED OPERATIONS 
(in millions of US$)</t>
  </si>
  <si>
    <t xml:space="preserve">Impairment Losses (Reversals) from IFRS 9 </t>
  </si>
  <si>
    <t>Results by readjustment units (Hyperinflation - Argentina)</t>
  </si>
  <si>
    <t>Net Income from discontinued operations</t>
  </si>
  <si>
    <t>(**) As of March 31, 2023, and 2022, the average number of outstanding common shares totaled 107,279,889,530.</t>
  </si>
  <si>
    <t>Earning per share US$ (**) - Continued operations</t>
  </si>
  <si>
    <t>Earning per share US$ (**) - Discontinued operations</t>
  </si>
  <si>
    <t xml:space="preserve">Earning per share US$ (**) </t>
  </si>
  <si>
    <t>March 2022 (*)</t>
  </si>
  <si>
    <t>(*) The income statement corresponding to the period ended March 31, 2022, has been restated, as a result of the classification of the operations in Peru as discontinued, and following the guidelines of IFRS 5, income and costs and other associated income statements. These operations have been classified in a line net of taxes as discontinued operations. Therefore, for comparative purposes, this income statement will not coincide with the one reported as of March 31, 2022.</t>
  </si>
  <si>
    <t>EBITDA BY BUSINESS SEGMENT / COUNTRY
CONTINUED OPERATIONS
(in millions of US$)</t>
  </si>
  <si>
    <t>CONTINUED OPERATIONS BUSINESS SEGMENT</t>
  </si>
  <si>
    <t xml:space="preserve">NON OPERATING INCOME </t>
  </si>
  <si>
    <r>
      <t>Acid ratio</t>
    </r>
    <r>
      <rPr>
        <b/>
        <sz val="10"/>
        <rFont val="Arial"/>
        <family val="2"/>
      </rPr>
      <t xml:space="preserve"> (2)</t>
    </r>
  </si>
  <si>
    <t>(2) It corresponds to the ratio between (i) Current Assets net of Stocks and Anticipated Expenses and (ii) Current Liabilities.</t>
  </si>
  <si>
    <t>(7) It corresponds to the ratio between (i) the profit for the period attributable to the owners of the parent  company as of March 31, 2023,  and (ii) the  average between the equity attributable to the owners of the parent company at the beginning and end of the period</t>
  </si>
  <si>
    <t xml:space="preserve">(8) It corresponds to the ratio between (i) tthe total  profit period as of March 31, 2023, and (ii) the  average of total assets at the beginning and end of the period. </t>
  </si>
  <si>
    <t>8.2 p.p.</t>
  </si>
  <si>
    <t>(8.2 p.p.)</t>
  </si>
  <si>
    <t>(7.5 p.p.)</t>
  </si>
  <si>
    <t>(2.8 p.p)</t>
  </si>
  <si>
    <t>Reported EBITDA</t>
  </si>
  <si>
    <r>
      <t>Disposal during 2022: Enel Goiás &amp; CGTF</t>
    </r>
    <r>
      <rPr>
        <vertAlign val="superscript"/>
        <sz val="10"/>
        <rFont val="Arial"/>
        <family val="2"/>
      </rPr>
      <t>1</t>
    </r>
  </si>
  <si>
    <t>EBITDA excluding Enel Goiás &amp; CGTF</t>
  </si>
  <si>
    <r>
      <t>Incorporation of discontinued operations in Peru</t>
    </r>
    <r>
      <rPr>
        <vertAlign val="superscript"/>
        <sz val="10"/>
        <rFont val="Arial"/>
        <family val="2"/>
      </rPr>
      <t>2</t>
    </r>
  </si>
  <si>
    <t>EBITDA with Peru, excluding Enel Goiás &amp; CGTF</t>
  </si>
  <si>
    <r>
      <t>Fx effect impact</t>
    </r>
    <r>
      <rPr>
        <vertAlign val="superscript"/>
        <sz val="10"/>
        <rFont val="Arial"/>
        <family val="2"/>
      </rPr>
      <t>3</t>
    </r>
  </si>
  <si>
    <t>Adjusted EBITDA</t>
  </si>
  <si>
    <t>RECONCILIATION OF REPORTED EBITDA VERSUS ADJUSTED EBITDA
(in millions of US$)</t>
  </si>
  <si>
    <t>(3): It incorporates the effect of converting local currencies to US$ dollars, due to the devaluations experienced mainly by the Argentine peso and the Colombian peso.</t>
  </si>
  <si>
    <t>(2): Incorporation of the EBITDA of the Generation and Distribution operations in Peru that at the end of the quarter ended on March 31, 2023, were excluded from the traditional lines of results of the 2023 and 2022 periods to be incorporated into a single net line of taxes at the end of the income statement according to the guidelines for discontinued operations provided by IFRS 5.</t>
  </si>
  <si>
    <t>Total - Continued operations</t>
  </si>
  <si>
    <t>Total - Continued &amp; Discontinued operations</t>
  </si>
  <si>
    <t>(1): Elimination of EBITDA from Enel Distribución Goiás and Enel Generación Fortaleza by US$ 72 million in the first quarter of 2022, which have no basis for comparison in the first quarter of 2023, given that these companies were sold in 2022.</t>
  </si>
  <si>
    <t>EBITDA CONTINUED AND DISCONTINUED OPERATIONS (PROFORMA)
(in millions of US$)</t>
  </si>
  <si>
    <t>SICN Peru</t>
  </si>
  <si>
    <t>Generation Segment - Peru (Discontinued operations)</t>
  </si>
  <si>
    <t>Net production (TWh)</t>
  </si>
  <si>
    <t>Distribution Segment - Peru</t>
  </si>
  <si>
    <t xml:space="preserve">Distribution Segment by geographical area of continued and discontinued operations </t>
  </si>
  <si>
    <t xml:space="preserve">Generation Segment by geographical area of continued and discontinued operations </t>
  </si>
  <si>
    <t>Total - Discontinued operations</t>
  </si>
  <si>
    <t>1.2 p.p.</t>
  </si>
  <si>
    <t>03/31/2023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</si>
</sst>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64" formatCode="_(* #,##0_);_(* \(#,##0\);_(* &quot;-&quot;_);_(@_)"/>
    <numFmt numFmtId="165" formatCode="_-* #,##0_-;\-* #,##0_-;_-* &quot;-&quot;_-;_-@_-"/>
    <numFmt numFmtId="166" formatCode="_-* #,##0.00_-;\-* #,##0.00_-;_-* &quot;-&quot;??_-;_-@_-"/>
    <numFmt numFmtId="167" formatCode="0.0%"/>
    <numFmt numFmtId="168" formatCode="#,##0.000;[Red]\-#,##0.000"/>
    <numFmt numFmtId="169" formatCode="#,##0_ ;[Red]\-#,##0\ "/>
    <numFmt numFmtId="170" formatCode="0.000%"/>
    <numFmt numFmtId="171" formatCode="#,##0_);[Black]\(#,##0\);&quot;-       &quot;"/>
    <numFmt numFmtId="172" formatCode="0.0%;\(0.0%\)"/>
    <numFmt numFmtId="173" formatCode="0.0%_);\(0.0%\)"/>
    <numFmt numFmtId="174" formatCode="#,##0.000;\-#,##0.000"/>
    <numFmt numFmtId="175" formatCode="0_);\(0\)"/>
    <numFmt numFmtId="176" formatCode="#,##0\ ;\(#,##0\);&quot;-       &quot;"/>
    <numFmt numFmtId="177" formatCode="#,##0\ ;[Black]\(#,##0\);&quot;-       &quot;"/>
    <numFmt numFmtId="178" formatCode="#,##0.0\ ;\(#,##0.0\);&quot;-       &quot;"/>
    <numFmt numFmtId="179" formatCode="#,##0;\(#,##0\)"/>
    <numFmt numFmtId="180" formatCode="#,##0;\(#,##0\);&quot;-&quot;"/>
    <numFmt numFmtId="181" formatCode="#,##0.0"/>
    <numFmt numFmtId="182" formatCode="_-* #,##0_-;\-* #,##0_-;_-* &quot;-&quot;??_-;_-@_-"/>
    <numFmt numFmtId="183" formatCode="#,##0.0;[Black]\(#,##0.0\);&quot; - &quot;"/>
    <numFmt numFmtId="184" formatCode="#,##0.0;\(#,##0.0\)"/>
    <numFmt numFmtId="185" formatCode="#,##0.00000\ ;\(#,##0.00000\);&quot;-       &quot;"/>
    <numFmt numFmtId="186" formatCode="#,##0;[Black]\(#,##0\);&quot;-&quot;"/>
    <numFmt numFmtId="187" formatCode="#,##0.000000_);[Black]\(#,##0.000000\);&quot;-       &quot;"/>
    <numFmt numFmtId="188" formatCode="#,##0.00;\(#,##0.00\)"/>
    <numFmt numFmtId="189" formatCode="#,##0.00\ ;\(#,##0.00\);&quot;-       &quot;"/>
    <numFmt numFmtId="190" formatCode="_-* #,##0.00_-;\-* #,##0.00_-;_-* &quot;-&quot;_-;_-@_-"/>
    <numFmt numFmtId="191" formatCode="_ * #,##0.0_ ;_ * \-#,##0.0_ ;_ * &quot;-&quot;_ ;_ @_ "/>
    <numFmt numFmtId="192" formatCode="#,##0.0_);[Black]\(#,##0.0\);&quot;-       &quot;"/>
    <numFmt numFmtId="193" formatCode="0.0"/>
    <numFmt numFmtId="194" formatCode="#,##0.00_);[Black]\(#,##0.00\);&quot;-       &quot;"/>
    <numFmt numFmtId="195" formatCode="#,##0.000_);[Black]\(#,##0.000\);&quot;-       &quot;"/>
    <numFmt numFmtId="196" formatCode="_-* #,##0.0_-;\-* #,##0.0_-;_-* &quot;-&quot;??_-;_-@_-"/>
  </numFmts>
  <fonts count="50">
    <font>
      <sz val="10"/>
      <name val="Arial"/>
    </font>
    <font>
      <sz val="10"/>
      <name val="Arial"/>
      <family val="2"/>
    </font>
    <font>
      <sz val="10"/>
      <name val="Courier"/>
      <family val="3"/>
    </font>
    <font>
      <sz val="8"/>
      <name val="Comic Sans MS"/>
      <family val="4"/>
    </font>
    <font>
      <sz val="9"/>
      <name val="Tahoma"/>
      <family val="2"/>
    </font>
    <font>
      <b/>
      <sz val="10"/>
      <name val="Tahoma"/>
      <family val="2"/>
    </font>
    <font>
      <sz val="11"/>
      <name val="Tahoma"/>
      <family val="2"/>
    </font>
    <font>
      <sz val="10"/>
      <name val="Tahoma"/>
      <family val="2"/>
    </font>
    <font>
      <b/>
      <sz val="11"/>
      <name val="Tahoma"/>
      <family val="2"/>
    </font>
    <font>
      <sz val="8"/>
      <name val="Tahoma"/>
      <family val="2"/>
    </font>
    <font>
      <b/>
      <sz val="10"/>
      <name val="Arial"/>
      <family val="2"/>
    </font>
    <font>
      <b/>
      <sz val="12"/>
      <name val="Tahoma"/>
      <family val="2"/>
    </font>
    <font>
      <sz val="8"/>
      <name val="Arial"/>
      <family val="2"/>
    </font>
    <font>
      <b/>
      <sz val="12"/>
      <name val="Arial"/>
      <family val="2"/>
    </font>
    <font>
      <sz val="9"/>
      <name val="Arial"/>
      <family val="2"/>
    </font>
    <font>
      <sz val="11"/>
      <color indexed="9"/>
      <name val="Czcionka tekstu podstawowego"/>
      <family val="2"/>
      <charset val="238"/>
    </font>
    <font>
      <sz val="10"/>
      <name val="Arial Narrow"/>
      <family val="2"/>
    </font>
    <font>
      <b/>
      <sz val="11"/>
      <name val="Arial"/>
      <family val="2"/>
    </font>
    <font>
      <b/>
      <i/>
      <sz val="10"/>
      <name val="Arial"/>
      <family val="2"/>
    </font>
    <font>
      <sz val="10"/>
      <name val="Times New Roman"/>
      <family val="1"/>
    </font>
    <font>
      <sz val="8"/>
      <name val="ＭＳ Ｐゴシック"/>
      <family val="3"/>
      <charset val="128"/>
    </font>
    <font>
      <b/>
      <sz val="10"/>
      <color theme="0"/>
      <name val="Arial"/>
      <family val="2"/>
    </font>
    <font>
      <sz val="10"/>
      <color theme="0"/>
      <name val="Arial"/>
      <family val="2"/>
    </font>
    <font>
      <sz val="10"/>
      <color theme="1"/>
      <name val="Arial"/>
      <family val="2"/>
    </font>
    <font>
      <b/>
      <sz val="10"/>
      <color theme="1"/>
      <name val="Arial"/>
      <family val="2"/>
    </font>
    <font>
      <b/>
      <sz val="11"/>
      <color theme="0"/>
      <name val="Arial"/>
      <family val="2"/>
    </font>
    <font>
      <sz val="10"/>
      <color indexed="8"/>
      <name val="Arial"/>
      <family val="2"/>
    </font>
    <font>
      <b/>
      <sz val="10"/>
      <color indexed="8"/>
      <name val="Arial"/>
      <family val="2"/>
    </font>
    <font>
      <sz val="10"/>
      <color indexed="12"/>
      <name val="Arial"/>
      <family val="2"/>
    </font>
    <font>
      <sz val="11"/>
      <color theme="1"/>
      <name val="Arial"/>
      <family val="2"/>
    </font>
    <font>
      <sz val="11"/>
      <color theme="1"/>
      <name val="Tahoma"/>
      <family val="2"/>
    </font>
    <font>
      <i/>
      <sz val="10"/>
      <name val="Arial"/>
      <family val="2"/>
    </font>
    <font>
      <b/>
      <u/>
      <sz val="10"/>
      <color theme="1"/>
      <name val="Arial"/>
      <family val="2"/>
    </font>
    <font>
      <sz val="10"/>
      <name val="Arial"/>
      <family val="2"/>
    </font>
    <font>
      <sz val="10"/>
      <color rgb="FFFF0000"/>
      <name val="Arial"/>
      <family val="2"/>
    </font>
    <font>
      <b/>
      <u/>
      <sz val="10"/>
      <name val="Arial"/>
      <family val="2"/>
    </font>
    <font>
      <sz val="12"/>
      <color theme="1"/>
      <name val="Arial"/>
      <family val="2"/>
    </font>
    <font>
      <b/>
      <sz val="12"/>
      <color theme="1"/>
      <name val="Arial"/>
      <family val="2"/>
    </font>
    <font>
      <sz val="12"/>
      <name val="Arial"/>
      <family val="2"/>
    </font>
    <font>
      <sz val="12"/>
      <color rgb="FFFF0000"/>
      <name val="Arial"/>
      <family val="2"/>
    </font>
    <font>
      <b/>
      <vertAlign val="superscript"/>
      <sz val="12"/>
      <color theme="1"/>
      <name val="Arial"/>
      <family val="2"/>
    </font>
    <font>
      <b/>
      <sz val="12"/>
      <color theme="0"/>
      <name val="Arial"/>
      <family val="2"/>
    </font>
    <font>
      <sz val="12"/>
      <color theme="0"/>
      <name val="Arial"/>
      <family val="2"/>
    </font>
    <font>
      <b/>
      <i/>
      <sz val="12"/>
      <color indexed="12"/>
      <name val="Arial"/>
      <family val="2"/>
    </font>
    <font>
      <sz val="11"/>
      <name val="Arial"/>
      <family val="2"/>
    </font>
    <font>
      <sz val="11"/>
      <color rgb="FFFF0000"/>
      <name val="Arial"/>
      <family val="2"/>
    </font>
    <font>
      <b/>
      <sz val="10"/>
      <color rgb="FFFF0000"/>
      <name val="Arial"/>
      <family val="2"/>
    </font>
    <font>
      <b/>
      <sz val="11"/>
      <color theme="1"/>
      <name val="Arial"/>
      <family val="2"/>
    </font>
    <font>
      <sz val="9"/>
      <color theme="1"/>
      <name val="Arial"/>
      <family val="2"/>
    </font>
    <font>
      <vertAlign val="superscript"/>
      <sz val="10"/>
      <name val="Arial"/>
      <family val="2"/>
    </font>
  </fonts>
  <fills count="13">
    <fill>
      <patternFill patternType="none"/>
    </fill>
    <fill>
      <patternFill patternType="gray125"/>
    </fill>
    <fill>
      <patternFill patternType="solid">
        <fgColor indexed="30"/>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44"/>
      </patternFill>
    </fill>
    <fill>
      <patternFill patternType="solid">
        <fgColor rgb="FFFF5A0F"/>
        <bgColor indexed="64"/>
      </patternFill>
    </fill>
    <fill>
      <patternFill patternType="solid">
        <fgColor rgb="FFFCD5B4"/>
        <bgColor indexed="64"/>
      </patternFill>
    </fill>
    <fill>
      <patternFill patternType="solid">
        <fgColor theme="0" tint="-0.14999847407452621"/>
        <bgColor indexed="64"/>
      </patternFill>
    </fill>
  </fills>
  <borders count="86">
    <border>
      <left/>
      <right/>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22"/>
      </bottom>
      <diagonal/>
    </border>
    <border>
      <left style="thin">
        <color indexed="9"/>
      </left>
      <right style="thin">
        <color indexed="9"/>
      </right>
      <top style="thin">
        <color indexed="9"/>
      </top>
      <bottom style="thin">
        <color indexed="22"/>
      </bottom>
      <diagonal/>
    </border>
    <border>
      <left style="thin">
        <color indexed="9"/>
      </left>
      <right style="thin">
        <color indexed="22"/>
      </right>
      <top style="thin">
        <color indexed="9"/>
      </top>
      <bottom style="thin">
        <color indexed="22"/>
      </bottom>
      <diagonal/>
    </border>
    <border>
      <left style="thin">
        <color indexed="22"/>
      </left>
      <right style="thin">
        <color indexed="9"/>
      </right>
      <top style="thin">
        <color indexed="22"/>
      </top>
      <bottom style="thin">
        <color indexed="22"/>
      </bottom>
      <diagonal/>
    </border>
    <border>
      <left style="thin">
        <color indexed="9"/>
      </left>
      <right/>
      <top style="thin">
        <color indexed="22"/>
      </top>
      <bottom style="thin">
        <color indexed="9"/>
      </bottom>
      <diagonal/>
    </border>
    <border>
      <left style="thin">
        <color indexed="9"/>
      </left>
      <right style="thin">
        <color indexed="9"/>
      </right>
      <top style="thin">
        <color indexed="22"/>
      </top>
      <bottom style="thin">
        <color indexed="22"/>
      </bottom>
      <diagonal/>
    </border>
    <border>
      <left style="thin">
        <color indexed="9"/>
      </left>
      <right style="thin">
        <color indexed="9"/>
      </right>
      <top style="thin">
        <color indexed="22"/>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9"/>
      </left>
      <right style="thin">
        <color indexed="9"/>
      </right>
      <top style="thin">
        <color indexed="22"/>
      </top>
      <bottom/>
      <diagonal/>
    </border>
    <border>
      <left style="thin">
        <color indexed="22"/>
      </left>
      <right style="thin">
        <color indexed="9"/>
      </right>
      <top style="thin">
        <color indexed="22"/>
      </top>
      <bottom/>
      <diagonal/>
    </border>
    <border>
      <left/>
      <right style="thin">
        <color indexed="9"/>
      </right>
      <top style="thin">
        <color indexed="9"/>
      </top>
      <bottom style="thin">
        <color indexed="22"/>
      </bottom>
      <diagonal/>
    </border>
    <border>
      <left style="thin">
        <color indexed="22"/>
      </left>
      <right style="thin">
        <color indexed="9"/>
      </right>
      <top/>
      <bottom/>
      <diagonal/>
    </border>
    <border>
      <left style="thin">
        <color indexed="9"/>
      </left>
      <right style="thin">
        <color indexed="9"/>
      </right>
      <top/>
      <bottom/>
      <diagonal/>
    </border>
    <border>
      <left style="thin">
        <color indexed="22"/>
      </left>
      <right style="thin">
        <color indexed="9"/>
      </right>
      <top/>
      <bottom style="thin">
        <color indexed="22"/>
      </bottom>
      <diagonal/>
    </border>
    <border>
      <left style="thin">
        <color indexed="9"/>
      </left>
      <right style="thin">
        <color indexed="9"/>
      </right>
      <top/>
      <bottom style="thin">
        <color indexed="22"/>
      </bottom>
      <diagonal/>
    </border>
    <border>
      <left style="thin">
        <color indexed="22"/>
      </left>
      <right style="thin">
        <color indexed="22"/>
      </right>
      <top style="thin">
        <color indexed="22"/>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right style="thin">
        <color indexed="22"/>
      </right>
      <top style="thin">
        <color indexed="22"/>
      </top>
      <bottom style="thin">
        <color indexed="22"/>
      </bottom>
      <diagonal/>
    </border>
    <border>
      <left style="thin">
        <color indexed="22"/>
      </left>
      <right/>
      <top style="thin">
        <color indexed="22"/>
      </top>
      <bottom/>
      <diagonal/>
    </border>
    <border>
      <left style="thin">
        <color indexed="22"/>
      </left>
      <right style="thin">
        <color indexed="22"/>
      </right>
      <top/>
      <bottom style="thin">
        <color indexed="22"/>
      </bottom>
      <diagonal/>
    </border>
    <border>
      <left/>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right style="thin">
        <color indexed="22"/>
      </right>
      <top style="thin">
        <color indexed="22"/>
      </top>
      <bottom/>
      <diagonal/>
    </border>
    <border>
      <left style="thin">
        <color indexed="9"/>
      </left>
      <right style="thin">
        <color indexed="22"/>
      </right>
      <top style="thin">
        <color indexed="22"/>
      </top>
      <bottom/>
      <diagonal/>
    </border>
    <border>
      <left style="thin">
        <color indexed="9"/>
      </left>
      <right style="thin">
        <color indexed="9"/>
      </right>
      <top/>
      <bottom style="thin">
        <color indexed="9"/>
      </bottom>
      <diagonal/>
    </border>
    <border>
      <left style="thin">
        <color indexed="9"/>
      </left>
      <right style="thin">
        <color indexed="22"/>
      </right>
      <top/>
      <bottom style="thin">
        <color indexed="9"/>
      </bottom>
      <diagonal/>
    </border>
    <border>
      <left/>
      <right style="thin">
        <color indexed="9"/>
      </right>
      <top style="thin">
        <color indexed="22"/>
      </top>
      <bottom/>
      <diagonal/>
    </border>
    <border>
      <left/>
      <right style="thin">
        <color indexed="9"/>
      </right>
      <top/>
      <bottom style="thin">
        <color indexed="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55"/>
      </left>
      <right style="thin">
        <color indexed="55"/>
      </right>
      <top/>
      <bottom/>
      <diagonal/>
    </border>
    <border>
      <left/>
      <right style="thin">
        <color indexed="22"/>
      </right>
      <top/>
      <bottom/>
      <diagonal/>
    </border>
    <border>
      <left/>
      <right/>
      <top/>
      <bottom style="thin">
        <color theme="0" tint="-0.34998626667073579"/>
      </bottom>
      <diagonal/>
    </border>
    <border>
      <left style="thin">
        <color theme="0" tint="-0.499984740745262"/>
      </left>
      <right style="thin">
        <color indexed="55"/>
      </right>
      <top style="thin">
        <color theme="0" tint="-0.499984740745262"/>
      </top>
      <bottom style="thin">
        <color theme="0" tint="-0.499984740745262"/>
      </bottom>
      <diagonal/>
    </border>
    <border>
      <left style="thin">
        <color indexed="55"/>
      </left>
      <right style="thin">
        <color indexed="55"/>
      </right>
      <top style="thin">
        <color theme="0" tint="-0.499984740745262"/>
      </top>
      <bottom style="thin">
        <color theme="0" tint="-0.499984740745262"/>
      </bottom>
      <diagonal/>
    </border>
    <border>
      <left style="thin">
        <color indexed="55"/>
      </left>
      <right/>
      <top style="thin">
        <color theme="0" tint="-0.499984740745262"/>
      </top>
      <bottom style="thin">
        <color theme="0" tint="-0.499984740745262"/>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theme="0"/>
      </top>
      <bottom style="thin">
        <color theme="0"/>
      </bottom>
      <diagonal/>
    </border>
    <border>
      <left style="thin">
        <color indexed="22"/>
      </left>
      <right/>
      <top style="thin">
        <color theme="0" tint="-0.34998626667073579"/>
      </top>
      <bottom style="thin">
        <color indexed="22"/>
      </bottom>
      <diagonal/>
    </border>
    <border>
      <left/>
      <right/>
      <top style="thin">
        <color theme="0" tint="-0.34998626667073579"/>
      </top>
      <bottom style="thin">
        <color indexed="22"/>
      </bottom>
      <diagonal/>
    </border>
    <border>
      <left/>
      <right/>
      <top/>
      <bottom style="thin">
        <color rgb="FFFF5A0F"/>
      </bottom>
      <diagonal/>
    </border>
    <border>
      <left/>
      <right/>
      <top style="thin">
        <color rgb="FFFF5A0F"/>
      </top>
      <bottom style="thin">
        <color rgb="FFFF5A0F"/>
      </bottom>
      <diagonal/>
    </border>
    <border>
      <left/>
      <right style="thin">
        <color rgb="FFFF5A0F"/>
      </right>
      <top style="thin">
        <color rgb="FFFF5A0F"/>
      </top>
      <bottom style="thin">
        <color rgb="FFFF5A0F"/>
      </bottom>
      <diagonal/>
    </border>
    <border>
      <left/>
      <right style="thin">
        <color rgb="FFFF5A0F"/>
      </right>
      <top/>
      <bottom/>
      <diagonal/>
    </border>
    <border>
      <left/>
      <right/>
      <top style="thin">
        <color rgb="FFFF5A0F"/>
      </top>
      <bottom/>
      <diagonal/>
    </border>
    <border>
      <left style="thin">
        <color rgb="FFFF5A0F"/>
      </left>
      <right/>
      <top style="thin">
        <color rgb="FFFF5A0F"/>
      </top>
      <bottom style="thin">
        <color rgb="FFFF5A0F"/>
      </bottom>
      <diagonal/>
    </border>
    <border>
      <left style="thin">
        <color theme="0"/>
      </left>
      <right/>
      <top/>
      <bottom/>
      <diagonal/>
    </border>
    <border>
      <left/>
      <right style="thin">
        <color theme="0"/>
      </right>
      <top/>
      <bottom style="thin">
        <color rgb="FFFF5A0F"/>
      </bottom>
      <diagonal/>
    </border>
    <border>
      <left/>
      <right style="thin">
        <color theme="0"/>
      </right>
      <top style="thin">
        <color rgb="FFFF5A0F"/>
      </top>
      <bottom style="thin">
        <color rgb="FFFF5A0F"/>
      </bottom>
      <diagonal/>
    </border>
    <border>
      <left/>
      <right style="thin">
        <color rgb="FFFF5A0F"/>
      </right>
      <top/>
      <bottom style="thin">
        <color rgb="FFFF5A0F"/>
      </bottom>
      <diagonal/>
    </border>
    <border>
      <left style="thin">
        <color rgb="FFFF5A0F"/>
      </left>
      <right style="thin">
        <color rgb="FFFF5A0F"/>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rgb="FFFF5A0F"/>
      </left>
      <right style="thin">
        <color rgb="FFFF5A0F"/>
      </right>
      <top style="thin">
        <color rgb="FFFF5A0F"/>
      </top>
      <bottom style="thin">
        <color rgb="FFFF5A0F"/>
      </bottom>
      <diagonal/>
    </border>
    <border>
      <left/>
      <right/>
      <top/>
      <bottom style="medium">
        <color rgb="FFFF5A0F"/>
      </bottom>
      <diagonal/>
    </border>
    <border>
      <left style="thin">
        <color rgb="FFFF5A0F"/>
      </left>
      <right/>
      <top/>
      <bottom style="thin">
        <color rgb="FFFF5A0F"/>
      </bottom>
      <diagonal/>
    </border>
    <border>
      <left/>
      <right style="thin">
        <color rgb="FFFF5A0F"/>
      </right>
      <top style="thin">
        <color rgb="FFFF5A0F"/>
      </top>
      <bottom/>
      <diagonal/>
    </border>
    <border>
      <left/>
      <right style="thin">
        <color theme="0"/>
      </right>
      <top style="thin">
        <color rgb="FFFF5A0F"/>
      </top>
      <bottom/>
      <diagonal/>
    </border>
    <border>
      <left style="thin">
        <color theme="0"/>
      </left>
      <right style="thin">
        <color theme="0"/>
      </right>
      <top style="thin">
        <color rgb="FFFF5A0F"/>
      </top>
      <bottom style="thin">
        <color rgb="FFFF5A0F"/>
      </bottom>
      <diagonal/>
    </border>
    <border>
      <left style="thin">
        <color theme="0"/>
      </left>
      <right/>
      <top style="thin">
        <color rgb="FFFF5A0F"/>
      </top>
      <bottom style="thin">
        <color rgb="FFFF5A0F"/>
      </bottom>
      <diagonal/>
    </border>
    <border>
      <left/>
      <right style="thin">
        <color rgb="FFFF5A0F"/>
      </right>
      <top style="thin">
        <color theme="0"/>
      </top>
      <bottom style="thin">
        <color rgb="FFFF5A0F"/>
      </bottom>
      <diagonal/>
    </border>
    <border>
      <left/>
      <right style="thin">
        <color rgb="FFFF5A0F"/>
      </right>
      <top/>
      <bottom style="thin">
        <color theme="0"/>
      </bottom>
      <diagonal/>
    </border>
    <border>
      <left/>
      <right/>
      <top style="thin">
        <color theme="0"/>
      </top>
      <bottom style="thin">
        <color rgb="FFFF5A0F"/>
      </bottom>
      <diagonal/>
    </border>
    <border>
      <left/>
      <right/>
      <top style="thin">
        <color rgb="FFFF5A0F"/>
      </top>
      <bottom style="thin">
        <color theme="0"/>
      </bottom>
      <diagonal/>
    </border>
    <border>
      <left style="thin">
        <color rgb="FFFF5A0F"/>
      </left>
      <right/>
      <top style="thin">
        <color theme="0"/>
      </top>
      <bottom style="thin">
        <color rgb="FFFF5A0F"/>
      </bottom>
      <diagonal/>
    </border>
    <border>
      <left/>
      <right style="thin">
        <color rgb="FFFF5A0F"/>
      </right>
      <top style="thin">
        <color theme="0"/>
      </top>
      <bottom style="thin">
        <color theme="0"/>
      </bottom>
      <diagonal/>
    </border>
    <border>
      <left/>
      <right style="thin">
        <color rgb="FFFF5A0F"/>
      </right>
      <top style="thin">
        <color rgb="FFFF5A0F"/>
      </top>
      <bottom style="thin">
        <color theme="0"/>
      </bottom>
      <diagonal/>
    </border>
    <border>
      <left style="thin">
        <color rgb="FFFF5A0F"/>
      </left>
      <right/>
      <top style="thin">
        <color rgb="FFFF5A0F"/>
      </top>
      <bottom style="thin">
        <color theme="0"/>
      </bottom>
      <diagonal/>
    </border>
    <border>
      <left style="thin">
        <color theme="0"/>
      </left>
      <right/>
      <top/>
      <bottom style="thin">
        <color rgb="FFFF5A0F"/>
      </bottom>
      <diagonal/>
    </border>
    <border>
      <left style="thin">
        <color theme="0"/>
      </left>
      <right style="thin">
        <color theme="0"/>
      </right>
      <top/>
      <bottom style="thin">
        <color rgb="FFFF5A0F"/>
      </bottom>
      <diagonal/>
    </border>
    <border>
      <left style="thin">
        <color theme="0" tint="-0.249977111117893"/>
      </left>
      <right style="thin">
        <color theme="0"/>
      </right>
      <top/>
      <bottom style="thin">
        <color rgb="FFFF5A0F"/>
      </bottom>
      <diagonal/>
    </border>
    <border>
      <left style="thin">
        <color theme="0"/>
      </left>
      <right style="thin">
        <color theme="0"/>
      </right>
      <top style="thin">
        <color rgb="FFFF5A0F"/>
      </top>
      <bottom/>
      <diagonal/>
    </border>
    <border>
      <left style="thin">
        <color theme="0"/>
      </left>
      <right style="thin">
        <color theme="0"/>
      </right>
      <top/>
      <bottom/>
      <diagonal/>
    </border>
    <border>
      <left style="thin">
        <color rgb="FFFF5A0F"/>
      </left>
      <right/>
      <top/>
      <bottom style="thin">
        <color theme="0"/>
      </bottom>
      <diagonal/>
    </border>
  </borders>
  <cellStyleXfs count="21">
    <xf numFmtId="0" fontId="0" fillId="0" borderId="0"/>
    <xf numFmtId="0" fontId="15" fillId="2" borderId="0" applyNumberFormat="0" applyBorder="0" applyAlignment="0" applyProtection="0"/>
    <xf numFmtId="0" fontId="1" fillId="0" borderId="0"/>
    <xf numFmtId="16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19" fillId="0" borderId="0"/>
    <xf numFmtId="0" fontId="3" fillId="0" borderId="0"/>
    <xf numFmtId="0" fontId="20" fillId="0" borderId="0" applyNumberFormat="0" applyFill="0" applyBorder="0">
      <alignment vertical="center"/>
    </xf>
    <xf numFmtId="0" fontId="1" fillId="0" borderId="0" applyNumberFormat="0" applyFont="0" applyFill="0" applyBorder="0" applyAlignment="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41" fontId="33" fillId="0" borderId="0" applyFont="0" applyFill="0" applyBorder="0" applyAlignment="0" applyProtection="0"/>
  </cellStyleXfs>
  <cellXfs count="953">
    <xf numFmtId="0" fontId="0" fillId="0" borderId="0" xfId="0"/>
    <xf numFmtId="0" fontId="4" fillId="0" borderId="0" xfId="12" applyFont="1"/>
    <xf numFmtId="0" fontId="6" fillId="0" borderId="0" xfId="0" applyFont="1"/>
    <xf numFmtId="0" fontId="7" fillId="0" borderId="0" xfId="0" applyFont="1"/>
    <xf numFmtId="17" fontId="5" fillId="3" borderId="2" xfId="0" applyNumberFormat="1" applyFont="1" applyFill="1" applyBorder="1" applyAlignment="1">
      <alignment horizontal="center" vertical="center"/>
    </xf>
    <xf numFmtId="17" fontId="5" fillId="4" borderId="3" xfId="0" applyNumberFormat="1" applyFont="1" applyFill="1" applyBorder="1" applyAlignment="1">
      <alignment horizontal="center" vertical="center"/>
    </xf>
    <xf numFmtId="17" fontId="5" fillId="3" borderId="4" xfId="0" applyNumberFormat="1" applyFont="1" applyFill="1" applyBorder="1" applyAlignment="1">
      <alignment horizontal="center" vertical="center"/>
    </xf>
    <xf numFmtId="17" fontId="8" fillId="0" borderId="0" xfId="0" applyNumberFormat="1" applyFont="1" applyAlignment="1">
      <alignment horizontal="center"/>
    </xf>
    <xf numFmtId="0" fontId="9" fillId="0" borderId="0" xfId="12" applyFont="1" applyAlignment="1">
      <alignment vertical="center"/>
    </xf>
    <xf numFmtId="0" fontId="6" fillId="0" borderId="1" xfId="0" quotePrefix="1" applyFont="1" applyBorder="1" applyAlignment="1">
      <alignment horizontal="left" vertical="center" indent="1"/>
    </xf>
    <xf numFmtId="37" fontId="6" fillId="5" borderId="1" xfId="0" applyNumberFormat="1" applyFont="1" applyFill="1" applyBorder="1" applyAlignment="1">
      <alignment horizontal="center" vertical="center"/>
    </xf>
    <xf numFmtId="176" fontId="6" fillId="4" borderId="5" xfId="0" applyNumberFormat="1" applyFont="1" applyFill="1" applyBorder="1" applyAlignment="1">
      <alignment vertical="center"/>
    </xf>
    <xf numFmtId="176" fontId="6" fillId="3" borderId="6" xfId="0" applyNumberFormat="1" applyFont="1" applyFill="1" applyBorder="1" applyAlignment="1">
      <alignment vertical="center"/>
    </xf>
    <xf numFmtId="167" fontId="6" fillId="4" borderId="7" xfId="16" applyNumberFormat="1" applyFont="1" applyFill="1" applyBorder="1" applyAlignment="1">
      <alignment vertical="center"/>
    </xf>
    <xf numFmtId="167" fontId="6" fillId="3" borderId="8" xfId="16" applyNumberFormat="1" applyFont="1" applyFill="1" applyBorder="1" applyAlignment="1">
      <alignment vertical="center"/>
    </xf>
    <xf numFmtId="0" fontId="6" fillId="0" borderId="0" xfId="0" applyFont="1" applyAlignment="1">
      <alignment vertical="center"/>
    </xf>
    <xf numFmtId="164" fontId="9" fillId="0" borderId="0" xfId="7" applyFont="1" applyAlignment="1">
      <alignment vertical="center"/>
    </xf>
    <xf numFmtId="0" fontId="6" fillId="0" borderId="1" xfId="0" applyFont="1" applyBorder="1" applyAlignment="1">
      <alignment horizontal="left" vertical="center" indent="1"/>
    </xf>
    <xf numFmtId="176" fontId="6" fillId="3" borderId="9" xfId="0" applyNumberFormat="1" applyFont="1" applyFill="1" applyBorder="1" applyAlignment="1">
      <alignment vertical="center"/>
    </xf>
    <xf numFmtId="167" fontId="6" fillId="3" borderId="10" xfId="16" applyNumberFormat="1" applyFont="1" applyFill="1" applyBorder="1" applyAlignment="1">
      <alignment vertical="center"/>
    </xf>
    <xf numFmtId="176" fontId="6" fillId="3" borderId="3" xfId="0" applyNumberFormat="1" applyFont="1" applyFill="1" applyBorder="1" applyAlignment="1">
      <alignment vertical="center"/>
    </xf>
    <xf numFmtId="167" fontId="6" fillId="3" borderId="3" xfId="16" applyNumberFormat="1" applyFont="1" applyFill="1" applyBorder="1" applyAlignment="1">
      <alignment vertical="center"/>
    </xf>
    <xf numFmtId="176" fontId="8" fillId="3" borderId="11" xfId="0" applyNumberFormat="1" applyFont="1" applyFill="1" applyBorder="1" applyAlignment="1">
      <alignment vertical="center"/>
    </xf>
    <xf numFmtId="0" fontId="9" fillId="0" borderId="0" xfId="12" applyFont="1"/>
    <xf numFmtId="0" fontId="6" fillId="0" borderId="0" xfId="12" applyFont="1"/>
    <xf numFmtId="0" fontId="9" fillId="0" borderId="0" xfId="12" quotePrefix="1" applyFont="1" applyAlignment="1">
      <alignment horizontal="left"/>
    </xf>
    <xf numFmtId="169" fontId="9" fillId="0" borderId="0" xfId="12" applyNumberFormat="1" applyFont="1"/>
    <xf numFmtId="10" fontId="9" fillId="0" borderId="0" xfId="16" applyNumberFormat="1" applyFont="1"/>
    <xf numFmtId="175" fontId="9" fillId="0" borderId="0" xfId="12" quotePrefix="1" applyNumberFormat="1" applyFont="1" applyAlignment="1">
      <alignment horizontal="left"/>
    </xf>
    <xf numFmtId="174" fontId="7" fillId="5" borderId="0" xfId="0" applyNumberFormat="1" applyFont="1" applyFill="1" applyAlignment="1">
      <alignment vertical="center"/>
    </xf>
    <xf numFmtId="167" fontId="7" fillId="5" borderId="0" xfId="16" applyNumberFormat="1" applyFont="1" applyFill="1" applyBorder="1" applyAlignment="1">
      <alignment vertical="center"/>
    </xf>
    <xf numFmtId="174" fontId="9" fillId="0" borderId="0" xfId="12" applyNumberFormat="1" applyFont="1"/>
    <xf numFmtId="17" fontId="8" fillId="3" borderId="7" xfId="0" applyNumberFormat="1" applyFont="1" applyFill="1" applyBorder="1" applyAlignment="1">
      <alignment horizontal="center" vertical="center" wrapText="1"/>
    </xf>
    <xf numFmtId="0" fontId="1" fillId="0" borderId="0" xfId="0" applyFont="1"/>
    <xf numFmtId="17" fontId="5" fillId="3" borderId="13" xfId="0" applyNumberFormat="1" applyFont="1" applyFill="1" applyBorder="1" applyAlignment="1">
      <alignment horizontal="center"/>
    </xf>
    <xf numFmtId="17" fontId="5" fillId="3" borderId="14" xfId="0" applyNumberFormat="1" applyFont="1" applyFill="1" applyBorder="1" applyAlignment="1">
      <alignment horizontal="center"/>
    </xf>
    <xf numFmtId="176" fontId="8" fillId="4" borderId="5" xfId="0" applyNumberFormat="1" applyFont="1" applyFill="1" applyBorder="1" applyAlignment="1">
      <alignment vertical="center"/>
    </xf>
    <xf numFmtId="0" fontId="8" fillId="3" borderId="1" xfId="0" applyFont="1" applyFill="1" applyBorder="1" applyAlignment="1">
      <alignment horizontal="left" vertical="center" indent="1"/>
    </xf>
    <xf numFmtId="17" fontId="5" fillId="4" borderId="15" xfId="0" applyNumberFormat="1" applyFont="1" applyFill="1" applyBorder="1" applyAlignment="1">
      <alignment horizontal="center" vertical="center"/>
    </xf>
    <xf numFmtId="17" fontId="5" fillId="3" borderId="16" xfId="0" applyNumberFormat="1" applyFont="1" applyFill="1" applyBorder="1" applyAlignment="1">
      <alignment horizontal="center"/>
    </xf>
    <xf numFmtId="17" fontId="5" fillId="3" borderId="17" xfId="0" applyNumberFormat="1" applyFont="1" applyFill="1" applyBorder="1" applyAlignment="1">
      <alignment horizontal="center"/>
    </xf>
    <xf numFmtId="17" fontId="5" fillId="3" borderId="18" xfId="0" applyNumberFormat="1" applyFont="1" applyFill="1" applyBorder="1" applyAlignment="1">
      <alignment horizontal="center"/>
    </xf>
    <xf numFmtId="17" fontId="5" fillId="3" borderId="19" xfId="0" applyNumberFormat="1" applyFont="1" applyFill="1" applyBorder="1" applyAlignment="1">
      <alignment horizontal="center"/>
    </xf>
    <xf numFmtId="171" fontId="0" fillId="0" borderId="0" xfId="0" applyNumberFormat="1"/>
    <xf numFmtId="169" fontId="4" fillId="0" borderId="0" xfId="12" applyNumberFormat="1" applyFont="1"/>
    <xf numFmtId="170" fontId="4" fillId="0" borderId="0" xfId="16" applyNumberFormat="1" applyFont="1"/>
    <xf numFmtId="17" fontId="8" fillId="4" borderId="20" xfId="0" applyNumberFormat="1" applyFont="1" applyFill="1" applyBorder="1" applyAlignment="1">
      <alignment horizontal="center" vertical="center"/>
    </xf>
    <xf numFmtId="0" fontId="0" fillId="6" borderId="0" xfId="0" applyFill="1"/>
    <xf numFmtId="0" fontId="0" fillId="6" borderId="0" xfId="0" applyFill="1" applyAlignment="1">
      <alignment horizontal="center"/>
    </xf>
    <xf numFmtId="0" fontId="7" fillId="6" borderId="21"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12" xfId="0" applyFont="1" applyFill="1" applyBorder="1" applyAlignment="1">
      <alignment horizontal="left" vertical="center" indent="1"/>
    </xf>
    <xf numFmtId="0" fontId="6" fillId="6" borderId="21" xfId="0" applyFont="1" applyFill="1" applyBorder="1"/>
    <xf numFmtId="179" fontId="7" fillId="6" borderId="10" xfId="0" applyNumberFormat="1" applyFont="1" applyFill="1" applyBorder="1"/>
    <xf numFmtId="0" fontId="6" fillId="6" borderId="1" xfId="0" applyFont="1" applyFill="1" applyBorder="1" applyAlignment="1">
      <alignment horizontal="left" vertical="center" indent="1"/>
    </xf>
    <xf numFmtId="179" fontId="6" fillId="4" borderId="10" xfId="0" applyNumberFormat="1" applyFont="1" applyFill="1" applyBorder="1"/>
    <xf numFmtId="179" fontId="6" fillId="3" borderId="10" xfId="0" applyNumberFormat="1" applyFont="1" applyFill="1" applyBorder="1"/>
    <xf numFmtId="179" fontId="8" fillId="4" borderId="19" xfId="0" applyNumberFormat="1" applyFont="1" applyFill="1" applyBorder="1"/>
    <xf numFmtId="179" fontId="8" fillId="3" borderId="19" xfId="0" applyNumberFormat="1" applyFont="1" applyFill="1" applyBorder="1"/>
    <xf numFmtId="17" fontId="8" fillId="4" borderId="22" xfId="0" applyNumberFormat="1" applyFont="1" applyFill="1" applyBorder="1" applyAlignment="1">
      <alignment horizontal="center" vertical="center" wrapText="1"/>
    </xf>
    <xf numFmtId="0" fontId="0" fillId="0" borderId="23" xfId="0" applyBorder="1"/>
    <xf numFmtId="3" fontId="0" fillId="0" borderId="23" xfId="0" applyNumberFormat="1" applyBorder="1"/>
    <xf numFmtId="3" fontId="0" fillId="0" borderId="0" xfId="0" applyNumberFormat="1"/>
    <xf numFmtId="0" fontId="10" fillId="0" borderId="23" xfId="0" applyFont="1" applyBorder="1"/>
    <xf numFmtId="0" fontId="10" fillId="0" borderId="22" xfId="0" applyFont="1" applyBorder="1"/>
    <xf numFmtId="3" fontId="10" fillId="0" borderId="22" xfId="0" applyNumberFormat="1" applyFont="1" applyBorder="1"/>
    <xf numFmtId="0" fontId="10" fillId="0" borderId="24" xfId="0" applyFont="1" applyBorder="1"/>
    <xf numFmtId="3" fontId="10" fillId="0" borderId="24" xfId="0" applyNumberFormat="1" applyFont="1" applyBorder="1"/>
    <xf numFmtId="3" fontId="10" fillId="0" borderId="23" xfId="0" applyNumberFormat="1" applyFont="1" applyBorder="1"/>
    <xf numFmtId="3" fontId="10" fillId="4" borderId="22" xfId="0" applyNumberFormat="1" applyFont="1" applyFill="1" applyBorder="1"/>
    <xf numFmtId="3" fontId="0" fillId="0" borderId="23" xfId="0" applyNumberFormat="1" applyBorder="1" applyAlignment="1">
      <alignment horizontal="center"/>
    </xf>
    <xf numFmtId="167" fontId="1" fillId="0" borderId="23" xfId="16" applyNumberFormat="1" applyBorder="1" applyAlignment="1">
      <alignment horizontal="center"/>
    </xf>
    <xf numFmtId="167" fontId="10" fillId="0" borderId="22" xfId="16" applyNumberFormat="1" applyFont="1" applyBorder="1" applyAlignment="1">
      <alignment horizontal="center"/>
    </xf>
    <xf numFmtId="167" fontId="10" fillId="0" borderId="24" xfId="16" applyNumberFormat="1" applyFont="1" applyBorder="1" applyAlignment="1">
      <alignment horizontal="center"/>
    </xf>
    <xf numFmtId="167" fontId="10" fillId="0" borderId="23" xfId="16" applyNumberFormat="1" applyFont="1" applyBorder="1" applyAlignment="1">
      <alignment horizontal="center"/>
    </xf>
    <xf numFmtId="167" fontId="10" fillId="4" borderId="22" xfId="16" applyNumberFormat="1" applyFont="1" applyFill="1" applyBorder="1" applyAlignment="1">
      <alignment horizontal="center"/>
    </xf>
    <xf numFmtId="166" fontId="0" fillId="6" borderId="0" xfId="3" applyFont="1" applyFill="1"/>
    <xf numFmtId="176" fontId="6" fillId="0" borderId="0" xfId="0" applyNumberFormat="1" applyFont="1" applyAlignment="1">
      <alignment vertical="center"/>
    </xf>
    <xf numFmtId="171" fontId="6" fillId="0" borderId="0" xfId="0" applyNumberFormat="1" applyFont="1" applyAlignment="1">
      <alignment vertical="center"/>
    </xf>
    <xf numFmtId="0" fontId="14" fillId="0" borderId="0" xfId="0" applyFont="1"/>
    <xf numFmtId="0" fontId="16" fillId="0" borderId="0" xfId="0" applyFont="1" applyAlignment="1">
      <alignment vertical="center"/>
    </xf>
    <xf numFmtId="176" fontId="1" fillId="0" borderId="0" xfId="0" applyNumberFormat="1" applyFont="1" applyAlignment="1">
      <alignment vertical="center"/>
    </xf>
    <xf numFmtId="173" fontId="1" fillId="0" borderId="0" xfId="16" applyNumberFormat="1" applyFont="1" applyFill="1" applyBorder="1" applyAlignment="1">
      <alignment vertical="center"/>
    </xf>
    <xf numFmtId="0" fontId="1" fillId="0" borderId="0" xfId="0" applyFont="1" applyAlignment="1">
      <alignment horizontal="left" vertical="center" wrapText="1" indent="2"/>
    </xf>
    <xf numFmtId="0" fontId="1" fillId="7" borderId="0" xfId="10" applyFill="1"/>
    <xf numFmtId="0" fontId="10" fillId="7" borderId="0" xfId="10" applyFont="1" applyFill="1"/>
    <xf numFmtId="176" fontId="1" fillId="7" borderId="0" xfId="0" applyNumberFormat="1" applyFont="1" applyFill="1" applyAlignment="1">
      <alignment vertical="center"/>
    </xf>
    <xf numFmtId="173" fontId="10" fillId="0" borderId="0" xfId="16" applyNumberFormat="1"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 fillId="0" borderId="0" xfId="14" applyFont="1" applyFill="1" applyBorder="1" applyAlignment="1">
      <alignment horizontal="left" vertical="center"/>
    </xf>
    <xf numFmtId="171" fontId="1" fillId="0" borderId="0" xfId="14" applyNumberFormat="1" applyFont="1" applyFill="1" applyBorder="1" applyAlignment="1">
      <alignment vertical="center"/>
    </xf>
    <xf numFmtId="0" fontId="10" fillId="7" borderId="0" xfId="14" applyFont="1" applyFill="1" applyBorder="1" applyAlignment="1">
      <alignment horizontal="left" vertical="center"/>
    </xf>
    <xf numFmtId="171" fontId="10" fillId="7" borderId="0" xfId="14" applyNumberFormat="1" applyFont="1" applyFill="1" applyBorder="1" applyAlignment="1">
      <alignment vertical="center"/>
    </xf>
    <xf numFmtId="0" fontId="1" fillId="0" borderId="0" xfId="14" applyFont="1" applyFill="1" applyBorder="1" applyAlignment="1">
      <alignment vertical="center"/>
    </xf>
    <xf numFmtId="177" fontId="1" fillId="0" borderId="0" xfId="0" applyNumberFormat="1" applyFont="1" applyAlignment="1">
      <alignment vertical="center"/>
    </xf>
    <xf numFmtId="0" fontId="1" fillId="0" borderId="0" xfId="14" applyFont="1" applyBorder="1" applyAlignment="1">
      <alignment vertical="center"/>
    </xf>
    <xf numFmtId="171" fontId="1" fillId="0" borderId="0" xfId="0" applyNumberFormat="1" applyFont="1" applyAlignment="1">
      <alignment vertical="center"/>
    </xf>
    <xf numFmtId="0" fontId="1" fillId="7" borderId="0" xfId="10" applyFill="1" applyAlignment="1">
      <alignment vertical="center"/>
    </xf>
    <xf numFmtId="0" fontId="10" fillId="7" borderId="0" xfId="10" applyFont="1" applyFill="1" applyAlignment="1">
      <alignment horizontal="center" vertical="center"/>
    </xf>
    <xf numFmtId="0" fontId="18" fillId="7" borderId="0" xfId="10" applyFont="1" applyFill="1" applyAlignment="1">
      <alignment vertical="center"/>
    </xf>
    <xf numFmtId="0" fontId="18" fillId="0" borderId="0" xfId="10" applyFont="1" applyAlignment="1">
      <alignment vertical="center"/>
    </xf>
    <xf numFmtId="0" fontId="10" fillId="7" borderId="0" xfId="10" applyFont="1" applyFill="1" applyAlignment="1">
      <alignment vertical="center"/>
    </xf>
    <xf numFmtId="0" fontId="16" fillId="7" borderId="0" xfId="10" applyFont="1" applyFill="1" applyAlignment="1">
      <alignment vertical="center"/>
    </xf>
    <xf numFmtId="0" fontId="0" fillId="0" borderId="0" xfId="0" applyAlignment="1">
      <alignment vertical="center"/>
    </xf>
    <xf numFmtId="0" fontId="0" fillId="7" borderId="0" xfId="0" applyFill="1" applyAlignment="1">
      <alignment vertical="center"/>
    </xf>
    <xf numFmtId="171" fontId="1" fillId="0" borderId="0" xfId="14" applyNumberFormat="1" applyFont="1" applyFill="1" applyBorder="1" applyAlignment="1">
      <alignment horizontal="right" vertical="center"/>
    </xf>
    <xf numFmtId="0" fontId="23" fillId="0" borderId="39" xfId="10" applyFont="1" applyBorder="1"/>
    <xf numFmtId="0" fontId="10" fillId="7" borderId="0" xfId="0" applyFont="1" applyFill="1"/>
    <xf numFmtId="0" fontId="1" fillId="7" borderId="0" xfId="10" applyFill="1" applyAlignment="1">
      <alignment horizontal="center"/>
    </xf>
    <xf numFmtId="179" fontId="26" fillId="7" borderId="0" xfId="0" applyNumberFormat="1" applyFont="1" applyFill="1" applyAlignment="1" applyProtection="1">
      <alignment vertical="center"/>
      <protection locked="0"/>
    </xf>
    <xf numFmtId="184" fontId="26" fillId="7" borderId="0" xfId="0" applyNumberFormat="1" applyFont="1" applyFill="1" applyAlignment="1" applyProtection="1">
      <alignment vertical="center"/>
      <protection locked="0"/>
    </xf>
    <xf numFmtId="9" fontId="1" fillId="7" borderId="0" xfId="16" applyFont="1" applyFill="1"/>
    <xf numFmtId="0" fontId="1" fillId="7" borderId="0" xfId="0" applyFont="1" applyFill="1"/>
    <xf numFmtId="0" fontId="16" fillId="7" borderId="0" xfId="0" applyFont="1" applyFill="1" applyAlignment="1">
      <alignment vertical="center"/>
    </xf>
    <xf numFmtId="0" fontId="7" fillId="0" borderId="0" xfId="0" applyFont="1" applyAlignment="1">
      <alignment vertical="center"/>
    </xf>
    <xf numFmtId="38" fontId="7" fillId="0" borderId="0" xfId="0" applyNumberFormat="1" applyFont="1" applyAlignment="1">
      <alignment vertical="center"/>
    </xf>
    <xf numFmtId="168" fontId="7" fillId="0" borderId="0" xfId="0" applyNumberFormat="1" applyFont="1" applyAlignment="1">
      <alignment vertical="center"/>
    </xf>
    <xf numFmtId="167" fontId="1" fillId="0" borderId="0" xfId="16" applyNumberFormat="1" applyFont="1" applyAlignment="1">
      <alignment vertical="center"/>
    </xf>
    <xf numFmtId="0" fontId="6" fillId="0" borderId="0" xfId="0" applyFont="1" applyAlignment="1">
      <alignment horizontal="left" vertical="center" wrapText="1"/>
    </xf>
    <xf numFmtId="0" fontId="6" fillId="0" borderId="12" xfId="0" applyFont="1" applyBorder="1" applyAlignment="1">
      <alignment horizontal="left" vertical="center"/>
    </xf>
    <xf numFmtId="179" fontId="27" fillId="7" borderId="0" xfId="0" applyNumberFormat="1" applyFont="1" applyFill="1" applyAlignment="1" applyProtection="1">
      <alignment vertical="center"/>
      <protection locked="0"/>
    </xf>
    <xf numFmtId="0" fontId="23" fillId="7" borderId="0" xfId="0" applyFont="1" applyFill="1" applyAlignment="1">
      <alignment vertical="center"/>
    </xf>
    <xf numFmtId="167" fontId="23" fillId="7" borderId="0" xfId="16" applyNumberFormat="1" applyFont="1" applyFill="1" applyAlignment="1">
      <alignment vertical="center"/>
    </xf>
    <xf numFmtId="0" fontId="23" fillId="0" borderId="0" xfId="0" applyFont="1" applyAlignment="1">
      <alignment vertical="center"/>
    </xf>
    <xf numFmtId="167" fontId="23" fillId="7" borderId="0" xfId="0" applyNumberFormat="1" applyFont="1" applyFill="1" applyAlignment="1">
      <alignment horizontal="right" vertical="center"/>
    </xf>
    <xf numFmtId="0" fontId="24" fillId="7" borderId="0" xfId="0" applyFont="1" applyFill="1" applyAlignment="1">
      <alignment vertical="center"/>
    </xf>
    <xf numFmtId="0" fontId="24" fillId="7" borderId="0" xfId="0" applyFont="1" applyFill="1" applyAlignment="1">
      <alignment horizontal="center" vertical="center"/>
    </xf>
    <xf numFmtId="0" fontId="23" fillId="7" borderId="0" xfId="0" applyFont="1" applyFill="1" applyAlignment="1">
      <alignment horizontal="center" vertical="center"/>
    </xf>
    <xf numFmtId="0" fontId="23" fillId="0" borderId="0" xfId="10" applyFont="1" applyAlignment="1">
      <alignment vertical="center"/>
    </xf>
    <xf numFmtId="182" fontId="23" fillId="0" borderId="0" xfId="3" applyNumberFormat="1" applyFont="1" applyFill="1" applyBorder="1" applyAlignment="1">
      <alignment vertical="center"/>
    </xf>
    <xf numFmtId="0" fontId="23" fillId="7" borderId="0" xfId="10" applyFont="1" applyFill="1" applyAlignment="1">
      <alignment vertical="center"/>
    </xf>
    <xf numFmtId="0" fontId="23" fillId="7" borderId="0" xfId="14" applyFont="1" applyFill="1" applyBorder="1" applyAlignment="1">
      <alignment vertical="center"/>
    </xf>
    <xf numFmtId="174" fontId="23" fillId="7" borderId="0" xfId="0" applyNumberFormat="1" applyFont="1" applyFill="1" applyAlignment="1">
      <alignment vertical="center"/>
    </xf>
    <xf numFmtId="174" fontId="23" fillId="5" borderId="0" xfId="0" applyNumberFormat="1" applyFont="1" applyFill="1" applyAlignment="1">
      <alignment vertical="center"/>
    </xf>
    <xf numFmtId="167" fontId="23" fillId="5" borderId="0" xfId="16" applyNumberFormat="1" applyFont="1" applyFill="1" applyBorder="1" applyAlignment="1">
      <alignment vertical="center"/>
    </xf>
    <xf numFmtId="167" fontId="23" fillId="7" borderId="0" xfId="16" applyNumberFormat="1" applyFont="1" applyFill="1" applyBorder="1" applyAlignment="1">
      <alignment vertical="center"/>
    </xf>
    <xf numFmtId="176" fontId="23" fillId="7" borderId="0" xfId="0" applyNumberFormat="1" applyFont="1" applyFill="1" applyAlignment="1">
      <alignment vertical="center"/>
    </xf>
    <xf numFmtId="0" fontId="23" fillId="7" borderId="0" xfId="12" applyFont="1" applyFill="1" applyAlignment="1">
      <alignment vertical="center"/>
    </xf>
    <xf numFmtId="0" fontId="23" fillId="7" borderId="0" xfId="12" applyFont="1" applyFill="1" applyAlignment="1">
      <alignment horizontal="center" vertical="center"/>
    </xf>
    <xf numFmtId="164" fontId="23" fillId="7" borderId="0" xfId="7" applyFont="1" applyFill="1" applyAlignment="1">
      <alignment vertical="center"/>
    </xf>
    <xf numFmtId="10" fontId="23" fillId="7" borderId="0" xfId="16" applyNumberFormat="1" applyFont="1" applyFill="1" applyAlignment="1">
      <alignment vertical="center"/>
    </xf>
    <xf numFmtId="0" fontId="23" fillId="0" borderId="0" xfId="12" applyFont="1" applyAlignment="1">
      <alignment vertical="center"/>
    </xf>
    <xf numFmtId="164" fontId="23" fillId="0" borderId="0" xfId="7" applyFont="1" applyAlignment="1">
      <alignment vertical="center"/>
    </xf>
    <xf numFmtId="176" fontId="23" fillId="7" borderId="0" xfId="12" applyNumberFormat="1" applyFont="1" applyFill="1" applyAlignment="1">
      <alignment vertical="center"/>
    </xf>
    <xf numFmtId="174" fontId="23" fillId="0" borderId="0" xfId="12" applyNumberFormat="1" applyFont="1" applyAlignment="1">
      <alignment vertical="center"/>
    </xf>
    <xf numFmtId="0" fontId="23" fillId="0" borderId="0" xfId="12" quotePrefix="1" applyFont="1" applyAlignment="1">
      <alignment horizontal="left" vertical="center"/>
    </xf>
    <xf numFmtId="167" fontId="23" fillId="0" borderId="0" xfId="16" applyNumberFormat="1" applyFont="1" applyBorder="1" applyAlignment="1">
      <alignment vertical="center"/>
    </xf>
    <xf numFmtId="10" fontId="23" fillId="0" borderId="0" xfId="16" applyNumberFormat="1" applyFont="1" applyBorder="1" applyAlignment="1">
      <alignment vertical="center"/>
    </xf>
    <xf numFmtId="169" fontId="23" fillId="0" borderId="0" xfId="12" applyNumberFormat="1" applyFont="1" applyAlignment="1">
      <alignment vertical="center"/>
    </xf>
    <xf numFmtId="175" fontId="23" fillId="0" borderId="0" xfId="12" quotePrefix="1" applyNumberFormat="1" applyFont="1" applyAlignment="1">
      <alignment horizontal="left" vertical="center"/>
    </xf>
    <xf numFmtId="0" fontId="24" fillId="7" borderId="0" xfId="12" applyFont="1" applyFill="1" applyAlignment="1">
      <alignment vertical="center"/>
    </xf>
    <xf numFmtId="176" fontId="24" fillId="7" borderId="0" xfId="0" applyNumberFormat="1" applyFont="1" applyFill="1" applyAlignment="1">
      <alignment vertical="center"/>
    </xf>
    <xf numFmtId="167" fontId="24" fillId="7" borderId="0" xfId="16" applyNumberFormat="1" applyFont="1" applyFill="1" applyAlignment="1">
      <alignment vertical="center"/>
    </xf>
    <xf numFmtId="164" fontId="24" fillId="7" borderId="0" xfId="7" applyFont="1" applyFill="1" applyAlignment="1">
      <alignment vertical="center"/>
    </xf>
    <xf numFmtId="0" fontId="24" fillId="7" borderId="0" xfId="0" applyFont="1" applyFill="1" applyAlignment="1">
      <alignment vertical="center" wrapText="1"/>
    </xf>
    <xf numFmtId="182" fontId="23" fillId="7" borderId="0" xfId="3" applyNumberFormat="1" applyFont="1" applyFill="1" applyAlignment="1">
      <alignment vertical="center"/>
    </xf>
    <xf numFmtId="3" fontId="23" fillId="7" borderId="0" xfId="11" applyNumberFormat="1" applyFont="1" applyFill="1" applyAlignment="1">
      <alignment vertical="center"/>
    </xf>
    <xf numFmtId="3" fontId="28" fillId="0" borderId="0" xfId="11" applyNumberFormat="1" applyFont="1" applyAlignment="1">
      <alignment vertical="center"/>
    </xf>
    <xf numFmtId="3" fontId="28" fillId="7" borderId="0" xfId="11" applyNumberFormat="1" applyFont="1" applyFill="1" applyAlignment="1">
      <alignment vertical="center"/>
    </xf>
    <xf numFmtId="0" fontId="1" fillId="7" borderId="0" xfId="12" applyFont="1" applyFill="1" applyAlignment="1">
      <alignment vertical="center"/>
    </xf>
    <xf numFmtId="17" fontId="24" fillId="7" borderId="0" xfId="0" applyNumberFormat="1" applyFont="1" applyFill="1" applyAlignment="1">
      <alignment vertical="center"/>
    </xf>
    <xf numFmtId="0" fontId="1" fillId="7" borderId="0" xfId="0" applyFont="1" applyFill="1" applyAlignment="1">
      <alignment horizontal="left" vertical="center"/>
    </xf>
    <xf numFmtId="0" fontId="1" fillId="0" borderId="0" xfId="12" applyFont="1" applyAlignment="1">
      <alignment vertical="center"/>
    </xf>
    <xf numFmtId="176" fontId="1" fillId="0" borderId="0" xfId="12" applyNumberFormat="1" applyFont="1" applyAlignment="1">
      <alignment vertical="center"/>
    </xf>
    <xf numFmtId="0" fontId="24" fillId="0" borderId="0" xfId="0" applyFont="1" applyAlignment="1">
      <alignment vertical="center"/>
    </xf>
    <xf numFmtId="0" fontId="23" fillId="7" borderId="0" xfId="9" applyFont="1" applyFill="1" applyAlignment="1">
      <alignment horizontal="left" vertical="center"/>
    </xf>
    <xf numFmtId="0" fontId="24" fillId="7" borderId="0" xfId="9" applyFont="1" applyFill="1" applyAlignment="1">
      <alignment horizontal="left" vertical="center"/>
    </xf>
    <xf numFmtId="0" fontId="23" fillId="7" borderId="0" xfId="9" applyFont="1" applyFill="1" applyAlignment="1">
      <alignment vertical="center"/>
    </xf>
    <xf numFmtId="0" fontId="29" fillId="0" borderId="0" xfId="0" applyFont="1" applyAlignment="1">
      <alignment vertical="center"/>
    </xf>
    <xf numFmtId="0" fontId="30" fillId="0" borderId="0" xfId="0" applyFont="1" applyAlignment="1">
      <alignment vertical="center"/>
    </xf>
    <xf numFmtId="0" fontId="7" fillId="7" borderId="0" xfId="0" applyFont="1" applyFill="1" applyAlignment="1">
      <alignment vertical="center"/>
    </xf>
    <xf numFmtId="0" fontId="1" fillId="7" borderId="0" xfId="0" applyFont="1" applyFill="1" applyAlignment="1">
      <alignment horizontal="left" vertical="center" wrapText="1"/>
    </xf>
    <xf numFmtId="0" fontId="10" fillId="0" borderId="0" xfId="10" applyFont="1" applyAlignment="1">
      <alignment vertical="center"/>
    </xf>
    <xf numFmtId="0" fontId="31" fillId="7" borderId="0" xfId="10" applyFont="1" applyFill="1" applyAlignment="1">
      <alignment vertical="center"/>
    </xf>
    <xf numFmtId="0" fontId="10" fillId="7" borderId="0" xfId="0" applyFont="1" applyFill="1" applyAlignment="1">
      <alignment vertical="center"/>
    </xf>
    <xf numFmtId="0" fontId="21" fillId="0" borderId="0" xfId="10" applyFont="1" applyAlignment="1">
      <alignment vertical="center"/>
    </xf>
    <xf numFmtId="0" fontId="1" fillId="0" borderId="0" xfId="10" applyAlignment="1">
      <alignment vertical="center"/>
    </xf>
    <xf numFmtId="0" fontId="0" fillId="7" borderId="0" xfId="0" applyFill="1" applyAlignment="1">
      <alignment horizontal="center" vertical="center"/>
    </xf>
    <xf numFmtId="0" fontId="10" fillId="7" borderId="0" xfId="0" applyFont="1" applyFill="1" applyAlignment="1">
      <alignment horizontal="center" vertical="center"/>
    </xf>
    <xf numFmtId="38" fontId="1" fillId="0" borderId="0" xfId="0" applyNumberFormat="1" applyFont="1" applyAlignment="1">
      <alignment vertical="center"/>
    </xf>
    <xf numFmtId="167" fontId="12" fillId="0" borderId="0" xfId="16" applyNumberFormat="1" applyFont="1" applyFill="1" applyAlignment="1">
      <alignment horizontal="right" vertical="center"/>
    </xf>
    <xf numFmtId="0" fontId="24" fillId="0" borderId="0" xfId="0" applyFont="1" applyAlignment="1">
      <alignment horizontal="center" vertical="center"/>
    </xf>
    <xf numFmtId="0" fontId="1" fillId="0" borderId="0" xfId="10" applyAlignment="1">
      <alignment horizontal="center" vertical="center"/>
    </xf>
    <xf numFmtId="166" fontId="1" fillId="0" borderId="0" xfId="3" applyFont="1" applyFill="1" applyAlignment="1">
      <alignment horizontal="right" vertical="center"/>
    </xf>
    <xf numFmtId="166" fontId="1" fillId="0" borderId="0" xfId="3" applyFont="1" applyFill="1" applyAlignment="1">
      <alignment vertical="center"/>
    </xf>
    <xf numFmtId="188" fontId="26" fillId="0" borderId="0" xfId="0" applyNumberFormat="1" applyFont="1" applyAlignment="1" applyProtection="1">
      <alignment vertical="center"/>
      <protection locked="0"/>
    </xf>
    <xf numFmtId="167" fontId="1" fillId="0" borderId="0" xfId="16" applyNumberFormat="1" applyFont="1" applyFill="1" applyAlignment="1">
      <alignment vertical="center"/>
    </xf>
    <xf numFmtId="167" fontId="1" fillId="0" borderId="0" xfId="16" applyNumberFormat="1" applyFont="1" applyFill="1" applyAlignment="1">
      <alignment horizontal="right" vertical="center"/>
    </xf>
    <xf numFmtId="172" fontId="1" fillId="0" borderId="0" xfId="16" applyNumberFormat="1" applyFont="1" applyFill="1" applyAlignment="1">
      <alignment horizontal="right" vertical="center"/>
    </xf>
    <xf numFmtId="171" fontId="1" fillId="5" borderId="0" xfId="0" applyNumberFormat="1" applyFont="1" applyFill="1" applyAlignment="1">
      <alignment vertical="center"/>
    </xf>
    <xf numFmtId="171" fontId="10" fillId="5" borderId="1" xfId="5" applyNumberFormat="1" applyFont="1" applyFill="1" applyBorder="1" applyAlignment="1">
      <alignment vertical="center"/>
    </xf>
    <xf numFmtId="0" fontId="10" fillId="5" borderId="12" xfId="0" applyFont="1" applyFill="1" applyBorder="1" applyAlignment="1">
      <alignment vertical="center"/>
    </xf>
    <xf numFmtId="0" fontId="10" fillId="5" borderId="27" xfId="0" applyFont="1" applyFill="1" applyBorder="1" applyAlignment="1">
      <alignment vertical="center"/>
    </xf>
    <xf numFmtId="0" fontId="1" fillId="5" borderId="12" xfId="0" applyFont="1" applyFill="1" applyBorder="1" applyAlignment="1">
      <alignment vertical="center"/>
    </xf>
    <xf numFmtId="0" fontId="1" fillId="5" borderId="27" xfId="0" applyFont="1" applyFill="1" applyBorder="1" applyAlignment="1">
      <alignment vertical="center"/>
    </xf>
    <xf numFmtId="0" fontId="1" fillId="5" borderId="0" xfId="0" applyFont="1" applyFill="1"/>
    <xf numFmtId="171" fontId="1" fillId="5" borderId="0" xfId="0" applyNumberFormat="1" applyFont="1" applyFill="1"/>
    <xf numFmtId="0" fontId="1" fillId="5" borderId="12" xfId="0" applyFont="1" applyFill="1" applyBorder="1" applyAlignment="1">
      <alignment vertical="center" wrapText="1"/>
    </xf>
    <xf numFmtId="0" fontId="1" fillId="5" borderId="27" xfId="0" applyFont="1" applyFill="1" applyBorder="1" applyAlignment="1">
      <alignment vertical="center" wrapText="1"/>
    </xf>
    <xf numFmtId="0" fontId="10" fillId="5" borderId="27" xfId="0" applyFont="1" applyFill="1" applyBorder="1" applyAlignment="1">
      <alignment vertical="center" wrapText="1"/>
    </xf>
    <xf numFmtId="0" fontId="1" fillId="5" borderId="27" xfId="0" applyFont="1" applyFill="1" applyBorder="1" applyAlignment="1">
      <alignment horizontal="left" vertical="center" wrapText="1" indent="2"/>
    </xf>
    <xf numFmtId="0" fontId="10" fillId="0" borderId="0" xfId="0" applyFont="1" applyAlignment="1">
      <alignment vertical="center"/>
    </xf>
    <xf numFmtId="0" fontId="1" fillId="5" borderId="0" xfId="0" applyFont="1" applyFill="1" applyAlignment="1">
      <alignment vertical="center"/>
    </xf>
    <xf numFmtId="166" fontId="1" fillId="5" borderId="0" xfId="3" applyFont="1" applyFill="1" applyAlignment="1">
      <alignment vertical="center"/>
    </xf>
    <xf numFmtId="0" fontId="1" fillId="5" borderId="27" xfId="0" applyFont="1" applyFill="1" applyBorder="1" applyAlignment="1">
      <alignment horizontal="left" vertical="center" wrapText="1"/>
    </xf>
    <xf numFmtId="0" fontId="10" fillId="5" borderId="1" xfId="0" applyFont="1" applyFill="1" applyBorder="1" applyAlignment="1">
      <alignment vertical="center"/>
    </xf>
    <xf numFmtId="0" fontId="10" fillId="5" borderId="27" xfId="0" applyFont="1" applyFill="1" applyBorder="1"/>
    <xf numFmtId="0" fontId="1" fillId="5" borderId="27" xfId="0" applyFont="1" applyFill="1" applyBorder="1"/>
    <xf numFmtId="171" fontId="1" fillId="5" borderId="27" xfId="0" applyNumberFormat="1" applyFont="1" applyFill="1" applyBorder="1" applyAlignment="1">
      <alignment vertical="center" wrapText="1"/>
    </xf>
    <xf numFmtId="171" fontId="10" fillId="5" borderId="27" xfId="0" applyNumberFormat="1" applyFont="1" applyFill="1" applyBorder="1" applyAlignment="1">
      <alignment vertical="center" wrapText="1"/>
    </xf>
    <xf numFmtId="171" fontId="1" fillId="7" borderId="27" xfId="0" applyNumberFormat="1" applyFont="1" applyFill="1" applyBorder="1" applyAlignment="1">
      <alignment vertical="center" wrapText="1"/>
    </xf>
    <xf numFmtId="0" fontId="10" fillId="5" borderId="12" xfId="0" applyFont="1" applyFill="1" applyBorder="1" applyAlignment="1">
      <alignment vertical="center" wrapText="1"/>
    </xf>
    <xf numFmtId="0" fontId="10" fillId="5" borderId="12" xfId="0" applyFont="1" applyFill="1" applyBorder="1" applyAlignment="1">
      <alignment horizontal="left" vertical="center" wrapText="1"/>
    </xf>
    <xf numFmtId="171" fontId="1" fillId="5" borderId="27" xfId="0" applyNumberFormat="1" applyFont="1" applyFill="1" applyBorder="1" applyAlignment="1">
      <alignment horizontal="left" vertical="center" wrapText="1"/>
    </xf>
    <xf numFmtId="0" fontId="10" fillId="5" borderId="30" xfId="0" applyFont="1" applyFill="1" applyBorder="1" applyAlignment="1">
      <alignment vertical="center" wrapText="1"/>
    </xf>
    <xf numFmtId="0" fontId="1" fillId="7" borderId="27" xfId="0" applyFont="1" applyFill="1" applyBorder="1" applyAlignment="1">
      <alignment vertical="center" wrapText="1"/>
    </xf>
    <xf numFmtId="165" fontId="1" fillId="5" borderId="0" xfId="4" applyFont="1" applyFill="1" applyAlignment="1">
      <alignment vertical="center"/>
    </xf>
    <xf numFmtId="165" fontId="1" fillId="5" borderId="0" xfId="4" applyFont="1" applyFill="1"/>
    <xf numFmtId="0" fontId="1" fillId="5" borderId="42" xfId="0" applyFont="1" applyFill="1" applyBorder="1" applyAlignment="1">
      <alignment vertical="center"/>
    </xf>
    <xf numFmtId="187" fontId="1" fillId="7" borderId="42" xfId="0" applyNumberFormat="1" applyFont="1" applyFill="1" applyBorder="1" applyAlignment="1">
      <alignment vertical="center"/>
    </xf>
    <xf numFmtId="171" fontId="1" fillId="5" borderId="42" xfId="0" applyNumberFormat="1" applyFont="1" applyFill="1" applyBorder="1" applyAlignment="1">
      <alignment vertical="center"/>
    </xf>
    <xf numFmtId="0" fontId="1" fillId="7" borderId="42" xfId="0" applyFont="1" applyFill="1" applyBorder="1" applyAlignment="1">
      <alignment vertical="center"/>
    </xf>
    <xf numFmtId="173" fontId="1" fillId="7" borderId="0" xfId="16" applyNumberFormat="1" applyFont="1" applyFill="1" applyBorder="1" applyAlignment="1">
      <alignment horizontal="right" vertical="center"/>
    </xf>
    <xf numFmtId="173" fontId="10" fillId="7" borderId="0" xfId="16" applyNumberFormat="1" applyFont="1" applyFill="1" applyBorder="1" applyAlignment="1">
      <alignment horizontal="right" vertical="center"/>
    </xf>
    <xf numFmtId="167" fontId="1" fillId="7" borderId="0" xfId="16" applyNumberFormat="1" applyFont="1" applyFill="1" applyBorder="1" applyAlignment="1">
      <alignment vertical="center"/>
    </xf>
    <xf numFmtId="171" fontId="10" fillId="7" borderId="0" xfId="0" applyNumberFormat="1" applyFont="1" applyFill="1" applyAlignment="1">
      <alignment vertical="center"/>
    </xf>
    <xf numFmtId="173" fontId="21" fillId="7" borderId="0" xfId="16" applyNumberFormat="1" applyFont="1" applyFill="1" applyBorder="1" applyAlignment="1">
      <alignment horizontal="right" vertical="center"/>
    </xf>
    <xf numFmtId="171" fontId="6" fillId="7" borderId="0" xfId="0" applyNumberFormat="1" applyFont="1" applyFill="1" applyAlignment="1">
      <alignment vertical="center"/>
    </xf>
    <xf numFmtId="38" fontId="7" fillId="7" borderId="0" xfId="0" applyNumberFormat="1" applyFont="1" applyFill="1" applyAlignment="1">
      <alignment vertical="center"/>
    </xf>
    <xf numFmtId="176" fontId="1" fillId="7" borderId="0" xfId="0" applyNumberFormat="1" applyFont="1" applyFill="1" applyAlignment="1">
      <alignment horizontal="right" vertical="center"/>
    </xf>
    <xf numFmtId="0" fontId="23" fillId="7" borderId="0" xfId="0" applyFont="1" applyFill="1" applyAlignment="1">
      <alignment horizontal="right" vertical="center"/>
    </xf>
    <xf numFmtId="189" fontId="1" fillId="7" borderId="0" xfId="0" applyNumberFormat="1" applyFont="1" applyFill="1" applyAlignment="1">
      <alignment horizontal="right" vertical="center"/>
    </xf>
    <xf numFmtId="167" fontId="1" fillId="7" borderId="0" xfId="16" applyNumberFormat="1" applyFont="1" applyFill="1" applyBorder="1" applyAlignment="1">
      <alignment horizontal="right" vertical="center"/>
    </xf>
    <xf numFmtId="173" fontId="24" fillId="0" borderId="0" xfId="16" applyNumberFormat="1" applyFont="1" applyFill="1" applyBorder="1" applyAlignment="1">
      <alignment horizontal="right" vertical="center"/>
    </xf>
    <xf numFmtId="0" fontId="23" fillId="0" borderId="39" xfId="9" applyFont="1" applyBorder="1"/>
    <xf numFmtId="0" fontId="1" fillId="7" borderId="0" xfId="0" applyFont="1" applyFill="1" applyAlignment="1">
      <alignment horizontal="center" vertical="center"/>
    </xf>
    <xf numFmtId="0" fontId="1" fillId="0" borderId="0" xfId="12" applyFont="1" applyAlignment="1">
      <alignment vertical="center" wrapText="1"/>
    </xf>
    <xf numFmtId="173" fontId="1" fillId="0" borderId="0" xfId="16" applyNumberFormat="1" applyFont="1" applyFill="1" applyBorder="1" applyAlignment="1">
      <alignment horizontal="right" vertical="center"/>
    </xf>
    <xf numFmtId="0" fontId="10" fillId="0" borderId="0" xfId="9" applyFont="1"/>
    <xf numFmtId="167" fontId="24" fillId="7" borderId="0" xfId="16" applyNumberFormat="1" applyFont="1" applyFill="1" applyBorder="1" applyAlignment="1">
      <alignment vertical="center"/>
    </xf>
    <xf numFmtId="0" fontId="34" fillId="7" borderId="0" xfId="0" applyFont="1" applyFill="1" applyAlignment="1">
      <alignment vertical="center"/>
    </xf>
    <xf numFmtId="0" fontId="34" fillId="0" borderId="0" xfId="0" applyFont="1" applyAlignment="1">
      <alignment vertical="center"/>
    </xf>
    <xf numFmtId="176" fontId="24" fillId="0" borderId="0" xfId="0" applyNumberFormat="1" applyFont="1" applyAlignment="1">
      <alignment horizontal="right" vertical="center"/>
    </xf>
    <xf numFmtId="176" fontId="1" fillId="0" borderId="0" xfId="0" applyNumberFormat="1" applyFont="1" applyAlignment="1">
      <alignment horizontal="right" vertical="center"/>
    </xf>
    <xf numFmtId="176" fontId="1" fillId="7" borderId="0" xfId="10" applyNumberFormat="1" applyFill="1" applyAlignment="1">
      <alignment horizontal="right" vertical="center"/>
    </xf>
    <xf numFmtId="0" fontId="16" fillId="0" borderId="0" xfId="0" applyFont="1" applyAlignment="1">
      <alignment horizontal="right" vertical="center"/>
    </xf>
    <xf numFmtId="176" fontId="10" fillId="0" borderId="0" xfId="0" applyNumberFormat="1" applyFont="1" applyAlignment="1">
      <alignment horizontal="right" vertical="center"/>
    </xf>
    <xf numFmtId="178" fontId="10" fillId="0" borderId="0" xfId="0" applyNumberFormat="1" applyFont="1" applyAlignment="1">
      <alignment horizontal="right" vertical="center"/>
    </xf>
    <xf numFmtId="178" fontId="1" fillId="7" borderId="0" xfId="10" applyNumberFormat="1" applyFill="1" applyAlignment="1">
      <alignment horizontal="right" vertical="center"/>
    </xf>
    <xf numFmtId="176" fontId="23" fillId="0" borderId="0" xfId="0" applyNumberFormat="1" applyFont="1" applyAlignment="1">
      <alignment horizontal="right" vertical="center"/>
    </xf>
    <xf numFmtId="176" fontId="21" fillId="0" borderId="0" xfId="10" applyNumberFormat="1" applyFont="1" applyAlignment="1">
      <alignment horizontal="right" vertical="center"/>
    </xf>
    <xf numFmtId="178" fontId="21" fillId="0" borderId="0" xfId="10" applyNumberFormat="1" applyFont="1" applyAlignment="1">
      <alignment horizontal="right" vertical="center"/>
    </xf>
    <xf numFmtId="171" fontId="23" fillId="7" borderId="0" xfId="9" applyNumberFormat="1" applyFont="1" applyFill="1" applyAlignment="1">
      <alignment horizontal="right" vertical="center"/>
    </xf>
    <xf numFmtId="171" fontId="24" fillId="7" borderId="0" xfId="9" applyNumberFormat="1" applyFont="1" applyFill="1" applyAlignment="1">
      <alignment horizontal="right" vertical="center"/>
    </xf>
    <xf numFmtId="0" fontId="1" fillId="0" borderId="0" xfId="0" applyFont="1" applyAlignment="1">
      <alignment horizontal="right" vertical="center"/>
    </xf>
    <xf numFmtId="176" fontId="21" fillId="0" borderId="0" xfId="0" applyNumberFormat="1" applyFont="1" applyAlignment="1">
      <alignment horizontal="right" vertical="center"/>
    </xf>
    <xf numFmtId="178" fontId="21" fillId="0" borderId="0" xfId="0" applyNumberFormat="1" applyFont="1" applyAlignment="1">
      <alignment horizontal="right" vertical="center"/>
    </xf>
    <xf numFmtId="0" fontId="21" fillId="0" borderId="0" xfId="0" applyFont="1" applyAlignment="1">
      <alignment horizontal="right" vertical="center"/>
    </xf>
    <xf numFmtId="0" fontId="1" fillId="0" borderId="0" xfId="10" applyAlignment="1">
      <alignment horizontal="right" vertical="center"/>
    </xf>
    <xf numFmtId="0" fontId="1" fillId="7" borderId="0" xfId="10" applyFill="1" applyAlignment="1">
      <alignment horizontal="right" vertical="center"/>
    </xf>
    <xf numFmtId="0" fontId="21" fillId="0" borderId="0" xfId="10" applyFont="1" applyAlignment="1">
      <alignment horizontal="right" vertical="center"/>
    </xf>
    <xf numFmtId="176" fontId="1" fillId="7" borderId="0" xfId="10" applyNumberFormat="1" applyFill="1" applyAlignment="1">
      <alignment vertical="center"/>
    </xf>
    <xf numFmtId="176" fontId="1" fillId="0" borderId="0" xfId="10" applyNumberFormat="1" applyAlignment="1">
      <alignment vertical="center"/>
    </xf>
    <xf numFmtId="0" fontId="23" fillId="0" borderId="0" xfId="0" applyFont="1" applyAlignment="1">
      <alignment horizontal="right" vertical="center"/>
    </xf>
    <xf numFmtId="0" fontId="1" fillId="7" borderId="0" xfId="9" applyFill="1" applyAlignment="1">
      <alignment vertical="center"/>
    </xf>
    <xf numFmtId="0" fontId="10" fillId="7" borderId="0" xfId="9" applyFont="1" applyFill="1" applyAlignment="1">
      <alignment vertical="center"/>
    </xf>
    <xf numFmtId="167" fontId="1" fillId="0" borderId="0" xfId="16" applyNumberFormat="1" applyFont="1" applyFill="1" applyBorder="1" applyAlignment="1">
      <alignment horizontal="right" vertical="center"/>
    </xf>
    <xf numFmtId="167" fontId="23" fillId="0" borderId="0" xfId="16" applyNumberFormat="1" applyFont="1" applyAlignment="1">
      <alignment vertical="center"/>
    </xf>
    <xf numFmtId="0" fontId="10" fillId="5" borderId="31" xfId="0" applyFont="1" applyFill="1" applyBorder="1" applyAlignment="1">
      <alignment vertical="center"/>
    </xf>
    <xf numFmtId="0" fontId="23" fillId="0" borderId="0" xfId="9" applyFont="1"/>
    <xf numFmtId="173" fontId="1" fillId="7" borderId="0" xfId="16" applyNumberFormat="1" applyFont="1" applyFill="1" applyBorder="1" applyAlignment="1">
      <alignment vertical="center"/>
    </xf>
    <xf numFmtId="167" fontId="23" fillId="7" borderId="0" xfId="16" applyNumberFormat="1" applyFont="1" applyFill="1" applyAlignment="1">
      <alignment horizontal="right" vertical="center"/>
    </xf>
    <xf numFmtId="0" fontId="35" fillId="7" borderId="0" xfId="9" applyFont="1" applyFill="1" applyAlignment="1">
      <alignment vertical="center"/>
    </xf>
    <xf numFmtId="0" fontId="24" fillId="7" borderId="0" xfId="9" applyFont="1" applyFill="1" applyAlignment="1">
      <alignment horizontal="justify" vertical="center" wrapText="1"/>
    </xf>
    <xf numFmtId="167" fontId="10" fillId="7" borderId="0" xfId="16" applyNumberFormat="1" applyFont="1" applyFill="1" applyAlignment="1">
      <alignment vertical="center"/>
    </xf>
    <xf numFmtId="172" fontId="26" fillId="0" borderId="0" xfId="16" applyNumberFormat="1" applyFont="1" applyFill="1" applyBorder="1" applyAlignment="1" applyProtection="1">
      <alignment horizontal="right" vertical="center"/>
      <protection locked="0"/>
    </xf>
    <xf numFmtId="166" fontId="1" fillId="7" borderId="0" xfId="3" applyFont="1" applyFill="1" applyAlignment="1">
      <alignment vertical="center"/>
    </xf>
    <xf numFmtId="171" fontId="1" fillId="7" borderId="0" xfId="0" applyNumberFormat="1" applyFont="1" applyFill="1" applyAlignment="1">
      <alignment vertical="center"/>
    </xf>
    <xf numFmtId="0" fontId="10" fillId="7" borderId="0" xfId="9" applyFont="1" applyFill="1"/>
    <xf numFmtId="0" fontId="34" fillId="7" borderId="0" xfId="9" applyFont="1" applyFill="1" applyAlignment="1">
      <alignment vertical="center"/>
    </xf>
    <xf numFmtId="9" fontId="1" fillId="7" borderId="0" xfId="9" applyNumberFormat="1" applyFill="1" applyAlignment="1">
      <alignment vertical="center"/>
    </xf>
    <xf numFmtId="0" fontId="37" fillId="0" borderId="0" xfId="0" applyFont="1" applyAlignment="1">
      <alignment vertical="center"/>
    </xf>
    <xf numFmtId="0" fontId="39" fillId="7" borderId="0" xfId="0" applyFont="1" applyFill="1" applyAlignment="1">
      <alignment vertical="center"/>
    </xf>
    <xf numFmtId="0" fontId="38" fillId="0" borderId="0" xfId="0" applyFont="1" applyAlignment="1">
      <alignment vertical="center"/>
    </xf>
    <xf numFmtId="0" fontId="13" fillId="0" borderId="0" xfId="0" applyFont="1" applyAlignment="1">
      <alignment vertical="center"/>
    </xf>
    <xf numFmtId="0" fontId="36" fillId="7" borderId="0" xfId="0" applyFont="1" applyFill="1" applyAlignment="1">
      <alignment vertical="center"/>
    </xf>
    <xf numFmtId="0" fontId="36" fillId="7" borderId="0" xfId="0" applyFont="1" applyFill="1" applyAlignment="1">
      <alignment horizontal="center" vertical="center"/>
    </xf>
    <xf numFmtId="0" fontId="36" fillId="0" borderId="0" xfId="0" applyFont="1" applyAlignment="1">
      <alignment horizontal="center" vertical="center"/>
    </xf>
    <xf numFmtId="0" fontId="38" fillId="0" borderId="0" xfId="14" applyFont="1" applyFill="1" applyBorder="1" applyAlignment="1">
      <alignment horizontal="left" vertical="center"/>
    </xf>
    <xf numFmtId="192" fontId="38" fillId="0" borderId="0" xfId="14" applyNumberFormat="1" applyFont="1" applyFill="1" applyBorder="1" applyAlignment="1">
      <alignment vertical="center"/>
    </xf>
    <xf numFmtId="0" fontId="43" fillId="0" borderId="0" xfId="0" applyFont="1" applyAlignment="1">
      <alignment vertical="center"/>
    </xf>
    <xf numFmtId="172" fontId="26" fillId="0" borderId="46" xfId="16" applyNumberFormat="1" applyFont="1" applyFill="1" applyBorder="1" applyAlignment="1" applyProtection="1">
      <alignment horizontal="right" vertical="center"/>
      <protection locked="0"/>
    </xf>
    <xf numFmtId="171" fontId="1" fillId="0" borderId="0" xfId="14" applyNumberFormat="1" applyFont="1" applyFill="1" applyBorder="1" applyAlignment="1">
      <alignment horizontal="center" vertical="center"/>
    </xf>
    <xf numFmtId="0" fontId="22" fillId="7" borderId="0" xfId="0" applyFont="1" applyFill="1" applyAlignment="1">
      <alignment vertical="center"/>
    </xf>
    <xf numFmtId="167" fontId="0" fillId="7" borderId="0" xfId="16" applyNumberFormat="1" applyFont="1" applyFill="1" applyAlignment="1">
      <alignment vertical="center"/>
    </xf>
    <xf numFmtId="0" fontId="46" fillId="7" borderId="0" xfId="15" applyFont="1" applyFill="1" applyAlignment="1">
      <alignment horizontal="center" vertical="center"/>
    </xf>
    <xf numFmtId="0" fontId="1" fillId="7" borderId="0" xfId="9" applyFill="1"/>
    <xf numFmtId="0" fontId="46" fillId="7" borderId="0" xfId="15" applyFont="1" applyFill="1" applyAlignment="1">
      <alignment vertical="center"/>
    </xf>
    <xf numFmtId="0" fontId="34" fillId="0" borderId="0" xfId="10" applyFont="1"/>
    <xf numFmtId="0" fontId="1" fillId="0" borderId="0" xfId="9"/>
    <xf numFmtId="0" fontId="1" fillId="0" borderId="0" xfId="10"/>
    <xf numFmtId="0" fontId="1" fillId="5" borderId="0" xfId="10" applyFill="1"/>
    <xf numFmtId="186" fontId="10" fillId="5" borderId="0" xfId="11" applyNumberFormat="1" applyFont="1" applyFill="1" applyAlignment="1">
      <alignment horizontal="center" vertical="center"/>
    </xf>
    <xf numFmtId="186" fontId="10" fillId="0" borderId="26" xfId="11" applyNumberFormat="1" applyFont="1" applyBorder="1" applyAlignment="1">
      <alignment vertical="top"/>
    </xf>
    <xf numFmtId="186" fontId="10" fillId="0" borderId="0" xfId="11" applyNumberFormat="1" applyFont="1" applyAlignment="1">
      <alignment vertical="top"/>
    </xf>
    <xf numFmtId="186" fontId="10" fillId="7" borderId="0" xfId="11" applyNumberFormat="1" applyFont="1" applyFill="1" applyAlignment="1">
      <alignment vertical="top"/>
    </xf>
    <xf numFmtId="0" fontId="44" fillId="0" borderId="0" xfId="9" applyFont="1" applyAlignment="1">
      <alignment vertical="center"/>
    </xf>
    <xf numFmtId="167" fontId="44" fillId="0" borderId="0" xfId="16" applyNumberFormat="1" applyFont="1" applyFill="1" applyBorder="1" applyAlignment="1">
      <alignment vertical="center"/>
    </xf>
    <xf numFmtId="171" fontId="44" fillId="0" borderId="0" xfId="14" applyNumberFormat="1" applyFont="1" applyFill="1" applyBorder="1" applyAlignment="1">
      <alignment vertical="center"/>
    </xf>
    <xf numFmtId="167" fontId="44" fillId="0" borderId="0" xfId="16" applyNumberFormat="1" applyFont="1" applyAlignment="1">
      <alignment vertical="center"/>
    </xf>
    <xf numFmtId="0" fontId="47" fillId="0" borderId="0" xfId="9" applyFont="1" applyAlignment="1">
      <alignment vertical="center"/>
    </xf>
    <xf numFmtId="0" fontId="29" fillId="0" borderId="0" xfId="9" applyFont="1" applyAlignment="1">
      <alignment vertical="center"/>
    </xf>
    <xf numFmtId="0" fontId="44" fillId="0" borderId="48" xfId="9" applyFont="1" applyBorder="1" applyAlignment="1">
      <alignment vertical="center"/>
    </xf>
    <xf numFmtId="0" fontId="47" fillId="0" borderId="48" xfId="9" applyFont="1" applyBorder="1" applyAlignment="1">
      <alignment vertical="center"/>
    </xf>
    <xf numFmtId="0" fontId="29" fillId="0" borderId="48" xfId="9" applyFont="1" applyBorder="1" applyAlignment="1">
      <alignment vertical="center"/>
    </xf>
    <xf numFmtId="0" fontId="12" fillId="0" borderId="0" xfId="9" applyFont="1" applyAlignment="1">
      <alignment vertical="center"/>
    </xf>
    <xf numFmtId="191" fontId="44" fillId="0" borderId="48" xfId="20" applyNumberFormat="1" applyFont="1" applyFill="1" applyBorder="1" applyAlignment="1">
      <alignment vertical="center"/>
    </xf>
    <xf numFmtId="167" fontId="44" fillId="0" borderId="48" xfId="16" applyNumberFormat="1" applyFont="1" applyBorder="1" applyAlignment="1">
      <alignment vertical="center"/>
    </xf>
    <xf numFmtId="0" fontId="12" fillId="0" borderId="48" xfId="9" applyFont="1" applyBorder="1" applyAlignment="1">
      <alignment vertical="center"/>
    </xf>
    <xf numFmtId="193" fontId="44" fillId="0" borderId="0" xfId="9" applyNumberFormat="1" applyFont="1" applyAlignment="1">
      <alignment vertical="center"/>
    </xf>
    <xf numFmtId="194" fontId="38" fillId="0" borderId="0" xfId="14" applyNumberFormat="1" applyFont="1" applyFill="1" applyBorder="1" applyAlignment="1">
      <alignment vertical="center"/>
    </xf>
    <xf numFmtId="195" fontId="38" fillId="0" borderId="0" xfId="14" applyNumberFormat="1" applyFont="1" applyFill="1" applyBorder="1" applyAlignment="1">
      <alignment vertical="center"/>
    </xf>
    <xf numFmtId="14" fontId="10" fillId="8" borderId="20" xfId="0" applyNumberFormat="1" applyFont="1" applyFill="1" applyBorder="1" applyAlignment="1">
      <alignment horizontal="center" vertical="center"/>
    </xf>
    <xf numFmtId="0" fontId="27" fillId="8" borderId="29" xfId="0" applyFont="1" applyFill="1" applyBorder="1" applyAlignment="1">
      <alignment horizontal="center" vertical="center"/>
    </xf>
    <xf numFmtId="171" fontId="10" fillId="8" borderId="1" xfId="3" applyNumberFormat="1" applyFont="1" applyFill="1" applyBorder="1" applyAlignment="1">
      <alignment horizontal="right" vertical="center"/>
    </xf>
    <xf numFmtId="171" fontId="1" fillId="8" borderId="1" xfId="4" applyNumberFormat="1" applyFont="1" applyFill="1" applyBorder="1" applyAlignment="1">
      <alignment horizontal="right" vertical="center"/>
    </xf>
    <xf numFmtId="171" fontId="1" fillId="9" borderId="1" xfId="4" applyNumberFormat="1" applyFont="1" applyFill="1" applyBorder="1" applyAlignment="1">
      <alignment horizontal="right" vertical="center"/>
    </xf>
    <xf numFmtId="171" fontId="10" fillId="9" borderId="1" xfId="3" applyNumberFormat="1" applyFont="1" applyFill="1" applyBorder="1" applyAlignment="1">
      <alignment horizontal="right" vertical="center"/>
    </xf>
    <xf numFmtId="171" fontId="10" fillId="8" borderId="1" xfId="5" applyNumberFormat="1" applyFont="1" applyFill="1" applyBorder="1" applyAlignment="1">
      <alignment vertical="center"/>
    </xf>
    <xf numFmtId="171" fontId="1" fillId="8" borderId="1" xfId="5" applyNumberFormat="1" applyFont="1" applyFill="1" applyBorder="1" applyAlignment="1">
      <alignment vertical="center"/>
    </xf>
    <xf numFmtId="171" fontId="10" fillId="8" borderId="1" xfId="19" applyNumberFormat="1" applyFont="1" applyFill="1" applyBorder="1" applyAlignment="1">
      <alignment vertical="center"/>
    </xf>
    <xf numFmtId="171" fontId="1" fillId="8" borderId="1" xfId="19" applyNumberFormat="1" applyFont="1" applyFill="1" applyBorder="1" applyAlignment="1">
      <alignment vertical="center"/>
    </xf>
    <xf numFmtId="171" fontId="10" fillId="8" borderId="1" xfId="4" applyNumberFormat="1" applyFont="1" applyFill="1" applyBorder="1" applyAlignment="1">
      <alignment vertical="center"/>
    </xf>
    <xf numFmtId="171" fontId="1" fillId="8" borderId="1" xfId="5" applyNumberFormat="1" applyFont="1" applyFill="1" applyBorder="1" applyAlignment="1">
      <alignment horizontal="center" vertical="center"/>
    </xf>
    <xf numFmtId="171" fontId="1" fillId="8" borderId="1" xfId="19" applyNumberFormat="1" applyFont="1" applyFill="1" applyBorder="1" applyAlignment="1">
      <alignment horizontal="center" vertical="center"/>
    </xf>
    <xf numFmtId="171" fontId="10" fillId="8" borderId="1" xfId="5" applyNumberFormat="1" applyFont="1" applyFill="1" applyBorder="1" applyAlignment="1">
      <alignment horizontal="center" vertical="center"/>
    </xf>
    <xf numFmtId="0" fontId="1" fillId="5" borderId="0" xfId="0" applyFont="1" applyFill="1" applyAlignment="1">
      <alignment horizontal="center" vertical="center"/>
    </xf>
    <xf numFmtId="196" fontId="24" fillId="7" borderId="0" xfId="3" applyNumberFormat="1" applyFont="1" applyFill="1" applyBorder="1" applyAlignment="1">
      <alignment horizontal="justify" vertical="center" wrapText="1"/>
    </xf>
    <xf numFmtId="181" fontId="23" fillId="7" borderId="0" xfId="0" applyNumberFormat="1" applyFont="1" applyFill="1" applyAlignment="1">
      <alignment horizontal="right" vertical="center"/>
    </xf>
    <xf numFmtId="0" fontId="21" fillId="11" borderId="0" xfId="0" applyFont="1" applyFill="1" applyAlignment="1">
      <alignment horizontal="center" vertical="center"/>
    </xf>
    <xf numFmtId="171" fontId="23" fillId="11" borderId="0" xfId="9" applyNumberFormat="1" applyFont="1" applyFill="1" applyAlignment="1">
      <alignment horizontal="right" vertical="center"/>
    </xf>
    <xf numFmtId="182" fontId="23" fillId="11" borderId="0" xfId="3" applyNumberFormat="1" applyFont="1" applyFill="1" applyAlignment="1">
      <alignment vertical="center"/>
    </xf>
    <xf numFmtId="0" fontId="24" fillId="11" borderId="52" xfId="0" applyFont="1" applyFill="1" applyBorder="1" applyAlignment="1">
      <alignment horizontal="center" vertical="center"/>
    </xf>
    <xf numFmtId="0" fontId="24" fillId="7" borderId="52" xfId="0" applyFont="1" applyFill="1" applyBorder="1" applyAlignment="1">
      <alignment horizontal="center" vertical="center"/>
    </xf>
    <xf numFmtId="0" fontId="23" fillId="7" borderId="52" xfId="0" applyFont="1" applyFill="1" applyBorder="1" applyAlignment="1">
      <alignment vertical="center"/>
    </xf>
    <xf numFmtId="182" fontId="23" fillId="11" borderId="52" xfId="3" applyNumberFormat="1" applyFont="1" applyFill="1" applyBorder="1" applyAlignment="1">
      <alignment vertical="center"/>
    </xf>
    <xf numFmtId="182" fontId="23" fillId="7" borderId="52" xfId="3" applyNumberFormat="1" applyFont="1" applyFill="1" applyBorder="1" applyAlignment="1">
      <alignment horizontal="right" vertical="center"/>
    </xf>
    <xf numFmtId="173" fontId="1" fillId="7" borderId="52" xfId="16" applyNumberFormat="1" applyFont="1" applyFill="1" applyBorder="1" applyAlignment="1">
      <alignment horizontal="right" vertical="center"/>
    </xf>
    <xf numFmtId="0" fontId="24" fillId="7" borderId="53" xfId="0" applyFont="1" applyFill="1" applyBorder="1" applyAlignment="1">
      <alignment vertical="center"/>
    </xf>
    <xf numFmtId="182" fontId="24" fillId="11" borderId="53" xfId="3" applyNumberFormat="1" applyFont="1" applyFill="1" applyBorder="1" applyAlignment="1">
      <alignment vertical="center"/>
    </xf>
    <xf numFmtId="182" fontId="24" fillId="7" borderId="53" xfId="3" applyNumberFormat="1" applyFont="1" applyFill="1" applyBorder="1" applyAlignment="1">
      <alignment vertical="center"/>
    </xf>
    <xf numFmtId="173" fontId="10" fillId="7" borderId="53" xfId="16" applyNumberFormat="1" applyFont="1" applyFill="1" applyBorder="1" applyAlignment="1">
      <alignment horizontal="right" vertical="center"/>
    </xf>
    <xf numFmtId="0" fontId="21" fillId="10" borderId="52" xfId="0" applyFont="1" applyFill="1" applyBorder="1" applyAlignment="1">
      <alignment horizontal="center" vertical="center"/>
    </xf>
    <xf numFmtId="0" fontId="21" fillId="10" borderId="53" xfId="9" applyFont="1" applyFill="1" applyBorder="1" applyAlignment="1">
      <alignment horizontal="justify" vertical="center" wrapText="1"/>
    </xf>
    <xf numFmtId="0" fontId="21" fillId="10" borderId="53" xfId="9" applyFont="1" applyFill="1" applyBorder="1" applyAlignment="1">
      <alignment horizontal="center" vertical="center" wrapText="1"/>
    </xf>
    <xf numFmtId="0" fontId="21" fillId="10" borderId="54" xfId="9" applyFont="1" applyFill="1" applyBorder="1" applyAlignment="1">
      <alignment horizontal="center" vertical="center" wrapText="1"/>
    </xf>
    <xf numFmtId="0" fontId="10" fillId="7" borderId="55" xfId="9" applyFont="1" applyFill="1" applyBorder="1" applyAlignment="1">
      <alignment vertical="center"/>
    </xf>
    <xf numFmtId="196" fontId="24" fillId="11" borderId="0" xfId="3" applyNumberFormat="1" applyFont="1" applyFill="1" applyBorder="1" applyAlignment="1">
      <alignment horizontal="justify" vertical="center" wrapText="1"/>
    </xf>
    <xf numFmtId="0" fontId="23" fillId="11" borderId="0" xfId="0" applyFont="1" applyFill="1" applyAlignment="1">
      <alignment horizontal="center" vertical="center"/>
    </xf>
    <xf numFmtId="167" fontId="24" fillId="11" borderId="0" xfId="16" applyNumberFormat="1" applyFont="1" applyFill="1" applyAlignment="1">
      <alignment horizontal="right" vertical="center"/>
    </xf>
    <xf numFmtId="0" fontId="24" fillId="11" borderId="0" xfId="0" applyFont="1" applyFill="1" applyAlignment="1">
      <alignment horizontal="center" vertical="center"/>
    </xf>
    <xf numFmtId="181" fontId="24" fillId="11" borderId="0" xfId="0" applyNumberFormat="1" applyFont="1" applyFill="1" applyAlignment="1">
      <alignment horizontal="right" vertical="center"/>
    </xf>
    <xf numFmtId="0" fontId="24" fillId="7" borderId="53" xfId="0" applyFont="1" applyFill="1" applyBorder="1" applyAlignment="1">
      <alignment horizontal="center" vertical="center"/>
    </xf>
    <xf numFmtId="181" fontId="24" fillId="11" borderId="53" xfId="0" applyNumberFormat="1" applyFont="1" applyFill="1" applyBorder="1" applyAlignment="1">
      <alignment horizontal="right" vertical="center"/>
    </xf>
    <xf numFmtId="181" fontId="24" fillId="7" borderId="53" xfId="0" applyNumberFormat="1" applyFont="1" applyFill="1" applyBorder="1" applyAlignment="1">
      <alignment horizontal="right" vertical="center"/>
    </xf>
    <xf numFmtId="181" fontId="24" fillId="7" borderId="52" xfId="0" applyNumberFormat="1" applyFont="1" applyFill="1" applyBorder="1" applyAlignment="1">
      <alignment horizontal="right" vertical="center"/>
    </xf>
    <xf numFmtId="181" fontId="23" fillId="7" borderId="52" xfId="0" applyNumberFormat="1" applyFont="1" applyFill="1" applyBorder="1" applyAlignment="1">
      <alignment horizontal="right" vertical="center"/>
    </xf>
    <xf numFmtId="181" fontId="24" fillId="11" borderId="52" xfId="0" applyNumberFormat="1" applyFont="1" applyFill="1" applyBorder="1" applyAlignment="1">
      <alignment horizontal="right" vertical="center"/>
    </xf>
    <xf numFmtId="0" fontId="23" fillId="7" borderId="52" xfId="0" applyFont="1" applyFill="1" applyBorder="1" applyAlignment="1">
      <alignment horizontal="center" vertical="center"/>
    </xf>
    <xf numFmtId="0" fontId="24" fillId="11" borderId="53" xfId="0" applyFont="1" applyFill="1" applyBorder="1" applyAlignment="1">
      <alignment horizontal="center" vertical="center"/>
    </xf>
    <xf numFmtId="0" fontId="23" fillId="0" borderId="52" xfId="12" applyFont="1" applyBorder="1" applyAlignment="1">
      <alignment vertical="center"/>
    </xf>
    <xf numFmtId="0" fontId="21" fillId="10" borderId="53" xfId="0" applyFont="1" applyFill="1" applyBorder="1" applyAlignment="1">
      <alignment horizontal="center" vertical="center"/>
    </xf>
    <xf numFmtId="182" fontId="24" fillId="7" borderId="0" xfId="3" applyNumberFormat="1" applyFont="1" applyFill="1" applyBorder="1" applyAlignment="1">
      <alignment horizontal="justify" vertical="center" wrapText="1"/>
    </xf>
    <xf numFmtId="182" fontId="24" fillId="11" borderId="0" xfId="3" applyNumberFormat="1" applyFont="1" applyFill="1" applyBorder="1" applyAlignment="1">
      <alignment horizontal="justify" vertical="center" wrapText="1"/>
    </xf>
    <xf numFmtId="0" fontId="1" fillId="11" borderId="0" xfId="0" applyFont="1" applyFill="1" applyAlignment="1">
      <alignment vertical="center"/>
    </xf>
    <xf numFmtId="176" fontId="23" fillId="11" borderId="0" xfId="0" applyNumberFormat="1" applyFont="1" applyFill="1" applyAlignment="1">
      <alignment vertical="center"/>
    </xf>
    <xf numFmtId="167" fontId="23" fillId="11" borderId="0" xfId="16" applyNumberFormat="1" applyFont="1" applyFill="1" applyBorder="1" applyAlignment="1">
      <alignment vertical="center"/>
    </xf>
    <xf numFmtId="0" fontId="1" fillId="0" borderId="52" xfId="12" applyFont="1" applyBorder="1" applyAlignment="1">
      <alignment vertical="center"/>
    </xf>
    <xf numFmtId="0" fontId="1" fillId="7" borderId="52" xfId="12" applyFont="1" applyFill="1" applyBorder="1" applyAlignment="1">
      <alignment vertical="center"/>
    </xf>
    <xf numFmtId="0" fontId="23" fillId="7" borderId="55" xfId="12" applyFont="1" applyFill="1" applyBorder="1" applyAlignment="1">
      <alignment vertical="center"/>
    </xf>
    <xf numFmtId="17" fontId="21" fillId="10" borderId="53" xfId="0" applyNumberFormat="1" applyFont="1" applyFill="1" applyBorder="1" applyAlignment="1">
      <alignment horizontal="center" vertical="center"/>
    </xf>
    <xf numFmtId="17" fontId="24" fillId="7" borderId="53" xfId="0" applyNumberFormat="1" applyFont="1" applyFill="1" applyBorder="1" applyAlignment="1">
      <alignment vertical="center"/>
    </xf>
    <xf numFmtId="0" fontId="23" fillId="7" borderId="53" xfId="12" applyFont="1" applyFill="1" applyBorder="1" applyAlignment="1">
      <alignment vertical="center"/>
    </xf>
    <xf numFmtId="0" fontId="23" fillId="7" borderId="53" xfId="0" applyFont="1" applyFill="1" applyBorder="1" applyAlignment="1">
      <alignment vertical="center"/>
    </xf>
    <xf numFmtId="0" fontId="1" fillId="7" borderId="52" xfId="0" applyFont="1" applyFill="1" applyBorder="1" applyAlignment="1">
      <alignment horizontal="left" vertical="center"/>
    </xf>
    <xf numFmtId="176" fontId="23" fillId="11" borderId="52" xfId="0" applyNumberFormat="1" applyFont="1" applyFill="1" applyBorder="1" applyAlignment="1">
      <alignment vertical="center"/>
    </xf>
    <xf numFmtId="176" fontId="23" fillId="7" borderId="52" xfId="0" applyNumberFormat="1" applyFont="1" applyFill="1" applyBorder="1" applyAlignment="1">
      <alignment vertical="center"/>
    </xf>
    <xf numFmtId="167" fontId="23" fillId="11" borderId="52" xfId="16" applyNumberFormat="1" applyFont="1" applyFill="1" applyBorder="1" applyAlignment="1">
      <alignment vertical="center"/>
    </xf>
    <xf numFmtId="167" fontId="23" fillId="7" borderId="52" xfId="16" applyNumberFormat="1" applyFont="1" applyFill="1" applyBorder="1" applyAlignment="1">
      <alignment vertical="center"/>
    </xf>
    <xf numFmtId="0" fontId="24" fillId="7" borderId="53" xfId="0" applyFont="1" applyFill="1" applyBorder="1" applyAlignment="1">
      <alignment horizontal="left" vertical="center"/>
    </xf>
    <xf numFmtId="176" fontId="24" fillId="11" borderId="53" xfId="0" applyNumberFormat="1" applyFont="1" applyFill="1" applyBorder="1" applyAlignment="1">
      <alignment vertical="center"/>
    </xf>
    <xf numFmtId="176" fontId="24" fillId="7" borderId="53" xfId="0" applyNumberFormat="1" applyFont="1" applyFill="1" applyBorder="1" applyAlignment="1">
      <alignment vertical="center"/>
    </xf>
    <xf numFmtId="167" fontId="24" fillId="11" borderId="53" xfId="16" applyNumberFormat="1" applyFont="1" applyFill="1" applyBorder="1" applyAlignment="1">
      <alignment vertical="center"/>
    </xf>
    <xf numFmtId="167" fontId="24" fillId="7" borderId="53" xfId="16" applyNumberFormat="1" applyFont="1" applyFill="1" applyBorder="1" applyAlignment="1">
      <alignment vertical="center"/>
    </xf>
    <xf numFmtId="178" fontId="23" fillId="11" borderId="0" xfId="0" applyNumberFormat="1" applyFont="1" applyFill="1" applyAlignment="1">
      <alignment vertical="center"/>
    </xf>
    <xf numFmtId="178" fontId="23" fillId="11" borderId="52" xfId="0" applyNumberFormat="1" applyFont="1" applyFill="1" applyBorder="1" applyAlignment="1">
      <alignment vertical="center"/>
    </xf>
    <xf numFmtId="178" fontId="24" fillId="11" borderId="53" xfId="0" applyNumberFormat="1" applyFont="1" applyFill="1" applyBorder="1" applyAlignment="1">
      <alignment vertical="center"/>
    </xf>
    <xf numFmtId="178" fontId="23" fillId="7" borderId="0" xfId="0" applyNumberFormat="1" applyFont="1" applyFill="1" applyAlignment="1">
      <alignment vertical="center"/>
    </xf>
    <xf numFmtId="178" fontId="23" fillId="7" borderId="52" xfId="0" applyNumberFormat="1" applyFont="1" applyFill="1" applyBorder="1" applyAlignment="1">
      <alignment vertical="center"/>
    </xf>
    <xf numFmtId="178" fontId="24" fillId="7" borderId="53" xfId="0" applyNumberFormat="1" applyFont="1" applyFill="1" applyBorder="1" applyAlignment="1">
      <alignment vertical="center"/>
    </xf>
    <xf numFmtId="0" fontId="23" fillId="0" borderId="0" xfId="9" applyFont="1" applyAlignment="1">
      <alignment horizontal="left" vertical="center"/>
    </xf>
    <xf numFmtId="171" fontId="23" fillId="0" borderId="0" xfId="9" applyNumberFormat="1" applyFont="1" applyAlignment="1">
      <alignment vertical="center"/>
    </xf>
    <xf numFmtId="171" fontId="24" fillId="11" borderId="0" xfId="9" applyNumberFormat="1" applyFont="1" applyFill="1" applyAlignment="1">
      <alignment horizontal="right" vertical="center"/>
    </xf>
    <xf numFmtId="0" fontId="24" fillId="0" borderId="52" xfId="0" applyFont="1" applyBorder="1" applyAlignment="1">
      <alignment vertical="center"/>
    </xf>
    <xf numFmtId="17" fontId="24" fillId="7" borderId="53" xfId="0" applyNumberFormat="1" applyFont="1" applyFill="1" applyBorder="1" applyAlignment="1">
      <alignment horizontal="center" vertical="center"/>
    </xf>
    <xf numFmtId="0" fontId="23" fillId="11" borderId="52" xfId="0" applyFont="1" applyFill="1" applyBorder="1" applyAlignment="1">
      <alignment horizontal="right" vertical="center"/>
    </xf>
    <xf numFmtId="0" fontId="23" fillId="7" borderId="52" xfId="0" applyFont="1" applyFill="1" applyBorder="1" applyAlignment="1">
      <alignment horizontal="right" vertical="center"/>
    </xf>
    <xf numFmtId="0" fontId="24" fillId="7" borderId="53" xfId="9" applyFont="1" applyFill="1" applyBorder="1" applyAlignment="1">
      <alignment horizontal="left" vertical="center"/>
    </xf>
    <xf numFmtId="171" fontId="24" fillId="11" borderId="53" xfId="9" applyNumberFormat="1" applyFont="1" applyFill="1" applyBorder="1" applyAlignment="1">
      <alignment horizontal="right" vertical="center"/>
    </xf>
    <xf numFmtId="171" fontId="24" fillId="7" borderId="53" xfId="9" applyNumberFormat="1" applyFont="1" applyFill="1" applyBorder="1" applyAlignment="1">
      <alignment horizontal="right" vertical="center"/>
    </xf>
    <xf numFmtId="176" fontId="1" fillId="11" borderId="0" xfId="0" applyNumberFormat="1" applyFont="1" applyFill="1" applyAlignment="1">
      <alignment vertical="center"/>
    </xf>
    <xf numFmtId="173" fontId="21" fillId="7" borderId="58" xfId="16" applyNumberFormat="1" applyFont="1" applyFill="1" applyBorder="1" applyAlignment="1">
      <alignment horizontal="right" vertical="center"/>
    </xf>
    <xf numFmtId="0" fontId="10" fillId="7" borderId="52" xfId="0" applyFont="1" applyFill="1" applyBorder="1" applyAlignment="1">
      <alignment horizontal="left" vertical="center"/>
    </xf>
    <xf numFmtId="171" fontId="10" fillId="11" borderId="52" xfId="0" applyNumberFormat="1" applyFont="1" applyFill="1" applyBorder="1" applyAlignment="1">
      <alignment vertical="center"/>
    </xf>
    <xf numFmtId="171" fontId="10" fillId="0" borderId="52" xfId="0" applyNumberFormat="1" applyFont="1" applyBorder="1" applyAlignment="1">
      <alignment vertical="center"/>
    </xf>
    <xf numFmtId="173" fontId="10" fillId="7" borderId="52" xfId="16" applyNumberFormat="1" applyFont="1" applyFill="1" applyBorder="1" applyAlignment="1">
      <alignment horizontal="right" vertical="center"/>
    </xf>
    <xf numFmtId="176" fontId="24" fillId="11" borderId="52" xfId="0" applyNumberFormat="1" applyFont="1" applyFill="1" applyBorder="1" applyAlignment="1">
      <alignment vertical="center"/>
    </xf>
    <xf numFmtId="176" fontId="24" fillId="0" borderId="52" xfId="0" applyNumberFormat="1" applyFont="1" applyBorder="1" applyAlignment="1">
      <alignment vertical="center"/>
    </xf>
    <xf numFmtId="173" fontId="24" fillId="0" borderId="52" xfId="16" applyNumberFormat="1" applyFont="1" applyFill="1" applyBorder="1" applyAlignment="1">
      <alignment horizontal="right" vertical="center"/>
    </xf>
    <xf numFmtId="173" fontId="24" fillId="0" borderId="59" xfId="16" applyNumberFormat="1" applyFont="1" applyFill="1" applyBorder="1" applyAlignment="1">
      <alignment horizontal="right" vertical="center"/>
    </xf>
    <xf numFmtId="176" fontId="1" fillId="11" borderId="52" xfId="0" applyNumberFormat="1" applyFont="1" applyFill="1" applyBorder="1" applyAlignment="1">
      <alignment vertical="center"/>
    </xf>
    <xf numFmtId="176" fontId="1" fillId="0" borderId="52" xfId="0" applyNumberFormat="1" applyFont="1" applyBorder="1" applyAlignment="1">
      <alignment vertical="center"/>
    </xf>
    <xf numFmtId="176" fontId="10" fillId="11" borderId="52" xfId="0" applyNumberFormat="1" applyFont="1" applyFill="1" applyBorder="1" applyAlignment="1">
      <alignment vertical="center"/>
    </xf>
    <xf numFmtId="176" fontId="10" fillId="0" borderId="52" xfId="0" applyNumberFormat="1" applyFont="1" applyBorder="1" applyAlignment="1">
      <alignment vertical="center"/>
    </xf>
    <xf numFmtId="0" fontId="1" fillId="7" borderId="52" xfId="0" applyFont="1" applyFill="1" applyBorder="1" applyAlignment="1">
      <alignment horizontal="left" vertical="center" wrapText="1"/>
    </xf>
    <xf numFmtId="0" fontId="1" fillId="0" borderId="52" xfId="0" applyFont="1" applyBorder="1" applyAlignment="1">
      <alignment horizontal="left" vertical="center" wrapText="1"/>
    </xf>
    <xf numFmtId="0" fontId="24" fillId="0" borderId="53" xfId="0" applyFont="1" applyBorder="1" applyAlignment="1">
      <alignment horizontal="left" vertical="center"/>
    </xf>
    <xf numFmtId="185" fontId="24" fillId="11" borderId="53" xfId="0" applyNumberFormat="1" applyFont="1" applyFill="1" applyBorder="1" applyAlignment="1">
      <alignment vertical="center"/>
    </xf>
    <xf numFmtId="185" fontId="24" fillId="0" borderId="53" xfId="0" applyNumberFormat="1" applyFont="1" applyBorder="1" applyAlignment="1">
      <alignment vertical="center"/>
    </xf>
    <xf numFmtId="173" fontId="24" fillId="0" borderId="60" xfId="16" applyNumberFormat="1" applyFont="1" applyFill="1" applyBorder="1" applyAlignment="1">
      <alignment horizontal="right" vertical="center"/>
    </xf>
    <xf numFmtId="173" fontId="24" fillId="0" borderId="53" xfId="16" applyNumberFormat="1" applyFont="1" applyFill="1" applyBorder="1" applyAlignment="1">
      <alignment horizontal="right" vertical="center"/>
    </xf>
    <xf numFmtId="0" fontId="1" fillId="7" borderId="53" xfId="0" applyFont="1" applyFill="1" applyBorder="1" applyAlignment="1">
      <alignment horizontal="left" vertical="center"/>
    </xf>
    <xf numFmtId="176" fontId="10" fillId="11" borderId="53" xfId="0" applyNumberFormat="1" applyFont="1" applyFill="1" applyBorder="1" applyAlignment="1">
      <alignment vertical="center"/>
    </xf>
    <xf numFmtId="176" fontId="10" fillId="0" borderId="53" xfId="0" applyNumberFormat="1" applyFont="1" applyBorder="1" applyAlignment="1">
      <alignment vertical="center"/>
    </xf>
    <xf numFmtId="176" fontId="10" fillId="7" borderId="52" xfId="0" applyNumberFormat="1" applyFont="1" applyFill="1" applyBorder="1" applyAlignment="1">
      <alignment vertical="center"/>
    </xf>
    <xf numFmtId="171" fontId="10" fillId="7" borderId="52" xfId="0" applyNumberFormat="1" applyFont="1" applyFill="1" applyBorder="1" applyAlignment="1">
      <alignment vertical="center"/>
    </xf>
    <xf numFmtId="0" fontId="7" fillId="0" borderId="52" xfId="0" applyFont="1" applyBorder="1" applyAlignment="1">
      <alignment vertical="center"/>
    </xf>
    <xf numFmtId="38" fontId="7" fillId="0" borderId="52" xfId="0" applyNumberFormat="1" applyFont="1" applyBorder="1" applyAlignment="1">
      <alignment vertical="center"/>
    </xf>
    <xf numFmtId="17" fontId="21" fillId="10" borderId="52" xfId="0" applyNumberFormat="1" applyFont="1" applyFill="1" applyBorder="1" applyAlignment="1">
      <alignment horizontal="center" vertical="center"/>
    </xf>
    <xf numFmtId="17" fontId="24" fillId="0" borderId="52" xfId="0" applyNumberFormat="1" applyFont="1" applyBorder="1" applyAlignment="1">
      <alignment horizontal="center" vertical="center"/>
    </xf>
    <xf numFmtId="0" fontId="24" fillId="0" borderId="52" xfId="0" applyFont="1" applyBorder="1" applyAlignment="1">
      <alignment horizontal="center" vertical="center"/>
    </xf>
    <xf numFmtId="0" fontId="10" fillId="0" borderId="53" xfId="0" applyFont="1" applyBorder="1" applyAlignment="1">
      <alignment horizontal="center" vertical="center"/>
    </xf>
    <xf numFmtId="1" fontId="10" fillId="0" borderId="52" xfId="0" applyNumberFormat="1" applyFont="1" applyBorder="1" applyAlignment="1">
      <alignment vertical="center"/>
    </xf>
    <xf numFmtId="1" fontId="1" fillId="0" borderId="52" xfId="0" applyNumberFormat="1" applyFont="1" applyBorder="1" applyAlignment="1">
      <alignment vertical="center"/>
    </xf>
    <xf numFmtId="176" fontId="1" fillId="11" borderId="0" xfId="0" applyNumberFormat="1" applyFont="1" applyFill="1" applyAlignment="1">
      <alignment horizontal="right" vertical="center"/>
    </xf>
    <xf numFmtId="17" fontId="21" fillId="10" borderId="53" xfId="10" applyNumberFormat="1" applyFont="1" applyFill="1" applyBorder="1" applyAlignment="1">
      <alignment horizontal="center" vertical="center"/>
    </xf>
    <xf numFmtId="17" fontId="10" fillId="7" borderId="53" xfId="10" applyNumberFormat="1" applyFont="1" applyFill="1" applyBorder="1" applyAlignment="1">
      <alignment horizontal="center" vertical="center"/>
    </xf>
    <xf numFmtId="0" fontId="10" fillId="7" borderId="53" xfId="10" applyFont="1" applyFill="1" applyBorder="1" applyAlignment="1">
      <alignment horizontal="center" vertical="center"/>
    </xf>
    <xf numFmtId="0" fontId="1" fillId="7" borderId="53" xfId="10" applyFill="1" applyBorder="1" applyAlignment="1">
      <alignment vertical="center"/>
    </xf>
    <xf numFmtId="0" fontId="10" fillId="0" borderId="53" xfId="10" applyFont="1" applyBorder="1" applyAlignment="1">
      <alignment vertical="center"/>
    </xf>
    <xf numFmtId="0" fontId="10" fillId="7" borderId="53" xfId="10" applyFont="1" applyFill="1" applyBorder="1" applyAlignment="1">
      <alignment vertical="center"/>
    </xf>
    <xf numFmtId="0" fontId="21" fillId="10" borderId="53" xfId="10" applyFont="1" applyFill="1" applyBorder="1" applyAlignment="1">
      <alignment vertical="center"/>
    </xf>
    <xf numFmtId="176" fontId="22" fillId="10" borderId="53" xfId="0" applyNumberFormat="1" applyFont="1" applyFill="1" applyBorder="1" applyAlignment="1">
      <alignment vertical="center"/>
    </xf>
    <xf numFmtId="178" fontId="22" fillId="10" borderId="53" xfId="0" applyNumberFormat="1" applyFont="1" applyFill="1" applyBorder="1" applyAlignment="1">
      <alignment vertical="center"/>
    </xf>
    <xf numFmtId="0" fontId="10" fillId="7" borderId="52" xfId="10" applyFont="1" applyFill="1" applyBorder="1" applyAlignment="1">
      <alignment vertical="center"/>
    </xf>
    <xf numFmtId="176" fontId="10" fillId="11" borderId="52" xfId="0" applyNumberFormat="1" applyFont="1" applyFill="1" applyBorder="1" applyAlignment="1">
      <alignment horizontal="right" vertical="center"/>
    </xf>
    <xf numFmtId="176" fontId="10" fillId="0" borderId="52" xfId="0" applyNumberFormat="1" applyFont="1" applyBorder="1" applyAlignment="1">
      <alignment horizontal="right" vertical="center"/>
    </xf>
    <xf numFmtId="0" fontId="1" fillId="7" borderId="52" xfId="10" applyFill="1" applyBorder="1" applyAlignment="1">
      <alignment vertical="center"/>
    </xf>
    <xf numFmtId="176" fontId="1" fillId="11" borderId="52" xfId="0" applyNumberFormat="1" applyFont="1" applyFill="1" applyBorder="1" applyAlignment="1">
      <alignment horizontal="right" vertical="center"/>
    </xf>
    <xf numFmtId="176" fontId="1" fillId="0" borderId="52" xfId="0" applyNumberFormat="1" applyFont="1" applyBorder="1" applyAlignment="1">
      <alignment horizontal="right" vertical="center"/>
    </xf>
    <xf numFmtId="176" fontId="10" fillId="0" borderId="53" xfId="0" applyNumberFormat="1" applyFont="1" applyBorder="1" applyAlignment="1">
      <alignment horizontal="right" vertical="center"/>
    </xf>
    <xf numFmtId="0" fontId="31" fillId="7" borderId="53" xfId="10" applyFont="1" applyFill="1" applyBorder="1" applyAlignment="1">
      <alignment vertical="center"/>
    </xf>
    <xf numFmtId="176" fontId="1" fillId="0" borderId="53" xfId="0" applyNumberFormat="1" applyFont="1" applyBorder="1" applyAlignment="1">
      <alignment horizontal="right" vertical="center"/>
    </xf>
    <xf numFmtId="173" fontId="1" fillId="7" borderId="53" xfId="16" applyNumberFormat="1" applyFont="1" applyFill="1" applyBorder="1" applyAlignment="1">
      <alignment horizontal="right" vertical="center"/>
    </xf>
    <xf numFmtId="0" fontId="1" fillId="0" borderId="53" xfId="10" applyBorder="1" applyAlignment="1">
      <alignment vertical="center"/>
    </xf>
    <xf numFmtId="176" fontId="21" fillId="0" borderId="53" xfId="0" applyNumberFormat="1" applyFont="1" applyBorder="1" applyAlignment="1">
      <alignment horizontal="right" vertical="center"/>
    </xf>
    <xf numFmtId="173" fontId="21" fillId="0" borderId="53" xfId="16" applyNumberFormat="1" applyFont="1" applyFill="1" applyBorder="1" applyAlignment="1">
      <alignment horizontal="right" vertical="center"/>
    </xf>
    <xf numFmtId="0" fontId="21" fillId="10" borderId="52" xfId="10" applyFont="1" applyFill="1" applyBorder="1" applyAlignment="1">
      <alignment vertical="center"/>
    </xf>
    <xf numFmtId="176" fontId="22" fillId="10" borderId="52" xfId="0" applyNumberFormat="1" applyFont="1" applyFill="1" applyBorder="1" applyAlignment="1">
      <alignment vertical="center"/>
    </xf>
    <xf numFmtId="178" fontId="22" fillId="10" borderId="52" xfId="0" applyNumberFormat="1" applyFont="1" applyFill="1" applyBorder="1" applyAlignment="1">
      <alignment vertical="center"/>
    </xf>
    <xf numFmtId="0" fontId="24" fillId="0" borderId="52" xfId="10" applyFont="1" applyBorder="1" applyAlignment="1">
      <alignment vertical="center"/>
    </xf>
    <xf numFmtId="176" fontId="1" fillId="7" borderId="53" xfId="0" applyNumberFormat="1" applyFont="1" applyFill="1" applyBorder="1" applyAlignment="1">
      <alignment horizontal="right" vertical="center"/>
    </xf>
    <xf numFmtId="178" fontId="1" fillId="7" borderId="53" xfId="0" applyNumberFormat="1" applyFont="1" applyFill="1" applyBorder="1" applyAlignment="1">
      <alignment horizontal="right" vertical="center"/>
    </xf>
    <xf numFmtId="176" fontId="1" fillId="11" borderId="53" xfId="0" applyNumberFormat="1" applyFont="1" applyFill="1" applyBorder="1" applyAlignment="1">
      <alignment horizontal="right" vertical="center"/>
    </xf>
    <xf numFmtId="176" fontId="10" fillId="11" borderId="53" xfId="0" applyNumberFormat="1" applyFont="1" applyFill="1" applyBorder="1" applyAlignment="1">
      <alignment horizontal="right" vertical="center"/>
    </xf>
    <xf numFmtId="176" fontId="10" fillId="11" borderId="0" xfId="0" applyNumberFormat="1" applyFont="1" applyFill="1" applyAlignment="1">
      <alignment horizontal="right" vertical="center"/>
    </xf>
    <xf numFmtId="17" fontId="10" fillId="0" borderId="53" xfId="10" applyNumberFormat="1" applyFont="1" applyBorder="1" applyAlignment="1">
      <alignment horizontal="center" vertical="center"/>
    </xf>
    <xf numFmtId="0" fontId="21" fillId="10" borderId="57" xfId="10" applyFont="1" applyFill="1" applyBorder="1" applyAlignment="1">
      <alignment vertical="center"/>
    </xf>
    <xf numFmtId="176" fontId="22" fillId="10" borderId="53" xfId="0" applyNumberFormat="1" applyFont="1" applyFill="1" applyBorder="1" applyAlignment="1">
      <alignment horizontal="right" vertical="center"/>
    </xf>
    <xf numFmtId="178" fontId="22" fillId="10" borderId="54" xfId="0" applyNumberFormat="1" applyFont="1" applyFill="1" applyBorder="1" applyAlignment="1">
      <alignment horizontal="right" vertical="center"/>
    </xf>
    <xf numFmtId="0" fontId="10" fillId="7" borderId="52" xfId="0" applyFont="1" applyFill="1" applyBorder="1" applyAlignment="1">
      <alignment horizontal="center" vertical="center"/>
    </xf>
    <xf numFmtId="17" fontId="10" fillId="7" borderId="52" xfId="0" applyNumberFormat="1" applyFont="1" applyFill="1" applyBorder="1" applyAlignment="1">
      <alignment horizontal="center" vertical="center"/>
    </xf>
    <xf numFmtId="0" fontId="10" fillId="7" borderId="53" xfId="0" applyFont="1" applyFill="1" applyBorder="1" applyAlignment="1">
      <alignment horizontal="center" vertical="center"/>
    </xf>
    <xf numFmtId="0" fontId="0" fillId="7" borderId="52" xfId="0" applyFill="1" applyBorder="1" applyAlignment="1">
      <alignment vertical="center"/>
    </xf>
    <xf numFmtId="0" fontId="10" fillId="7" borderId="53" xfId="0" applyFont="1" applyFill="1" applyBorder="1" applyAlignment="1">
      <alignment vertical="center"/>
    </xf>
    <xf numFmtId="176" fontId="10" fillId="7" borderId="53" xfId="0" applyNumberFormat="1" applyFont="1" applyFill="1" applyBorder="1" applyAlignment="1">
      <alignment vertical="center"/>
    </xf>
    <xf numFmtId="0" fontId="0" fillId="7" borderId="55" xfId="0" applyFill="1" applyBorder="1" applyAlignment="1">
      <alignment vertical="center"/>
    </xf>
    <xf numFmtId="193" fontId="1" fillId="7" borderId="0" xfId="16" applyNumberFormat="1" applyFont="1" applyFill="1" applyBorder="1" applyAlignment="1">
      <alignment horizontal="right" vertical="center"/>
    </xf>
    <xf numFmtId="167" fontId="1" fillId="11" borderId="0" xfId="16" applyNumberFormat="1" applyFont="1" applyFill="1" applyBorder="1" applyAlignment="1">
      <alignment horizontal="right" vertical="center"/>
    </xf>
    <xf numFmtId="189" fontId="1" fillId="11" borderId="0" xfId="0" applyNumberFormat="1" applyFont="1" applyFill="1" applyAlignment="1">
      <alignment horizontal="right" vertical="center"/>
    </xf>
    <xf numFmtId="0" fontId="0" fillId="7" borderId="62" xfId="0" applyFill="1" applyBorder="1" applyAlignment="1">
      <alignment vertical="center"/>
    </xf>
    <xf numFmtId="0" fontId="10" fillId="7" borderId="53" xfId="0" applyFont="1" applyFill="1" applyBorder="1" applyAlignment="1">
      <alignment horizontal="center" vertical="center" wrapText="1"/>
    </xf>
    <xf numFmtId="0" fontId="21" fillId="10" borderId="56" xfId="0" applyFont="1" applyFill="1" applyBorder="1" applyAlignment="1">
      <alignment horizontal="center" vertical="center"/>
    </xf>
    <xf numFmtId="0" fontId="0" fillId="7" borderId="56" xfId="0" applyFill="1" applyBorder="1" applyAlignment="1">
      <alignment vertical="center"/>
    </xf>
    <xf numFmtId="0" fontId="10" fillId="7" borderId="52" xfId="0" applyFont="1" applyFill="1" applyBorder="1" applyAlignment="1">
      <alignment vertical="center"/>
    </xf>
    <xf numFmtId="167" fontId="10" fillId="11" borderId="53" xfId="16" applyNumberFormat="1" applyFont="1" applyFill="1" applyBorder="1" applyAlignment="1">
      <alignment horizontal="right" vertical="center"/>
    </xf>
    <xf numFmtId="167" fontId="10" fillId="7" borderId="53" xfId="16" applyNumberFormat="1" applyFont="1" applyFill="1" applyBorder="1" applyAlignment="1">
      <alignment horizontal="right" vertical="center"/>
    </xf>
    <xf numFmtId="193" fontId="10" fillId="7" borderId="53" xfId="16" applyNumberFormat="1" applyFont="1" applyFill="1" applyBorder="1" applyAlignment="1">
      <alignment horizontal="right" vertical="center"/>
    </xf>
    <xf numFmtId="190" fontId="10" fillId="11" borderId="53" xfId="20" applyNumberFormat="1" applyFont="1" applyFill="1" applyBorder="1" applyAlignment="1">
      <alignment horizontal="right" vertical="center"/>
    </xf>
    <xf numFmtId="190" fontId="10" fillId="7" borderId="53" xfId="20" applyNumberFormat="1" applyFont="1" applyFill="1" applyBorder="1" applyAlignment="1">
      <alignment horizontal="right" vertical="center"/>
    </xf>
    <xf numFmtId="167" fontId="1" fillId="11" borderId="0" xfId="16" applyNumberFormat="1" applyFont="1" applyFill="1" applyBorder="1" applyAlignment="1">
      <alignment horizontal="center" vertical="center"/>
    </xf>
    <xf numFmtId="178" fontId="1" fillId="7" borderId="0" xfId="0" applyNumberFormat="1" applyFont="1" applyFill="1" applyAlignment="1">
      <alignment vertical="center"/>
    </xf>
    <xf numFmtId="178" fontId="1" fillId="11" borderId="0" xfId="0" applyNumberFormat="1" applyFont="1" applyFill="1" applyAlignment="1">
      <alignment horizontal="right" vertical="center"/>
    </xf>
    <xf numFmtId="178" fontId="1" fillId="7" borderId="0" xfId="0" applyNumberFormat="1" applyFont="1" applyFill="1" applyAlignment="1">
      <alignment horizontal="right" vertical="center"/>
    </xf>
    <xf numFmtId="178" fontId="10" fillId="7" borderId="52" xfId="0" applyNumberFormat="1" applyFont="1" applyFill="1" applyBorder="1" applyAlignment="1">
      <alignment vertical="center"/>
    </xf>
    <xf numFmtId="178" fontId="10" fillId="11" borderId="53" xfId="20" applyNumberFormat="1" applyFont="1" applyFill="1" applyBorder="1" applyAlignment="1">
      <alignment horizontal="right" vertical="center"/>
    </xf>
    <xf numFmtId="178" fontId="10" fillId="7" borderId="53" xfId="20" applyNumberFormat="1" applyFont="1" applyFill="1" applyBorder="1" applyAlignment="1">
      <alignment horizontal="right" vertical="center"/>
    </xf>
    <xf numFmtId="176" fontId="1" fillId="11" borderId="0" xfId="10" applyNumberFormat="1" applyFill="1" applyAlignment="1">
      <alignment vertical="center"/>
    </xf>
    <xf numFmtId="0" fontId="24" fillId="0" borderId="53" xfId="10" applyFont="1" applyBorder="1" applyAlignment="1">
      <alignment horizontal="center" vertical="center"/>
    </xf>
    <xf numFmtId="0" fontId="24" fillId="0" borderId="53" xfId="10" applyFont="1" applyBorder="1" applyAlignment="1">
      <alignment horizontal="center" vertical="center" wrapText="1"/>
    </xf>
    <xf numFmtId="176" fontId="1" fillId="11" borderId="52" xfId="10" applyNumberFormat="1" applyFill="1" applyBorder="1" applyAlignment="1">
      <alignment vertical="center"/>
    </xf>
    <xf numFmtId="176" fontId="1" fillId="7" borderId="52" xfId="10" applyNumberFormat="1" applyFill="1" applyBorder="1" applyAlignment="1">
      <alignment vertical="center"/>
    </xf>
    <xf numFmtId="176" fontId="1" fillId="0" borderId="52" xfId="10" applyNumberFormat="1" applyBorder="1" applyAlignment="1">
      <alignment vertical="center"/>
    </xf>
    <xf numFmtId="176" fontId="23" fillId="11" borderId="53" xfId="10" applyNumberFormat="1" applyFont="1" applyFill="1" applyBorder="1" applyAlignment="1">
      <alignment vertical="center"/>
    </xf>
    <xf numFmtId="176" fontId="23" fillId="0" borderId="53" xfId="10" applyNumberFormat="1" applyFont="1" applyBorder="1" applyAlignment="1">
      <alignment vertical="center"/>
    </xf>
    <xf numFmtId="176" fontId="23" fillId="7" borderId="53" xfId="10" applyNumberFormat="1" applyFont="1" applyFill="1" applyBorder="1" applyAlignment="1">
      <alignment vertical="center"/>
    </xf>
    <xf numFmtId="0" fontId="24" fillId="7" borderId="53" xfId="10" applyFont="1" applyFill="1" applyBorder="1" applyAlignment="1">
      <alignment vertical="center"/>
    </xf>
    <xf numFmtId="176" fontId="24" fillId="11" borderId="53" xfId="10" applyNumberFormat="1" applyFont="1" applyFill="1" applyBorder="1" applyAlignment="1">
      <alignment vertical="center"/>
    </xf>
    <xf numFmtId="176" fontId="24" fillId="7" borderId="53" xfId="10" applyNumberFormat="1" applyFont="1" applyFill="1" applyBorder="1" applyAlignment="1">
      <alignment vertical="center"/>
    </xf>
    <xf numFmtId="0" fontId="21" fillId="10" borderId="63" xfId="10" applyFont="1" applyFill="1" applyBorder="1" applyAlignment="1">
      <alignment horizontal="center" vertical="center"/>
    </xf>
    <xf numFmtId="0" fontId="21" fillId="10" borderId="49" xfId="10" applyFont="1" applyFill="1" applyBorder="1" applyAlignment="1">
      <alignment horizontal="center" vertical="center" wrapText="1"/>
    </xf>
    <xf numFmtId="0" fontId="21" fillId="10" borderId="64" xfId="10" applyFont="1" applyFill="1" applyBorder="1" applyAlignment="1">
      <alignment horizontal="center" vertical="center" wrapText="1"/>
    </xf>
    <xf numFmtId="0" fontId="16" fillId="7" borderId="0" xfId="0" applyFont="1" applyFill="1" applyAlignment="1">
      <alignment horizontal="right" vertical="center"/>
    </xf>
    <xf numFmtId="0" fontId="31" fillId="7" borderId="52" xfId="10" applyFont="1" applyFill="1" applyBorder="1" applyAlignment="1">
      <alignment vertical="center"/>
    </xf>
    <xf numFmtId="173" fontId="1" fillId="7" borderId="52" xfId="16" applyNumberFormat="1" applyFont="1" applyFill="1" applyBorder="1" applyAlignment="1">
      <alignment vertical="center"/>
    </xf>
    <xf numFmtId="0" fontId="18" fillId="7" borderId="53" xfId="10" applyFont="1" applyFill="1" applyBorder="1" applyAlignment="1">
      <alignment vertical="center"/>
    </xf>
    <xf numFmtId="173" fontId="10" fillId="7" borderId="53" xfId="16" applyNumberFormat="1" applyFont="1" applyFill="1" applyBorder="1" applyAlignment="1">
      <alignment vertical="center"/>
    </xf>
    <xf numFmtId="0" fontId="18" fillId="0" borderId="53" xfId="10" applyFont="1" applyBorder="1" applyAlignment="1">
      <alignment vertical="center"/>
    </xf>
    <xf numFmtId="176" fontId="10" fillId="7" borderId="53" xfId="0" applyNumberFormat="1" applyFont="1" applyFill="1" applyBorder="1" applyAlignment="1">
      <alignment horizontal="right" vertical="center"/>
    </xf>
    <xf numFmtId="0" fontId="1" fillId="0" borderId="55" xfId="0" applyFont="1" applyBorder="1" applyAlignment="1">
      <alignment vertical="center"/>
    </xf>
    <xf numFmtId="176" fontId="21" fillId="10" borderId="53" xfId="0" applyNumberFormat="1" applyFont="1" applyFill="1" applyBorder="1" applyAlignment="1">
      <alignment horizontal="right" vertical="center"/>
    </xf>
    <xf numFmtId="173" fontId="21" fillId="10" borderId="54" xfId="16" applyNumberFormat="1" applyFont="1" applyFill="1" applyBorder="1" applyAlignment="1">
      <alignment horizontal="right" vertical="center"/>
    </xf>
    <xf numFmtId="0" fontId="21" fillId="10" borderId="65" xfId="10" applyFont="1" applyFill="1" applyBorder="1" applyAlignment="1">
      <alignment vertical="center"/>
    </xf>
    <xf numFmtId="176" fontId="1" fillId="11" borderId="0" xfId="10" applyNumberFormat="1" applyFill="1" applyAlignment="1">
      <alignment horizontal="right" vertical="center"/>
    </xf>
    <xf numFmtId="178" fontId="10" fillId="7" borderId="53" xfId="0" applyNumberFormat="1" applyFont="1" applyFill="1" applyBorder="1" applyAlignment="1">
      <alignment horizontal="right" vertical="center"/>
    </xf>
    <xf numFmtId="179" fontId="26" fillId="11" borderId="0" xfId="0" applyNumberFormat="1" applyFont="1" applyFill="1" applyAlignment="1" applyProtection="1">
      <alignment vertical="center"/>
      <protection locked="0"/>
    </xf>
    <xf numFmtId="0" fontId="10" fillId="0" borderId="52" xfId="10" applyFont="1" applyBorder="1" applyAlignment="1">
      <alignment vertical="center"/>
    </xf>
    <xf numFmtId="0" fontId="10" fillId="0" borderId="52" xfId="10" applyFont="1" applyBorder="1" applyAlignment="1">
      <alignment horizontal="center"/>
    </xf>
    <xf numFmtId="0" fontId="10" fillId="0" borderId="53" xfId="10" applyFont="1" applyBorder="1" applyAlignment="1">
      <alignment horizontal="center"/>
    </xf>
    <xf numFmtId="0" fontId="1" fillId="7" borderId="52" xfId="10" applyFill="1" applyBorder="1"/>
    <xf numFmtId="179" fontId="26" fillId="7" borderId="52" xfId="0" applyNumberFormat="1" applyFont="1" applyFill="1" applyBorder="1" applyAlignment="1" applyProtection="1">
      <alignment vertical="center"/>
      <protection locked="0"/>
    </xf>
    <xf numFmtId="179" fontId="21" fillId="10" borderId="53" xfId="0" applyNumberFormat="1" applyFont="1" applyFill="1" applyBorder="1" applyAlignment="1" applyProtection="1">
      <alignment vertical="center"/>
      <protection locked="0"/>
    </xf>
    <xf numFmtId="173" fontId="21" fillId="10" borderId="53" xfId="16" applyNumberFormat="1" applyFont="1" applyFill="1" applyBorder="1" applyAlignment="1">
      <alignment vertical="center"/>
    </xf>
    <xf numFmtId="179" fontId="27" fillId="11" borderId="0" xfId="0" applyNumberFormat="1" applyFont="1" applyFill="1" applyAlignment="1" applyProtection="1">
      <alignment vertical="center"/>
      <protection locked="0"/>
    </xf>
    <xf numFmtId="0" fontId="1" fillId="0" borderId="52" xfId="10" applyBorder="1" applyAlignment="1">
      <alignment vertical="center"/>
    </xf>
    <xf numFmtId="0" fontId="1" fillId="0" borderId="52" xfId="10" applyBorder="1" applyAlignment="1">
      <alignment horizontal="center" vertical="center"/>
    </xf>
    <xf numFmtId="166" fontId="1" fillId="0" borderId="52" xfId="3" applyFont="1" applyFill="1" applyBorder="1" applyAlignment="1">
      <alignment vertical="center"/>
    </xf>
    <xf numFmtId="166" fontId="1" fillId="0" borderId="52" xfId="3" applyFont="1" applyFill="1" applyBorder="1" applyAlignment="1">
      <alignment horizontal="center" vertical="center"/>
    </xf>
    <xf numFmtId="188" fontId="1" fillId="0" borderId="52" xfId="3" applyNumberFormat="1" applyFont="1" applyFill="1" applyBorder="1" applyAlignment="1">
      <alignment horizontal="right" vertical="center"/>
    </xf>
    <xf numFmtId="172" fontId="1" fillId="0" borderId="52" xfId="16" applyNumberFormat="1" applyFont="1" applyFill="1" applyBorder="1" applyAlignment="1">
      <alignment horizontal="right" vertical="center"/>
    </xf>
    <xf numFmtId="179" fontId="26" fillId="0" borderId="52" xfId="0" applyNumberFormat="1" applyFont="1" applyBorder="1" applyAlignment="1" applyProtection="1">
      <alignment vertical="center"/>
      <protection locked="0"/>
    </xf>
    <xf numFmtId="172" fontId="26" fillId="0" borderId="52" xfId="16" applyNumberFormat="1" applyFont="1" applyFill="1" applyBorder="1" applyAlignment="1" applyProtection="1">
      <alignment horizontal="right" vertical="center"/>
      <protection locked="0"/>
    </xf>
    <xf numFmtId="167" fontId="1" fillId="0" borderId="52" xfId="16" applyNumberFormat="1" applyFont="1" applyFill="1" applyBorder="1" applyAlignment="1">
      <alignment vertical="center"/>
    </xf>
    <xf numFmtId="167" fontId="1" fillId="0" borderId="52" xfId="10" applyNumberFormat="1" applyBorder="1" applyAlignment="1">
      <alignment horizontal="right" vertical="center"/>
    </xf>
    <xf numFmtId="172" fontId="1" fillId="0" borderId="52" xfId="10" applyNumberFormat="1" applyBorder="1" applyAlignment="1">
      <alignment horizontal="right" vertical="center"/>
    </xf>
    <xf numFmtId="0" fontId="1" fillId="0" borderId="52" xfId="0" applyFont="1" applyBorder="1" applyAlignment="1">
      <alignment vertical="center"/>
    </xf>
    <xf numFmtId="38" fontId="1" fillId="0" borderId="52" xfId="0" applyNumberFormat="1" applyFont="1" applyBorder="1" applyAlignment="1">
      <alignment vertical="center"/>
    </xf>
    <xf numFmtId="184" fontId="26" fillId="0" borderId="47" xfId="0" applyNumberFormat="1" applyFont="1" applyBorder="1" applyAlignment="1" applyProtection="1">
      <alignment horizontal="right" vertical="center"/>
      <protection locked="0"/>
    </xf>
    <xf numFmtId="184" fontId="26" fillId="0" borderId="0" xfId="0" applyNumberFormat="1" applyFont="1" applyAlignment="1" applyProtection="1">
      <alignment horizontal="right" vertical="center"/>
      <protection locked="0"/>
    </xf>
    <xf numFmtId="184" fontId="26" fillId="0" borderId="52" xfId="0" applyNumberFormat="1" applyFont="1" applyBorder="1" applyAlignment="1" applyProtection="1">
      <alignment horizontal="right" vertical="center"/>
      <protection locked="0"/>
    </xf>
    <xf numFmtId="173" fontId="21" fillId="10" borderId="53" xfId="16" applyNumberFormat="1" applyFont="1" applyFill="1" applyBorder="1" applyAlignment="1">
      <alignment horizontal="right" vertical="center"/>
    </xf>
    <xf numFmtId="171" fontId="1" fillId="11" borderId="0" xfId="14" applyNumberFormat="1" applyFont="1" applyFill="1" applyBorder="1" applyAlignment="1">
      <alignment horizontal="right" vertical="center"/>
    </xf>
    <xf numFmtId="0" fontId="24" fillId="0" borderId="53" xfId="0" applyFont="1" applyBorder="1" applyAlignment="1">
      <alignment horizontal="center" vertical="center"/>
    </xf>
    <xf numFmtId="0" fontId="1" fillId="0" borderId="52" xfId="14" applyFont="1" applyFill="1" applyBorder="1" applyAlignment="1">
      <alignment horizontal="left" vertical="center"/>
    </xf>
    <xf numFmtId="0" fontId="21" fillId="10" borderId="53" xfId="14" applyFont="1" applyFill="1" applyBorder="1" applyAlignment="1">
      <alignment horizontal="center" vertical="center"/>
    </xf>
    <xf numFmtId="171" fontId="21" fillId="10" borderId="53" xfId="14" applyNumberFormat="1" applyFont="1" applyFill="1" applyBorder="1" applyAlignment="1">
      <alignment horizontal="right" vertical="center"/>
    </xf>
    <xf numFmtId="171" fontId="21" fillId="10" borderId="57" xfId="14" applyNumberFormat="1" applyFont="1" applyFill="1" applyBorder="1" applyAlignment="1">
      <alignment horizontal="right" vertical="center"/>
    </xf>
    <xf numFmtId="173" fontId="21" fillId="10" borderId="54" xfId="16" applyNumberFormat="1" applyFont="1" applyFill="1" applyBorder="1" applyAlignment="1">
      <alignment vertical="center"/>
    </xf>
    <xf numFmtId="0" fontId="1" fillId="0" borderId="66" xfId="0" applyFont="1" applyBorder="1" applyAlignment="1">
      <alignment vertical="center"/>
    </xf>
    <xf numFmtId="0" fontId="32" fillId="0" borderId="0" xfId="14" applyFont="1" applyFill="1" applyBorder="1" applyAlignment="1">
      <alignment horizontal="center" vertical="center" wrapText="1"/>
    </xf>
    <xf numFmtId="1" fontId="1" fillId="0" borderId="0" xfId="14" applyNumberFormat="1" applyFont="1" applyFill="1" applyBorder="1" applyAlignment="1">
      <alignment horizontal="right" vertical="center"/>
    </xf>
    <xf numFmtId="0" fontId="1" fillId="7" borderId="55" xfId="9" applyFill="1" applyBorder="1" applyAlignment="1">
      <alignment vertical="center"/>
    </xf>
    <xf numFmtId="0" fontId="1" fillId="7" borderId="52" xfId="9" applyFill="1" applyBorder="1" applyAlignment="1">
      <alignment vertical="center"/>
    </xf>
    <xf numFmtId="0" fontId="1" fillId="0" borderId="52" xfId="9" applyBorder="1" applyAlignment="1">
      <alignment vertical="center"/>
    </xf>
    <xf numFmtId="9" fontId="1" fillId="11" borderId="52" xfId="9" applyNumberFormat="1" applyFill="1" applyBorder="1" applyAlignment="1">
      <alignment vertical="center"/>
    </xf>
    <xf numFmtId="9" fontId="1" fillId="7" borderId="61" xfId="9" applyNumberFormat="1" applyFill="1" applyBorder="1" applyAlignment="1">
      <alignment vertical="center"/>
    </xf>
    <xf numFmtId="0" fontId="22" fillId="10" borderId="57" xfId="9" applyFont="1" applyFill="1" applyBorder="1" applyAlignment="1">
      <alignment vertical="center"/>
    </xf>
    <xf numFmtId="14" fontId="21" fillId="10" borderId="53" xfId="9" applyNumberFormat="1" applyFont="1" applyFill="1" applyBorder="1" applyAlignment="1">
      <alignment horizontal="center" vertical="center" wrapText="1"/>
    </xf>
    <xf numFmtId="14" fontId="21" fillId="10" borderId="54" xfId="9" applyNumberFormat="1" applyFont="1" applyFill="1" applyBorder="1" applyAlignment="1">
      <alignment horizontal="center" vertical="center" wrapText="1"/>
    </xf>
    <xf numFmtId="0" fontId="1" fillId="7" borderId="52" xfId="0" applyFont="1" applyFill="1" applyBorder="1" applyAlignment="1">
      <alignment vertical="center"/>
    </xf>
    <xf numFmtId="0" fontId="0" fillId="7" borderId="53" xfId="0" applyFill="1" applyBorder="1" applyAlignment="1">
      <alignment vertical="center"/>
    </xf>
    <xf numFmtId="0" fontId="1" fillId="7" borderId="53" xfId="0" applyFont="1" applyFill="1" applyBorder="1" applyAlignment="1">
      <alignment vertical="center"/>
    </xf>
    <xf numFmtId="0" fontId="0" fillId="7" borderId="48" xfId="0" applyFill="1" applyBorder="1" applyAlignment="1">
      <alignment vertical="center"/>
    </xf>
    <xf numFmtId="0" fontId="1" fillId="7" borderId="55" xfId="0" applyFont="1" applyFill="1" applyBorder="1" applyAlignment="1">
      <alignment vertical="center"/>
    </xf>
    <xf numFmtId="0" fontId="1" fillId="7" borderId="55" xfId="0" applyFont="1" applyFill="1" applyBorder="1" applyAlignment="1">
      <alignment horizontal="center" vertical="center"/>
    </xf>
    <xf numFmtId="171" fontId="23" fillId="11" borderId="52" xfId="9" applyNumberFormat="1" applyFont="1" applyFill="1" applyBorder="1" applyAlignment="1">
      <alignment horizontal="right" vertical="center"/>
    </xf>
    <xf numFmtId="182" fontId="23" fillId="7" borderId="52" xfId="3" applyNumberFormat="1" applyFont="1" applyFill="1" applyBorder="1" applyAlignment="1">
      <alignment vertical="center"/>
    </xf>
    <xf numFmtId="171" fontId="21" fillId="10" borderId="52" xfId="9" applyNumberFormat="1" applyFont="1" applyFill="1" applyBorder="1" applyAlignment="1">
      <alignment horizontal="right" vertical="center"/>
    </xf>
    <xf numFmtId="182" fontId="21" fillId="10" borderId="52" xfId="3" applyNumberFormat="1" applyFont="1" applyFill="1" applyBorder="1" applyAlignment="1">
      <alignment vertical="center"/>
    </xf>
    <xf numFmtId="171" fontId="23" fillId="7" borderId="52" xfId="9" applyNumberFormat="1" applyFont="1" applyFill="1" applyBorder="1" applyAlignment="1">
      <alignment horizontal="right" vertical="center"/>
    </xf>
    <xf numFmtId="0" fontId="0" fillId="7" borderId="52" xfId="0" applyFill="1" applyBorder="1" applyAlignment="1">
      <alignment horizontal="right" vertical="center"/>
    </xf>
    <xf numFmtId="0" fontId="21" fillId="10" borderId="52" xfId="0" applyFont="1" applyFill="1" applyBorder="1" applyAlignment="1">
      <alignment vertical="center"/>
    </xf>
    <xf numFmtId="0" fontId="21" fillId="10" borderId="67" xfId="0" applyFont="1" applyFill="1" applyBorder="1" applyAlignment="1">
      <alignment vertical="center"/>
    </xf>
    <xf numFmtId="171" fontId="23" fillId="11" borderId="53" xfId="9" applyNumberFormat="1" applyFont="1" applyFill="1" applyBorder="1" applyAlignment="1">
      <alignment horizontal="right" vertical="center"/>
    </xf>
    <xf numFmtId="0" fontId="0" fillId="11" borderId="52" xfId="0" applyFill="1" applyBorder="1" applyAlignment="1">
      <alignment horizontal="right" vertical="center"/>
    </xf>
    <xf numFmtId="173" fontId="21" fillId="10" borderId="61" xfId="16" applyNumberFormat="1" applyFont="1" applyFill="1" applyBorder="1" applyAlignment="1">
      <alignment horizontal="right" vertical="center"/>
    </xf>
    <xf numFmtId="182" fontId="23" fillId="7" borderId="53" xfId="3" applyNumberFormat="1" applyFont="1" applyFill="1" applyBorder="1" applyAlignment="1">
      <alignment horizontal="right" vertical="center"/>
    </xf>
    <xf numFmtId="167" fontId="38" fillId="0" borderId="0" xfId="16" applyNumberFormat="1" applyFont="1" applyAlignment="1">
      <alignment vertical="center"/>
    </xf>
    <xf numFmtId="0" fontId="21" fillId="10" borderId="57" xfId="0" applyFont="1" applyFill="1" applyBorder="1" applyAlignment="1">
      <alignment vertical="center"/>
    </xf>
    <xf numFmtId="167" fontId="24" fillId="11" borderId="52" xfId="16" applyNumberFormat="1" applyFont="1" applyFill="1" applyBorder="1" applyAlignment="1">
      <alignment horizontal="right" vertical="center"/>
    </xf>
    <xf numFmtId="167" fontId="23" fillId="7" borderId="52" xfId="16" applyNumberFormat="1" applyFont="1" applyFill="1" applyBorder="1" applyAlignment="1">
      <alignment horizontal="right" vertical="center"/>
    </xf>
    <xf numFmtId="192" fontId="38" fillId="11" borderId="0" xfId="14" applyNumberFormat="1" applyFont="1" applyFill="1" applyBorder="1" applyAlignment="1">
      <alignment vertical="center"/>
    </xf>
    <xf numFmtId="0" fontId="38" fillId="0" borderId="52" xfId="0" applyFont="1" applyBorder="1" applyAlignment="1">
      <alignment vertical="center"/>
    </xf>
    <xf numFmtId="0" fontId="39" fillId="7" borderId="52" xfId="0" applyFont="1" applyFill="1" applyBorder="1" applyAlignment="1">
      <alignment vertical="center"/>
    </xf>
    <xf numFmtId="171" fontId="38" fillId="0" borderId="52" xfId="0" applyNumberFormat="1" applyFont="1" applyBorder="1" applyAlignment="1">
      <alignment vertical="center"/>
    </xf>
    <xf numFmtId="49" fontId="37" fillId="7" borderId="53" xfId="10" applyNumberFormat="1" applyFont="1" applyFill="1" applyBorder="1" applyAlignment="1">
      <alignment horizontal="center" vertical="center" wrapText="1"/>
    </xf>
    <xf numFmtId="49" fontId="41" fillId="10" borderId="53" xfId="10" applyNumberFormat="1" applyFont="1" applyFill="1" applyBorder="1" applyAlignment="1">
      <alignment horizontal="center" vertical="center" wrapText="1"/>
    </xf>
    <xf numFmtId="0" fontId="37" fillId="0" borderId="53" xfId="10" applyFont="1" applyBorder="1" applyAlignment="1">
      <alignment horizontal="center" vertical="center"/>
    </xf>
    <xf numFmtId="49" fontId="37" fillId="0" borderId="53" xfId="10" applyNumberFormat="1" applyFont="1" applyBorder="1" applyAlignment="1">
      <alignment horizontal="center" vertical="center" wrapText="1"/>
    </xf>
    <xf numFmtId="171" fontId="38" fillId="0" borderId="53" xfId="14" applyNumberFormat="1" applyFont="1" applyFill="1" applyBorder="1" applyAlignment="1">
      <alignment vertical="center"/>
    </xf>
    <xf numFmtId="49" fontId="41" fillId="0" borderId="53" xfId="10" applyNumberFormat="1" applyFont="1" applyBorder="1" applyAlignment="1">
      <alignment horizontal="center" vertical="center" wrapText="1"/>
    </xf>
    <xf numFmtId="171" fontId="13" fillId="0" borderId="53" xfId="14" applyNumberFormat="1" applyFont="1" applyFill="1" applyBorder="1" applyAlignment="1">
      <alignment vertical="center"/>
    </xf>
    <xf numFmtId="192" fontId="13" fillId="11" borderId="53" xfId="14" applyNumberFormat="1" applyFont="1" applyFill="1" applyBorder="1" applyAlignment="1">
      <alignment vertical="center"/>
    </xf>
    <xf numFmtId="192" fontId="13" fillId="0" borderId="53" xfId="14" applyNumberFormat="1" applyFont="1" applyFill="1" applyBorder="1" applyAlignment="1">
      <alignment vertical="center"/>
    </xf>
    <xf numFmtId="195" fontId="13" fillId="0" borderId="53" xfId="14" applyNumberFormat="1" applyFont="1" applyFill="1" applyBorder="1" applyAlignment="1">
      <alignment vertical="center"/>
    </xf>
    <xf numFmtId="194" fontId="13" fillId="0" borderId="53" xfId="14" applyNumberFormat="1" applyFont="1" applyFill="1" applyBorder="1" applyAlignment="1">
      <alignment vertical="center"/>
    </xf>
    <xf numFmtId="0" fontId="38" fillId="0" borderId="52" xfId="14" applyFont="1" applyFill="1" applyBorder="1" applyAlignment="1">
      <alignment horizontal="left" vertical="center"/>
    </xf>
    <xf numFmtId="192" fontId="38" fillId="11" borderId="52" xfId="14" applyNumberFormat="1" applyFont="1" applyFill="1" applyBorder="1" applyAlignment="1">
      <alignment vertical="center"/>
    </xf>
    <xf numFmtId="192" fontId="38" fillId="0" borderId="52" xfId="14" applyNumberFormat="1" applyFont="1" applyFill="1" applyBorder="1" applyAlignment="1">
      <alignment vertical="center"/>
    </xf>
    <xf numFmtId="195" fontId="38" fillId="0" borderId="52" xfId="14" applyNumberFormat="1" applyFont="1" applyFill="1" applyBorder="1" applyAlignment="1">
      <alignment vertical="center"/>
    </xf>
    <xf numFmtId="194" fontId="38" fillId="0" borderId="52" xfId="14" applyNumberFormat="1" applyFont="1" applyFill="1" applyBorder="1" applyAlignment="1">
      <alignment vertical="center"/>
    </xf>
    <xf numFmtId="171" fontId="13" fillId="0" borderId="0" xfId="14" applyNumberFormat="1" applyFont="1" applyFill="1" applyBorder="1" applyAlignment="1">
      <alignment vertical="center"/>
    </xf>
    <xf numFmtId="192" fontId="13" fillId="11" borderId="0" xfId="14" applyNumberFormat="1" applyFont="1" applyFill="1" applyBorder="1" applyAlignment="1">
      <alignment vertical="center"/>
    </xf>
    <xf numFmtId="192" fontId="13" fillId="0" borderId="0" xfId="14" applyNumberFormat="1" applyFont="1" applyFill="1" applyBorder="1" applyAlignment="1">
      <alignment vertical="center"/>
    </xf>
    <xf numFmtId="194" fontId="13" fillId="0" borderId="0" xfId="14" applyNumberFormat="1" applyFont="1" applyFill="1" applyBorder="1" applyAlignment="1">
      <alignment vertical="center"/>
    </xf>
    <xf numFmtId="171" fontId="13" fillId="0" borderId="57" xfId="14" applyNumberFormat="1" applyFont="1" applyFill="1" applyBorder="1" applyAlignment="1">
      <alignment vertical="center"/>
    </xf>
    <xf numFmtId="167" fontId="13" fillId="11" borderId="53" xfId="16" applyNumberFormat="1" applyFont="1" applyFill="1" applyBorder="1" applyAlignment="1">
      <alignment vertical="center"/>
    </xf>
    <xf numFmtId="167" fontId="13" fillId="0" borderId="53" xfId="16" applyNumberFormat="1" applyFont="1" applyFill="1" applyBorder="1" applyAlignment="1">
      <alignment vertical="center"/>
    </xf>
    <xf numFmtId="167" fontId="13" fillId="0" borderId="53" xfId="16" applyNumberFormat="1" applyFont="1" applyFill="1" applyBorder="1" applyAlignment="1">
      <alignment horizontal="right" vertical="center"/>
    </xf>
    <xf numFmtId="167" fontId="13" fillId="0" borderId="53" xfId="16" applyNumberFormat="1" applyFont="1" applyFill="1" applyBorder="1" applyAlignment="1">
      <alignment horizontal="center" vertical="center"/>
    </xf>
    <xf numFmtId="167" fontId="13" fillId="0" borderId="54" xfId="16" applyNumberFormat="1" applyFont="1" applyFill="1" applyBorder="1" applyAlignment="1">
      <alignment horizontal="center" vertical="center"/>
    </xf>
    <xf numFmtId="171" fontId="13" fillId="0" borderId="52" xfId="14" applyNumberFormat="1" applyFont="1" applyFill="1" applyBorder="1" applyAlignment="1">
      <alignment vertical="center"/>
    </xf>
    <xf numFmtId="192" fontId="13" fillId="11" borderId="52" xfId="14" applyNumberFormat="1" applyFont="1" applyFill="1" applyBorder="1" applyAlignment="1">
      <alignment vertical="center"/>
    </xf>
    <xf numFmtId="192" fontId="13" fillId="0" borderId="52" xfId="14" applyNumberFormat="1" applyFont="1" applyFill="1" applyBorder="1" applyAlignment="1">
      <alignment vertical="center"/>
    </xf>
    <xf numFmtId="194" fontId="13" fillId="0" borderId="52" xfId="14" applyNumberFormat="1" applyFont="1" applyFill="1" applyBorder="1" applyAlignment="1">
      <alignment vertical="center"/>
    </xf>
    <xf numFmtId="171" fontId="13" fillId="11" borderId="52" xfId="14" applyNumberFormat="1" applyFont="1" applyFill="1" applyBorder="1" applyAlignment="1">
      <alignment vertical="center"/>
    </xf>
    <xf numFmtId="192" fontId="13" fillId="11" borderId="52" xfId="14" quotePrefix="1" applyNumberFormat="1" applyFont="1" applyFill="1" applyBorder="1" applyAlignment="1">
      <alignment vertical="center"/>
    </xf>
    <xf numFmtId="171" fontId="13" fillId="11" borderId="53" xfId="14" applyNumberFormat="1" applyFont="1" applyFill="1" applyBorder="1" applyAlignment="1">
      <alignment vertical="center"/>
    </xf>
    <xf numFmtId="194" fontId="13" fillId="11" borderId="53" xfId="14" applyNumberFormat="1" applyFont="1" applyFill="1" applyBorder="1" applyAlignment="1">
      <alignment vertical="center"/>
    </xf>
    <xf numFmtId="194" fontId="38" fillId="11" borderId="0" xfId="14" applyNumberFormat="1" applyFont="1" applyFill="1" applyBorder="1" applyAlignment="1">
      <alignment vertical="center"/>
    </xf>
    <xf numFmtId="194" fontId="38" fillId="11" borderId="52" xfId="14" applyNumberFormat="1" applyFont="1" applyFill="1" applyBorder="1" applyAlignment="1">
      <alignment vertical="center"/>
    </xf>
    <xf numFmtId="194" fontId="13" fillId="11" borderId="0" xfId="14" applyNumberFormat="1" applyFont="1" applyFill="1" applyBorder="1" applyAlignment="1">
      <alignment vertical="center"/>
    </xf>
    <xf numFmtId="194" fontId="13" fillId="11" borderId="52" xfId="14" applyNumberFormat="1" applyFont="1" applyFill="1" applyBorder="1" applyAlignment="1">
      <alignment vertical="center"/>
    </xf>
    <xf numFmtId="167" fontId="13" fillId="11" borderId="53" xfId="16" applyNumberFormat="1" applyFont="1" applyFill="1" applyBorder="1" applyAlignment="1">
      <alignment horizontal="center" vertical="center"/>
    </xf>
    <xf numFmtId="192" fontId="41" fillId="10" borderId="0" xfId="14" applyNumberFormat="1" applyFont="1" applyFill="1" applyBorder="1" applyAlignment="1">
      <alignment vertical="center"/>
    </xf>
    <xf numFmtId="192" fontId="41" fillId="10" borderId="46" xfId="14" applyNumberFormat="1" applyFont="1" applyFill="1" applyBorder="1" applyAlignment="1">
      <alignment vertical="center"/>
    </xf>
    <xf numFmtId="192" fontId="41" fillId="10" borderId="49" xfId="14" applyNumberFormat="1" applyFont="1" applyFill="1" applyBorder="1" applyAlignment="1">
      <alignment vertical="center"/>
    </xf>
    <xf numFmtId="49" fontId="41" fillId="10" borderId="52" xfId="10" applyNumberFormat="1" applyFont="1" applyFill="1" applyBorder="1" applyAlignment="1">
      <alignment horizontal="center" vertical="center" wrapText="1"/>
    </xf>
    <xf numFmtId="192" fontId="41" fillId="10" borderId="56" xfId="14" applyNumberFormat="1" applyFont="1" applyFill="1" applyBorder="1" applyAlignment="1">
      <alignment vertical="center"/>
    </xf>
    <xf numFmtId="192" fontId="42" fillId="10" borderId="46" xfId="14" applyNumberFormat="1" applyFont="1" applyFill="1" applyBorder="1" applyAlignment="1">
      <alignment vertical="center"/>
    </xf>
    <xf numFmtId="0" fontId="41" fillId="10" borderId="72" xfId="0" applyFont="1" applyFill="1" applyBorder="1" applyAlignment="1">
      <alignment horizontal="center" vertical="center"/>
    </xf>
    <xf numFmtId="49" fontId="37" fillId="7" borderId="54" xfId="10" applyNumberFormat="1" applyFont="1" applyFill="1" applyBorder="1" applyAlignment="1">
      <alignment horizontal="center" vertical="center" wrapText="1"/>
    </xf>
    <xf numFmtId="192" fontId="42" fillId="10" borderId="74" xfId="14" applyNumberFormat="1" applyFont="1" applyFill="1" applyBorder="1" applyAlignment="1">
      <alignment vertical="center"/>
    </xf>
    <xf numFmtId="192" fontId="42" fillId="10" borderId="53" xfId="14" applyNumberFormat="1" applyFont="1" applyFill="1" applyBorder="1" applyAlignment="1">
      <alignment vertical="center"/>
    </xf>
    <xf numFmtId="171" fontId="41" fillId="10" borderId="46" xfId="14" applyNumberFormat="1" applyFont="1" applyFill="1" applyBorder="1" applyAlignment="1">
      <alignment horizontal="center" vertical="center"/>
    </xf>
    <xf numFmtId="192" fontId="13" fillId="0" borderId="54" xfId="14" applyNumberFormat="1" applyFont="1" applyFill="1" applyBorder="1" applyAlignment="1">
      <alignment vertical="center"/>
    </xf>
    <xf numFmtId="192" fontId="38" fillId="0" borderId="55" xfId="14" applyNumberFormat="1" applyFont="1" applyFill="1" applyBorder="1" applyAlignment="1">
      <alignment vertical="center"/>
    </xf>
    <xf numFmtId="192" fontId="38" fillId="0" borderId="61" xfId="14" applyNumberFormat="1" applyFont="1" applyFill="1" applyBorder="1" applyAlignment="1">
      <alignment vertical="center"/>
    </xf>
    <xf numFmtId="192" fontId="13" fillId="0" borderId="55" xfId="14" applyNumberFormat="1" applyFont="1" applyFill="1" applyBorder="1" applyAlignment="1">
      <alignment vertical="center"/>
    </xf>
    <xf numFmtId="171" fontId="13" fillId="0" borderId="61" xfId="14" applyNumberFormat="1" applyFont="1" applyFill="1" applyBorder="1" applyAlignment="1">
      <alignment vertical="center"/>
    </xf>
    <xf numFmtId="192" fontId="13" fillId="0" borderId="61" xfId="14" applyNumberFormat="1" applyFont="1" applyFill="1" applyBorder="1" applyAlignment="1">
      <alignment vertical="center"/>
    </xf>
    <xf numFmtId="171" fontId="41" fillId="10" borderId="76" xfId="14" applyNumberFormat="1" applyFont="1" applyFill="1" applyBorder="1" applyAlignment="1">
      <alignment horizontal="center" vertical="center"/>
    </xf>
    <xf numFmtId="192" fontId="41" fillId="10" borderId="68" xfId="14" applyNumberFormat="1" applyFont="1" applyFill="1" applyBorder="1" applyAlignment="1">
      <alignment vertical="center"/>
    </xf>
    <xf numFmtId="192" fontId="42" fillId="10" borderId="72" xfId="14" applyNumberFormat="1" applyFont="1" applyFill="1" applyBorder="1" applyAlignment="1">
      <alignment vertical="center"/>
    </xf>
    <xf numFmtId="192" fontId="42" fillId="10" borderId="54" xfId="14" applyNumberFormat="1" applyFont="1" applyFill="1" applyBorder="1" applyAlignment="1">
      <alignment vertical="center"/>
    </xf>
    <xf numFmtId="192" fontId="42" fillId="10" borderId="73" xfId="14" applyNumberFormat="1" applyFont="1" applyFill="1" applyBorder="1" applyAlignment="1">
      <alignment vertical="center"/>
    </xf>
    <xf numFmtId="192" fontId="41" fillId="10" borderId="55" xfId="14" applyNumberFormat="1" applyFont="1" applyFill="1" applyBorder="1" applyAlignment="1">
      <alignment vertical="center"/>
    </xf>
    <xf numFmtId="192" fontId="41" fillId="10" borderId="77" xfId="14" applyNumberFormat="1" applyFont="1" applyFill="1" applyBorder="1" applyAlignment="1">
      <alignment vertical="center"/>
    </xf>
    <xf numFmtId="192" fontId="41" fillId="10" borderId="73" xfId="14" applyNumberFormat="1" applyFont="1" applyFill="1" applyBorder="1" applyAlignment="1">
      <alignment vertical="center"/>
    </xf>
    <xf numFmtId="171" fontId="41" fillId="10" borderId="72" xfId="14" applyNumberFormat="1" applyFont="1" applyFill="1" applyBorder="1" applyAlignment="1">
      <alignment horizontal="center" vertical="center"/>
    </xf>
    <xf numFmtId="171" fontId="41" fillId="10" borderId="73" xfId="14" applyNumberFormat="1" applyFont="1" applyFill="1" applyBorder="1" applyAlignment="1">
      <alignment horizontal="center" vertical="center"/>
    </xf>
    <xf numFmtId="192" fontId="42" fillId="10" borderId="79" xfId="14" applyNumberFormat="1" applyFont="1" applyFill="1" applyBorder="1" applyAlignment="1">
      <alignment vertical="center"/>
    </xf>
    <xf numFmtId="192" fontId="42" fillId="10" borderId="78" xfId="14" applyNumberFormat="1" applyFont="1" applyFill="1" applyBorder="1" applyAlignment="1">
      <alignment vertical="center"/>
    </xf>
    <xf numFmtId="0" fontId="21" fillId="10" borderId="43" xfId="10" applyFont="1" applyFill="1" applyBorder="1" applyAlignment="1">
      <alignment horizontal="center" vertical="center" wrapText="1"/>
    </xf>
    <xf numFmtId="0" fontId="21" fillId="10" borderId="44" xfId="10" applyFont="1" applyFill="1" applyBorder="1" applyAlignment="1">
      <alignment horizontal="center" vertical="center" wrapText="1"/>
    </xf>
    <xf numFmtId="180" fontId="21" fillId="10" borderId="44" xfId="13" applyNumberFormat="1" applyFont="1" applyFill="1" applyBorder="1" applyAlignment="1">
      <alignment horizontal="center" vertical="center" wrapText="1"/>
    </xf>
    <xf numFmtId="0" fontId="21" fillId="10" borderId="40" xfId="10" applyFont="1" applyFill="1" applyBorder="1" applyAlignment="1">
      <alignment horizontal="center" vertical="center" wrapText="1"/>
    </xf>
    <xf numFmtId="180" fontId="21" fillId="10" borderId="40" xfId="13" applyNumberFormat="1" applyFont="1" applyFill="1" applyBorder="1" applyAlignment="1">
      <alignment horizontal="center" vertical="center" wrapText="1"/>
    </xf>
    <xf numFmtId="186" fontId="21" fillId="10" borderId="25" xfId="11" applyNumberFormat="1" applyFont="1" applyFill="1" applyBorder="1" applyAlignment="1">
      <alignment horizontal="center" vertical="center"/>
    </xf>
    <xf numFmtId="171" fontId="24" fillId="11" borderId="1" xfId="4" applyNumberFormat="1" applyFont="1" applyFill="1" applyBorder="1" applyAlignment="1">
      <alignment horizontal="right" vertical="center"/>
    </xf>
    <xf numFmtId="171" fontId="23" fillId="11" borderId="1" xfId="4" applyNumberFormat="1" applyFont="1" applyFill="1" applyBorder="1" applyAlignment="1">
      <alignment horizontal="right" vertical="center"/>
    </xf>
    <xf numFmtId="14" fontId="24" fillId="11" borderId="20" xfId="0" applyNumberFormat="1" applyFont="1" applyFill="1" applyBorder="1" applyAlignment="1">
      <alignment horizontal="center" vertical="center"/>
    </xf>
    <xf numFmtId="0" fontId="24" fillId="11" borderId="29" xfId="0" applyFont="1" applyFill="1" applyBorder="1" applyAlignment="1">
      <alignment horizontal="center" vertical="center"/>
    </xf>
    <xf numFmtId="14" fontId="24" fillId="8" borderId="20" xfId="0" applyNumberFormat="1" applyFont="1" applyFill="1" applyBorder="1" applyAlignment="1">
      <alignment horizontal="center" vertical="center"/>
    </xf>
    <xf numFmtId="0" fontId="24" fillId="8" borderId="29" xfId="0" applyFont="1" applyFill="1" applyBorder="1" applyAlignment="1">
      <alignment horizontal="center" vertical="center"/>
    </xf>
    <xf numFmtId="164" fontId="23" fillId="11" borderId="1" xfId="4" applyNumberFormat="1" applyFont="1" applyFill="1" applyBorder="1" applyAlignment="1">
      <alignment horizontal="right" vertical="center"/>
    </xf>
    <xf numFmtId="164" fontId="23" fillId="11" borderId="1" xfId="4" applyNumberFormat="1" applyFont="1" applyFill="1" applyBorder="1" applyAlignment="1">
      <alignment horizontal="center" vertical="center"/>
    </xf>
    <xf numFmtId="164" fontId="24" fillId="11" borderId="1" xfId="4" applyNumberFormat="1" applyFont="1" applyFill="1" applyBorder="1" applyAlignment="1">
      <alignment horizontal="center" vertical="center"/>
    </xf>
    <xf numFmtId="171" fontId="24" fillId="11" borderId="1" xfId="5" applyNumberFormat="1" applyFont="1" applyFill="1" applyBorder="1" applyAlignment="1">
      <alignment vertical="center"/>
    </xf>
    <xf numFmtId="171" fontId="23" fillId="11" borderId="1" xfId="5" applyNumberFormat="1" applyFont="1" applyFill="1" applyBorder="1" applyAlignment="1">
      <alignment vertical="center"/>
    </xf>
    <xf numFmtId="171" fontId="10" fillId="8" borderId="1" xfId="5" applyNumberFormat="1" applyFont="1" applyFill="1" applyBorder="1" applyAlignment="1">
      <alignment horizontal="right" vertical="center"/>
    </xf>
    <xf numFmtId="171" fontId="1" fillId="8" borderId="1" xfId="5" applyNumberFormat="1" applyFont="1" applyFill="1" applyBorder="1" applyAlignment="1">
      <alignment horizontal="right" vertical="center"/>
    </xf>
    <xf numFmtId="0" fontId="1" fillId="5" borderId="0" xfId="0" applyFont="1" applyFill="1" applyAlignment="1">
      <alignment horizontal="right" vertical="center"/>
    </xf>
    <xf numFmtId="171" fontId="10" fillId="5" borderId="1" xfId="5" applyNumberFormat="1" applyFont="1" applyFill="1" applyBorder="1" applyAlignment="1">
      <alignment horizontal="right" vertical="center"/>
    </xf>
    <xf numFmtId="171" fontId="10" fillId="8" borderId="1" xfId="19" applyNumberFormat="1" applyFont="1" applyFill="1" applyBorder="1" applyAlignment="1">
      <alignment horizontal="right" vertical="center"/>
    </xf>
    <xf numFmtId="171" fontId="1" fillId="8" borderId="1" xfId="19" applyNumberFormat="1" applyFont="1" applyFill="1" applyBorder="1" applyAlignment="1">
      <alignment horizontal="right" vertical="center"/>
    </xf>
    <xf numFmtId="164" fontId="24" fillId="11" borderId="1" xfId="4" applyNumberFormat="1" applyFont="1" applyFill="1" applyBorder="1" applyAlignment="1">
      <alignment horizontal="right" vertical="center"/>
    </xf>
    <xf numFmtId="171" fontId="23" fillId="11" borderId="1" xfId="4" applyNumberFormat="1" applyFont="1" applyFill="1" applyBorder="1" applyAlignment="1">
      <alignment vertical="center"/>
    </xf>
    <xf numFmtId="171" fontId="24" fillId="11" borderId="1" xfId="4" applyNumberFormat="1" applyFont="1" applyFill="1" applyBorder="1" applyAlignment="1">
      <alignment vertical="center"/>
    </xf>
    <xf numFmtId="171" fontId="23" fillId="11" borderId="1" xfId="5" applyNumberFormat="1" applyFont="1" applyFill="1" applyBorder="1" applyAlignment="1">
      <alignment horizontal="center" vertical="center"/>
    </xf>
    <xf numFmtId="171" fontId="24" fillId="11" borderId="1" xfId="5" applyNumberFormat="1" applyFont="1" applyFill="1" applyBorder="1" applyAlignment="1">
      <alignment horizontal="right" vertical="center"/>
    </xf>
    <xf numFmtId="171" fontId="23" fillId="11" borderId="1" xfId="5" applyNumberFormat="1" applyFont="1" applyFill="1" applyBorder="1" applyAlignment="1">
      <alignment horizontal="right" vertical="center"/>
    </xf>
    <xf numFmtId="171" fontId="10" fillId="8" borderId="1" xfId="4" applyNumberFormat="1" applyFont="1" applyFill="1" applyBorder="1" applyAlignment="1">
      <alignment horizontal="right" vertical="center"/>
    </xf>
    <xf numFmtId="0" fontId="1" fillId="5" borderId="0" xfId="0" applyFont="1" applyFill="1" applyAlignment="1">
      <alignment horizontal="right"/>
    </xf>
    <xf numFmtId="17" fontId="47" fillId="0" borderId="59" xfId="9" applyNumberFormat="1" applyFont="1" applyBorder="1" applyAlignment="1">
      <alignment horizontal="center" vertical="center"/>
    </xf>
    <xf numFmtId="0" fontId="25" fillId="7" borderId="70" xfId="14" applyFont="1" applyFill="1" applyBorder="1" applyAlignment="1">
      <alignment vertical="center"/>
    </xf>
    <xf numFmtId="17" fontId="25" fillId="7" borderId="53" xfId="9" applyNumberFormat="1" applyFont="1" applyFill="1" applyBorder="1" applyAlignment="1">
      <alignment horizontal="center" vertical="center"/>
    </xf>
    <xf numFmtId="17" fontId="25" fillId="7" borderId="60" xfId="9" applyNumberFormat="1" applyFont="1" applyFill="1" applyBorder="1" applyAlignment="1">
      <alignment horizontal="center" vertical="center"/>
    </xf>
    <xf numFmtId="193" fontId="44" fillId="0" borderId="52" xfId="9" applyNumberFormat="1" applyFont="1" applyBorder="1" applyAlignment="1">
      <alignment vertical="center"/>
    </xf>
    <xf numFmtId="193" fontId="17" fillId="0" borderId="53" xfId="9" applyNumberFormat="1" applyFont="1" applyBorder="1" applyAlignment="1">
      <alignment vertical="center"/>
    </xf>
    <xf numFmtId="171" fontId="47" fillId="7" borderId="53" xfId="14" applyNumberFormat="1" applyFont="1" applyFill="1" applyBorder="1" applyAlignment="1">
      <alignment vertical="center"/>
    </xf>
    <xf numFmtId="167" fontId="47" fillId="0" borderId="53" xfId="16" applyNumberFormat="1" applyFont="1" applyFill="1" applyBorder="1" applyAlignment="1">
      <alignment vertical="center"/>
    </xf>
    <xf numFmtId="193" fontId="47" fillId="0" borderId="53" xfId="16" applyNumberFormat="1" applyFont="1" applyFill="1" applyBorder="1" applyAlignment="1">
      <alignment vertical="center"/>
    </xf>
    <xf numFmtId="0" fontId="45" fillId="7" borderId="52" xfId="9" applyFont="1" applyFill="1" applyBorder="1" applyAlignment="1">
      <alignment vertical="center"/>
    </xf>
    <xf numFmtId="0" fontId="44" fillId="0" borderId="52" xfId="9" applyFont="1" applyBorder="1" applyAlignment="1">
      <alignment vertical="center"/>
    </xf>
    <xf numFmtId="17" fontId="44" fillId="0" borderId="52" xfId="9" applyNumberFormat="1" applyFont="1" applyBorder="1" applyAlignment="1">
      <alignment vertical="center"/>
    </xf>
    <xf numFmtId="17" fontId="47" fillId="0" borderId="53" xfId="9" applyNumberFormat="1" applyFont="1" applyBorder="1" applyAlignment="1">
      <alignment horizontal="center" vertical="center"/>
    </xf>
    <xf numFmtId="38" fontId="44" fillId="0" borderId="52" xfId="9" applyNumberFormat="1" applyFont="1" applyBorder="1" applyAlignment="1">
      <alignment vertical="center"/>
    </xf>
    <xf numFmtId="38" fontId="44" fillId="0" borderId="59" xfId="9" applyNumberFormat="1" applyFont="1" applyBorder="1" applyAlignment="1">
      <alignment vertical="center"/>
    </xf>
    <xf numFmtId="183" fontId="44" fillId="0" borderId="52" xfId="9" applyNumberFormat="1" applyFont="1" applyBorder="1" applyAlignment="1">
      <alignment vertical="center"/>
    </xf>
    <xf numFmtId="0" fontId="44" fillId="0" borderId="80" xfId="9" applyFont="1" applyBorder="1" applyAlignment="1">
      <alignment vertical="center"/>
    </xf>
    <xf numFmtId="17" fontId="25" fillId="10" borderId="53" xfId="9" applyNumberFormat="1" applyFont="1" applyFill="1" applyBorder="1" applyAlignment="1">
      <alignment horizontal="center" vertical="center"/>
    </xf>
    <xf numFmtId="17" fontId="47" fillId="0" borderId="60" xfId="9" applyNumberFormat="1" applyFont="1" applyBorder="1" applyAlignment="1">
      <alignment horizontal="center" vertical="center"/>
    </xf>
    <xf numFmtId="0" fontId="44" fillId="0" borderId="55" xfId="9" applyFont="1" applyBorder="1" applyAlignment="1">
      <alignment vertical="center"/>
    </xf>
    <xf numFmtId="167" fontId="44" fillId="0" borderId="52" xfId="16" applyNumberFormat="1" applyFont="1" applyBorder="1" applyAlignment="1">
      <alignment vertical="center"/>
    </xf>
    <xf numFmtId="191" fontId="17" fillId="11" borderId="69" xfId="20" applyNumberFormat="1" applyFont="1" applyFill="1" applyBorder="1" applyAlignment="1">
      <alignment vertical="center"/>
    </xf>
    <xf numFmtId="191" fontId="17" fillId="11" borderId="48" xfId="20" applyNumberFormat="1" applyFont="1" applyFill="1" applyBorder="1" applyAlignment="1">
      <alignment vertical="center"/>
    </xf>
    <xf numFmtId="191" fontId="17" fillId="11" borderId="48" xfId="20" applyNumberFormat="1" applyFont="1" applyFill="1" applyBorder="1" applyAlignment="1">
      <alignment horizontal="center" vertical="center"/>
    </xf>
    <xf numFmtId="191" fontId="17" fillId="11" borderId="59" xfId="20" applyNumberFormat="1" applyFont="1" applyFill="1" applyBorder="1" applyAlignment="1">
      <alignment vertical="center"/>
    </xf>
    <xf numFmtId="0" fontId="44" fillId="7" borderId="83" xfId="14" applyFont="1" applyFill="1" applyBorder="1" applyAlignment="1">
      <alignment horizontal="left" vertical="center"/>
    </xf>
    <xf numFmtId="0" fontId="44" fillId="7" borderId="84" xfId="14" applyFont="1" applyFill="1" applyBorder="1" applyAlignment="1">
      <alignment horizontal="left" vertical="center"/>
    </xf>
    <xf numFmtId="0" fontId="44" fillId="7" borderId="81" xfId="14" applyFont="1" applyFill="1" applyBorder="1" applyAlignment="1">
      <alignment horizontal="left" vertical="center"/>
    </xf>
    <xf numFmtId="177" fontId="47" fillId="0" borderId="70" xfId="14" applyNumberFormat="1" applyFont="1" applyFill="1" applyBorder="1" applyAlignment="1">
      <alignment horizontal="center" vertical="center"/>
    </xf>
    <xf numFmtId="191" fontId="47" fillId="11" borderId="70" xfId="20" applyNumberFormat="1" applyFont="1" applyFill="1" applyBorder="1" applyAlignment="1">
      <alignment vertical="center"/>
    </xf>
    <xf numFmtId="191" fontId="47" fillId="11" borderId="60" xfId="20" applyNumberFormat="1" applyFont="1" applyFill="1" applyBorder="1" applyAlignment="1">
      <alignment vertical="center"/>
    </xf>
    <xf numFmtId="171" fontId="44" fillId="0" borderId="52" xfId="14" applyNumberFormat="1" applyFont="1" applyFill="1" applyBorder="1" applyAlignment="1">
      <alignment vertical="center"/>
    </xf>
    <xf numFmtId="41" fontId="17" fillId="11" borderId="69" xfId="20" applyFont="1" applyFill="1" applyBorder="1" applyAlignment="1">
      <alignment vertical="center"/>
    </xf>
    <xf numFmtId="41" fontId="17" fillId="11" borderId="48" xfId="20" applyFont="1" applyFill="1" applyBorder="1" applyAlignment="1">
      <alignment vertical="center"/>
    </xf>
    <xf numFmtId="41" fontId="17" fillId="11" borderId="48" xfId="20" applyFont="1" applyFill="1" applyBorder="1" applyAlignment="1">
      <alignment horizontal="center" vertical="center"/>
    </xf>
    <xf numFmtId="41" fontId="17" fillId="11" borderId="59" xfId="20" applyFont="1" applyFill="1" applyBorder="1" applyAlignment="1">
      <alignment vertical="center"/>
    </xf>
    <xf numFmtId="41" fontId="47" fillId="11" borderId="60" xfId="20" applyFont="1" applyFill="1" applyBorder="1" applyAlignment="1">
      <alignment vertical="center"/>
    </xf>
    <xf numFmtId="167" fontId="44" fillId="0" borderId="52" xfId="16" applyNumberFormat="1" applyFont="1" applyFill="1" applyBorder="1" applyAlignment="1">
      <alignment vertical="center"/>
    </xf>
    <xf numFmtId="167" fontId="17" fillId="11" borderId="69" xfId="16" applyNumberFormat="1" applyFont="1" applyFill="1" applyBorder="1" applyAlignment="1">
      <alignment vertical="center"/>
    </xf>
    <xf numFmtId="167" fontId="17" fillId="11" borderId="48" xfId="16" applyNumberFormat="1" applyFont="1" applyFill="1" applyBorder="1" applyAlignment="1">
      <alignment vertical="center"/>
    </xf>
    <xf numFmtId="167" fontId="17" fillId="11" borderId="82" xfId="16" applyNumberFormat="1" applyFont="1" applyFill="1" applyBorder="1" applyAlignment="1">
      <alignment vertical="center"/>
    </xf>
    <xf numFmtId="167" fontId="17" fillId="11" borderId="60" xfId="16" applyNumberFormat="1" applyFont="1" applyFill="1" applyBorder="1" applyAlignment="1">
      <alignment vertical="center"/>
    </xf>
    <xf numFmtId="191" fontId="44" fillId="0" borderId="52" xfId="14" applyNumberFormat="1" applyFont="1" applyFill="1" applyBorder="1" applyAlignment="1">
      <alignment vertical="center"/>
    </xf>
    <xf numFmtId="193" fontId="17" fillId="11" borderId="53" xfId="16" applyNumberFormat="1" applyFont="1" applyFill="1" applyBorder="1" applyAlignment="1">
      <alignment vertical="center"/>
    </xf>
    <xf numFmtId="193" fontId="47" fillId="0" borderId="71" xfId="16" applyNumberFormat="1" applyFont="1" applyFill="1" applyBorder="1" applyAlignment="1">
      <alignment vertical="center"/>
    </xf>
    <xf numFmtId="193" fontId="17" fillId="11" borderId="60" xfId="16" applyNumberFormat="1" applyFont="1" applyFill="1" applyBorder="1" applyAlignment="1">
      <alignment vertical="center"/>
    </xf>
    <xf numFmtId="192" fontId="44" fillId="11" borderId="83" xfId="14" applyNumberFormat="1" applyFont="1" applyFill="1" applyBorder="1" applyAlignment="1">
      <alignment vertical="center"/>
    </xf>
    <xf numFmtId="192" fontId="44" fillId="11" borderId="84" xfId="14" applyNumberFormat="1" applyFont="1" applyFill="1" applyBorder="1" applyAlignment="1">
      <alignment vertical="center"/>
    </xf>
    <xf numFmtId="192" fontId="44" fillId="11" borderId="81" xfId="14" applyNumberFormat="1" applyFont="1" applyFill="1" applyBorder="1" applyAlignment="1">
      <alignment vertical="center"/>
    </xf>
    <xf numFmtId="192" fontId="47" fillId="11" borderId="70" xfId="14" applyNumberFormat="1" applyFont="1" applyFill="1" applyBorder="1" applyAlignment="1">
      <alignment vertical="center"/>
    </xf>
    <xf numFmtId="17" fontId="25" fillId="10" borderId="70" xfId="9" applyNumberFormat="1" applyFont="1" applyFill="1" applyBorder="1" applyAlignment="1">
      <alignment horizontal="center" vertical="center"/>
    </xf>
    <xf numFmtId="9" fontId="44" fillId="11" borderId="69" xfId="16" applyFont="1" applyFill="1" applyBorder="1" applyAlignment="1">
      <alignment vertical="center"/>
    </xf>
    <xf numFmtId="9" fontId="44" fillId="11" borderId="48" xfId="16" applyFont="1" applyFill="1" applyBorder="1" applyAlignment="1">
      <alignment vertical="center"/>
    </xf>
    <xf numFmtId="9" fontId="44" fillId="11" borderId="59" xfId="16" applyFont="1" applyFill="1" applyBorder="1" applyAlignment="1">
      <alignment vertical="center"/>
    </xf>
    <xf numFmtId="9" fontId="47" fillId="11" borderId="60" xfId="16" applyFont="1" applyFill="1" applyBorder="1" applyAlignment="1">
      <alignment vertical="center"/>
    </xf>
    <xf numFmtId="192" fontId="29" fillId="7" borderId="84" xfId="14" applyNumberFormat="1" applyFont="1" applyFill="1" applyBorder="1" applyAlignment="1">
      <alignment vertical="center"/>
    </xf>
    <xf numFmtId="192" fontId="29" fillId="7" borderId="81" xfId="14" applyNumberFormat="1" applyFont="1" applyFill="1" applyBorder="1" applyAlignment="1">
      <alignment vertical="center"/>
    </xf>
    <xf numFmtId="192" fontId="29" fillId="7" borderId="83" xfId="14" applyNumberFormat="1" applyFont="1" applyFill="1" applyBorder="1" applyAlignment="1">
      <alignment vertical="center"/>
    </xf>
    <xf numFmtId="192" fontId="47" fillId="7" borderId="70" xfId="14" applyNumberFormat="1" applyFont="1" applyFill="1" applyBorder="1" applyAlignment="1">
      <alignment vertical="center"/>
    </xf>
    <xf numFmtId="9" fontId="44" fillId="7" borderId="83" xfId="16" applyFont="1" applyFill="1" applyBorder="1" applyAlignment="1">
      <alignment vertical="center"/>
    </xf>
    <xf numFmtId="9" fontId="44" fillId="7" borderId="84" xfId="16" applyFont="1" applyFill="1" applyBorder="1" applyAlignment="1">
      <alignment vertical="center"/>
    </xf>
    <xf numFmtId="9" fontId="44" fillId="7" borderId="81" xfId="16" applyFont="1" applyFill="1" applyBorder="1" applyAlignment="1">
      <alignment vertical="center"/>
    </xf>
    <xf numFmtId="9" fontId="47" fillId="7" borderId="70" xfId="16" applyFont="1" applyFill="1" applyBorder="1" applyAlignment="1">
      <alignment vertical="center"/>
    </xf>
    <xf numFmtId="193" fontId="44" fillId="0" borderId="0" xfId="16" applyNumberFormat="1" applyFont="1" applyAlignment="1">
      <alignment vertical="center"/>
    </xf>
    <xf numFmtId="0" fontId="46" fillId="0" borderId="0" xfId="15" applyFont="1" applyAlignment="1">
      <alignment vertical="center"/>
    </xf>
    <xf numFmtId="180" fontId="21" fillId="10" borderId="45" xfId="13" applyNumberFormat="1" applyFont="1" applyFill="1" applyBorder="1" applyAlignment="1">
      <alignment horizontal="center" vertical="center" wrapText="1"/>
    </xf>
    <xf numFmtId="0" fontId="21" fillId="10" borderId="52" xfId="0" applyFont="1" applyFill="1" applyBorder="1" applyAlignment="1">
      <alignment horizontal="center" vertical="center" wrapText="1"/>
    </xf>
    <xf numFmtId="0" fontId="21" fillId="10" borderId="52" xfId="0" applyFont="1" applyFill="1" applyBorder="1" applyAlignment="1">
      <alignment horizontal="center" vertical="center"/>
    </xf>
    <xf numFmtId="0" fontId="24" fillId="7" borderId="0" xfId="0" applyFont="1" applyFill="1" applyAlignment="1">
      <alignment horizontal="center" vertical="center" wrapText="1"/>
    </xf>
    <xf numFmtId="0" fontId="24" fillId="7" borderId="52" xfId="0" applyFont="1" applyFill="1" applyBorder="1" applyAlignment="1">
      <alignment horizontal="center" vertical="center" wrapText="1"/>
    </xf>
    <xf numFmtId="0" fontId="10" fillId="7" borderId="53" xfId="0" applyFont="1" applyFill="1" applyBorder="1" applyAlignment="1">
      <alignment horizontal="center" vertical="center"/>
    </xf>
    <xf numFmtId="0" fontId="23" fillId="7" borderId="0" xfId="0" applyFont="1" applyFill="1" applyAlignment="1">
      <alignment horizontal="left" vertical="center" wrapText="1"/>
    </xf>
    <xf numFmtId="0" fontId="0" fillId="7" borderId="0" xfId="0" applyFill="1" applyAlignment="1">
      <alignment horizontal="left" vertical="center" wrapText="1"/>
    </xf>
    <xf numFmtId="0" fontId="10" fillId="7" borderId="56" xfId="0" applyFont="1" applyFill="1" applyBorder="1" applyAlignment="1">
      <alignment horizontal="center" vertical="center"/>
    </xf>
    <xf numFmtId="0" fontId="10" fillId="7" borderId="52" xfId="0" applyFont="1" applyFill="1" applyBorder="1" applyAlignment="1">
      <alignment horizontal="center" vertical="center"/>
    </xf>
    <xf numFmtId="0" fontId="10" fillId="7" borderId="53" xfId="0" applyFont="1" applyFill="1" applyBorder="1" applyAlignment="1">
      <alignment horizontal="center" vertical="center" wrapText="1"/>
    </xf>
    <xf numFmtId="0" fontId="10" fillId="7" borderId="60" xfId="0" applyFont="1" applyFill="1" applyBorder="1" applyAlignment="1">
      <alignment horizontal="center" vertical="center"/>
    </xf>
    <xf numFmtId="0" fontId="10" fillId="7" borderId="52" xfId="9" applyFont="1" applyFill="1" applyBorder="1" applyAlignment="1">
      <alignment horizontal="center" vertical="center" wrapText="1"/>
    </xf>
    <xf numFmtId="0" fontId="48" fillId="7" borderId="0" xfId="14" applyFont="1" applyFill="1" applyBorder="1" applyAlignment="1">
      <alignment horizontal="left" vertical="center" wrapText="1"/>
    </xf>
    <xf numFmtId="0" fontId="48" fillId="7" borderId="0" xfId="12" applyFont="1" applyFill="1" applyAlignment="1">
      <alignment horizontal="left" vertical="center" wrapText="1"/>
    </xf>
    <xf numFmtId="0" fontId="48" fillId="7" borderId="0" xfId="0" applyFont="1" applyFill="1" applyAlignment="1">
      <alignment horizontal="left" vertical="center" wrapText="1"/>
    </xf>
    <xf numFmtId="0" fontId="24" fillId="0" borderId="0" xfId="0" applyFont="1" applyAlignment="1">
      <alignment horizontal="center" vertical="center" wrapText="1"/>
    </xf>
    <xf numFmtId="0" fontId="24" fillId="0" borderId="52" xfId="0" applyFont="1" applyBorder="1" applyAlignment="1">
      <alignment horizontal="center" vertical="center" wrapText="1"/>
    </xf>
    <xf numFmtId="0" fontId="23" fillId="7" borderId="52" xfId="0" applyFont="1" applyFill="1" applyBorder="1" applyAlignment="1">
      <alignment horizontal="center" vertical="center"/>
    </xf>
    <xf numFmtId="0" fontId="21" fillId="10" borderId="53" xfId="0" applyFont="1" applyFill="1" applyBorder="1" applyAlignment="1">
      <alignment horizontal="center" vertical="center"/>
    </xf>
    <xf numFmtId="0" fontId="21" fillId="10" borderId="54" xfId="0" applyFont="1" applyFill="1" applyBorder="1" applyAlignment="1">
      <alignment horizontal="center" vertical="center"/>
    </xf>
    <xf numFmtId="0" fontId="24" fillId="7" borderId="52" xfId="0" applyFont="1" applyFill="1" applyBorder="1" applyAlignment="1">
      <alignment horizontal="center" vertical="center"/>
    </xf>
    <xf numFmtId="0" fontId="21" fillId="10" borderId="0" xfId="0" applyFont="1" applyFill="1" applyAlignment="1">
      <alignment horizontal="center" vertical="center"/>
    </xf>
    <xf numFmtId="0" fontId="1" fillId="7" borderId="0" xfId="12" applyFont="1" applyFill="1" applyAlignment="1">
      <alignment horizontal="left" vertical="center" wrapText="1"/>
    </xf>
    <xf numFmtId="0" fontId="23" fillId="7" borderId="0" xfId="12" applyFont="1" applyFill="1" applyAlignment="1">
      <alignment horizontal="left" vertical="center" wrapText="1"/>
    </xf>
    <xf numFmtId="17" fontId="24" fillId="7" borderId="56" xfId="0" applyNumberFormat="1" applyFont="1" applyFill="1" applyBorder="1" applyAlignment="1">
      <alignment horizontal="center" vertical="center" wrapText="1"/>
    </xf>
    <xf numFmtId="17" fontId="24" fillId="7" borderId="0" xfId="0" applyNumberFormat="1" applyFont="1" applyFill="1" applyAlignment="1">
      <alignment horizontal="center" vertical="center" wrapText="1"/>
    </xf>
    <xf numFmtId="17" fontId="24" fillId="7" borderId="52" xfId="0" applyNumberFormat="1" applyFont="1" applyFill="1" applyBorder="1" applyAlignment="1">
      <alignment horizontal="center" vertical="center" wrapText="1"/>
    </xf>
    <xf numFmtId="17" fontId="24" fillId="7" borderId="52" xfId="0" applyNumberFormat="1" applyFont="1" applyFill="1" applyBorder="1" applyAlignment="1">
      <alignment horizontal="center" vertical="center"/>
    </xf>
    <xf numFmtId="17" fontId="21" fillId="10" borderId="53" xfId="0" applyNumberFormat="1" applyFont="1" applyFill="1" applyBorder="1" applyAlignment="1">
      <alignment horizontal="center" vertical="center"/>
    </xf>
    <xf numFmtId="17" fontId="21" fillId="10" borderId="54" xfId="0" applyNumberFormat="1" applyFont="1" applyFill="1" applyBorder="1" applyAlignment="1">
      <alignment horizontal="center" vertical="center"/>
    </xf>
    <xf numFmtId="0" fontId="21" fillId="10" borderId="57" xfId="12" applyFont="1" applyFill="1" applyBorder="1" applyAlignment="1">
      <alignment horizontal="center" vertical="center"/>
    </xf>
    <xf numFmtId="0" fontId="21" fillId="10" borderId="53" xfId="12" applyFont="1" applyFill="1" applyBorder="1" applyAlignment="1">
      <alignment horizontal="center" vertical="center"/>
    </xf>
    <xf numFmtId="0" fontId="21" fillId="10" borderId="54" xfId="12" applyFont="1" applyFill="1" applyBorder="1" applyAlignment="1">
      <alignment horizontal="center" vertical="center"/>
    </xf>
    <xf numFmtId="17" fontId="21" fillId="10" borderId="57" xfId="0" applyNumberFormat="1" applyFont="1" applyFill="1" applyBorder="1" applyAlignment="1">
      <alignment horizontal="center" vertical="center"/>
    </xf>
    <xf numFmtId="17" fontId="24" fillId="7" borderId="56" xfId="9" applyNumberFormat="1" applyFont="1" applyFill="1" applyBorder="1" applyAlignment="1">
      <alignment horizontal="center" vertical="center" wrapText="1"/>
    </xf>
    <xf numFmtId="17" fontId="24" fillId="7" borderId="0" xfId="9" applyNumberFormat="1" applyFont="1" applyFill="1" applyAlignment="1">
      <alignment horizontal="center" vertical="center"/>
    </xf>
    <xf numFmtId="17" fontId="24" fillId="7" borderId="52" xfId="9" applyNumberFormat="1" applyFont="1" applyFill="1" applyBorder="1" applyAlignment="1">
      <alignment horizontal="center" vertical="center"/>
    </xf>
    <xf numFmtId="17" fontId="24" fillId="7" borderId="53" xfId="9" applyNumberFormat="1" applyFont="1" applyFill="1" applyBorder="1" applyAlignment="1">
      <alignment horizontal="center" vertical="center" wrapText="1"/>
    </xf>
    <xf numFmtId="0" fontId="24" fillId="0" borderId="52" xfId="9" applyFont="1" applyBorder="1" applyAlignment="1">
      <alignment horizontal="center" vertical="center"/>
    </xf>
    <xf numFmtId="17" fontId="24" fillId="7" borderId="53" xfId="9" applyNumberFormat="1" applyFont="1" applyFill="1" applyBorder="1" applyAlignment="1">
      <alignment horizontal="center" vertical="center"/>
    </xf>
    <xf numFmtId="0" fontId="1" fillId="0" borderId="0" xfId="0" applyFont="1" applyAlignment="1">
      <alignment horizontal="left" vertical="center" wrapText="1"/>
    </xf>
    <xf numFmtId="0" fontId="10" fillId="0" borderId="53" xfId="0" applyFont="1" applyBorder="1" applyAlignment="1">
      <alignment horizontal="center" vertical="center"/>
    </xf>
    <xf numFmtId="0" fontId="24" fillId="0" borderId="0" xfId="10" applyFont="1" applyAlignment="1">
      <alignment horizontal="center" vertical="center" wrapText="1"/>
    </xf>
    <xf numFmtId="0" fontId="24" fillId="0" borderId="52" xfId="10" applyFont="1" applyBorder="1" applyAlignment="1">
      <alignment horizontal="center" vertical="center"/>
    </xf>
    <xf numFmtId="0" fontId="10" fillId="7" borderId="56" xfId="10" applyFont="1" applyFill="1" applyBorder="1" applyAlignment="1">
      <alignment horizontal="center" vertical="center" wrapText="1"/>
    </xf>
    <xf numFmtId="0" fontId="10" fillId="7" borderId="52" xfId="10" applyFont="1" applyFill="1" applyBorder="1" applyAlignment="1">
      <alignment horizontal="center" vertical="center" wrapText="1"/>
    </xf>
    <xf numFmtId="0" fontId="1" fillId="7" borderId="52" xfId="10" applyFill="1" applyBorder="1" applyAlignment="1">
      <alignment horizontal="center" vertical="center"/>
    </xf>
    <xf numFmtId="0" fontId="10" fillId="7" borderId="53" xfId="10" applyFont="1" applyFill="1" applyBorder="1" applyAlignment="1">
      <alignment horizontal="center" vertical="center" wrapText="1"/>
    </xf>
    <xf numFmtId="0" fontId="10" fillId="7" borderId="0" xfId="0" applyFont="1" applyFill="1" applyAlignment="1">
      <alignment horizontal="center" vertical="center"/>
    </xf>
    <xf numFmtId="0" fontId="21" fillId="10" borderId="61" xfId="0" applyFont="1" applyFill="1" applyBorder="1" applyAlignment="1">
      <alignment horizontal="center" vertical="center"/>
    </xf>
    <xf numFmtId="0" fontId="24" fillId="0" borderId="0" xfId="10" applyFont="1" applyAlignment="1">
      <alignment horizontal="center" vertical="center"/>
    </xf>
    <xf numFmtId="0" fontId="24" fillId="0" borderId="56" xfId="10" applyFont="1" applyBorder="1" applyAlignment="1">
      <alignment horizontal="center" vertical="center"/>
    </xf>
    <xf numFmtId="0" fontId="24" fillId="0" borderId="53" xfId="10" applyFont="1" applyBorder="1" applyAlignment="1">
      <alignment horizontal="center" vertical="center"/>
    </xf>
    <xf numFmtId="17" fontId="21" fillId="10" borderId="52" xfId="10" applyNumberFormat="1" applyFont="1" applyFill="1" applyBorder="1" applyAlignment="1">
      <alignment horizontal="center" vertical="center"/>
    </xf>
    <xf numFmtId="0" fontId="21" fillId="10" borderId="52" xfId="10" applyFont="1" applyFill="1" applyBorder="1" applyAlignment="1">
      <alignment horizontal="center" vertical="center"/>
    </xf>
    <xf numFmtId="17" fontId="24" fillId="0" borderId="52" xfId="10" applyNumberFormat="1" applyFont="1" applyBorder="1" applyAlignment="1">
      <alignment horizontal="center" vertical="center"/>
    </xf>
    <xf numFmtId="0" fontId="10" fillId="7" borderId="0" xfId="10" applyFont="1" applyFill="1" applyAlignment="1">
      <alignment horizontal="center" vertical="center"/>
    </xf>
    <xf numFmtId="0" fontId="10" fillId="7" borderId="56" xfId="10" applyFont="1" applyFill="1" applyBorder="1" applyAlignment="1">
      <alignment horizontal="center" vertical="center"/>
    </xf>
    <xf numFmtId="0" fontId="10" fillId="7" borderId="52" xfId="10" applyFont="1" applyFill="1" applyBorder="1" applyAlignment="1">
      <alignment horizontal="center" vertical="center"/>
    </xf>
    <xf numFmtId="0" fontId="10" fillId="0" borderId="56" xfId="10" applyFont="1" applyBorder="1" applyAlignment="1">
      <alignment horizontal="center" vertical="center" wrapText="1"/>
    </xf>
    <xf numFmtId="0" fontId="10" fillId="0" borderId="52" xfId="10" applyFont="1" applyBorder="1" applyAlignment="1">
      <alignment horizontal="center" vertical="center"/>
    </xf>
    <xf numFmtId="0" fontId="10" fillId="0" borderId="52" xfId="10" applyFont="1" applyBorder="1" applyAlignment="1">
      <alignment horizontal="center" wrapText="1"/>
    </xf>
    <xf numFmtId="0" fontId="10" fillId="0" borderId="53" xfId="10" applyFont="1" applyBorder="1" applyAlignment="1">
      <alignment horizontal="center"/>
    </xf>
    <xf numFmtId="0" fontId="10" fillId="0" borderId="63" xfId="10" applyFont="1" applyBorder="1" applyAlignment="1">
      <alignment horizontal="center" wrapText="1"/>
    </xf>
    <xf numFmtId="0" fontId="10" fillId="0" borderId="49" xfId="10" applyFont="1" applyBorder="1" applyAlignment="1">
      <alignment horizontal="center" wrapText="1"/>
    </xf>
    <xf numFmtId="0" fontId="10" fillId="0" borderId="64" xfId="10" applyFont="1" applyBorder="1" applyAlignment="1">
      <alignment horizontal="center" wrapText="1"/>
    </xf>
    <xf numFmtId="0" fontId="17" fillId="0" borderId="0" xfId="14" applyFont="1" applyFill="1" applyAlignment="1">
      <alignment horizontal="center" vertical="center"/>
    </xf>
    <xf numFmtId="0" fontId="17" fillId="0" borderId="66" xfId="14" applyFont="1" applyFill="1" applyBorder="1" applyAlignment="1">
      <alignment horizontal="center" vertical="center"/>
    </xf>
    <xf numFmtId="0" fontId="24" fillId="0" borderId="0" xfId="14" applyFont="1" applyFill="1" applyBorder="1" applyAlignment="1">
      <alignment horizontal="center" vertical="center"/>
    </xf>
    <xf numFmtId="0" fontId="24" fillId="0" borderId="52" xfId="14" applyFont="1" applyFill="1" applyBorder="1" applyAlignment="1">
      <alignment horizontal="center" vertical="center"/>
    </xf>
    <xf numFmtId="0" fontId="32" fillId="0" borderId="52" xfId="14" applyFont="1" applyFill="1" applyBorder="1" applyAlignment="1">
      <alignment horizontal="center" vertical="center" wrapText="1"/>
    </xf>
    <xf numFmtId="17" fontId="47" fillId="0" borderId="52" xfId="9" applyNumberFormat="1" applyFont="1" applyBorder="1" applyAlignment="1">
      <alignment horizontal="center" vertical="center"/>
    </xf>
    <xf numFmtId="17" fontId="47" fillId="0" borderId="59" xfId="9" applyNumberFormat="1" applyFont="1" applyBorder="1" applyAlignment="1">
      <alignment horizontal="center" vertical="center"/>
    </xf>
    <xf numFmtId="17" fontId="47" fillId="0" borderId="80" xfId="9" applyNumberFormat="1" applyFont="1" applyBorder="1" applyAlignment="1">
      <alignment horizontal="center" vertical="center"/>
    </xf>
    <xf numFmtId="0" fontId="17" fillId="0" borderId="53" xfId="9" applyFont="1" applyBorder="1" applyAlignment="1">
      <alignment horizontal="center" vertical="center"/>
    </xf>
    <xf numFmtId="0" fontId="25" fillId="10" borderId="52" xfId="9" applyFont="1" applyFill="1" applyBorder="1" applyAlignment="1">
      <alignment horizontal="center" vertical="center"/>
    </xf>
    <xf numFmtId="0" fontId="25" fillId="10" borderId="61" xfId="9" applyFont="1" applyFill="1" applyBorder="1" applyAlignment="1">
      <alignment horizontal="center" vertical="center"/>
    </xf>
    <xf numFmtId="17" fontId="47" fillId="0" borderId="0" xfId="9" applyNumberFormat="1" applyFont="1" applyAlignment="1">
      <alignment horizontal="center" vertical="center" wrapText="1"/>
    </xf>
    <xf numFmtId="17" fontId="47" fillId="0" borderId="48" xfId="9" applyNumberFormat="1" applyFont="1" applyBorder="1" applyAlignment="1">
      <alignment horizontal="center" vertical="center"/>
    </xf>
    <xf numFmtId="17" fontId="47" fillId="0" borderId="53" xfId="9" applyNumberFormat="1" applyFont="1" applyBorder="1" applyAlignment="1">
      <alignment horizontal="center" vertical="center"/>
    </xf>
    <xf numFmtId="0" fontId="47" fillId="0" borderId="56" xfId="14" applyFont="1" applyFill="1" applyBorder="1" applyAlignment="1">
      <alignment horizontal="center" vertical="center"/>
    </xf>
    <xf numFmtId="0" fontId="47" fillId="0" borderId="52" xfId="14" applyFont="1" applyFill="1" applyBorder="1" applyAlignment="1">
      <alignment horizontal="center" vertical="center"/>
    </xf>
    <xf numFmtId="0" fontId="47" fillId="0" borderId="48" xfId="14" applyFont="1" applyFill="1" applyBorder="1" applyAlignment="1">
      <alignment horizontal="center" vertical="center"/>
    </xf>
    <xf numFmtId="0" fontId="41" fillId="10" borderId="46" xfId="10" applyFont="1" applyFill="1" applyBorder="1" applyAlignment="1">
      <alignment horizontal="center" vertical="center"/>
    </xf>
    <xf numFmtId="0" fontId="41" fillId="10" borderId="73" xfId="10" applyFont="1" applyFill="1" applyBorder="1" applyAlignment="1">
      <alignment horizontal="center" vertical="center"/>
    </xf>
    <xf numFmtId="49" fontId="37" fillId="7" borderId="53" xfId="10" applyNumberFormat="1" applyFont="1" applyFill="1" applyBorder="1" applyAlignment="1">
      <alignment horizontal="center" vertical="center" wrapText="1"/>
    </xf>
    <xf numFmtId="0" fontId="37" fillId="7" borderId="53" xfId="10" applyFont="1" applyFill="1" applyBorder="1" applyAlignment="1">
      <alignment horizontal="center" vertical="center"/>
    </xf>
    <xf numFmtId="0" fontId="37" fillId="7" borderId="54" xfId="10" applyFont="1" applyFill="1" applyBorder="1" applyAlignment="1">
      <alignment horizontal="center" vertical="center"/>
    </xf>
    <xf numFmtId="17" fontId="37" fillId="7" borderId="56" xfId="10" applyNumberFormat="1" applyFont="1" applyFill="1" applyBorder="1" applyAlignment="1">
      <alignment horizontal="center" vertical="center"/>
    </xf>
    <xf numFmtId="0" fontId="37" fillId="7" borderId="52" xfId="10" applyFont="1" applyFill="1" applyBorder="1" applyAlignment="1">
      <alignment horizontal="center" vertical="center"/>
    </xf>
    <xf numFmtId="0" fontId="10" fillId="7" borderId="28" xfId="0" applyFont="1" applyFill="1" applyBorder="1" applyAlignment="1">
      <alignment horizontal="left" vertical="center"/>
    </xf>
    <xf numFmtId="0" fontId="1" fillId="7" borderId="33" xfId="0" applyFont="1" applyFill="1" applyBorder="1" applyAlignment="1">
      <alignment horizontal="left" vertical="center"/>
    </xf>
    <xf numFmtId="0" fontId="1" fillId="7" borderId="31" xfId="0" applyFont="1" applyFill="1" applyBorder="1" applyAlignment="1">
      <alignment horizontal="left" vertical="center"/>
    </xf>
    <xf numFmtId="0" fontId="1" fillId="7" borderId="32" xfId="0" applyFont="1" applyFill="1" applyBorder="1" applyAlignment="1">
      <alignment horizontal="left" vertical="center"/>
    </xf>
    <xf numFmtId="0" fontId="10" fillId="7" borderId="21" xfId="0" applyFont="1" applyFill="1" applyBorder="1" applyAlignment="1">
      <alignment horizontal="left" vertical="center"/>
    </xf>
    <xf numFmtId="0" fontId="1" fillId="0" borderId="41" xfId="0" applyFont="1" applyBorder="1" applyAlignment="1">
      <alignment horizontal="left"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0" fontId="10" fillId="7" borderId="12"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10" fillId="7" borderId="33" xfId="0" applyFont="1" applyFill="1" applyBorder="1" applyAlignment="1">
      <alignment horizontal="left" vertical="center"/>
    </xf>
    <xf numFmtId="0" fontId="10" fillId="7" borderId="31" xfId="0" applyFont="1" applyFill="1" applyBorder="1" applyAlignment="1">
      <alignment horizontal="left" vertical="center"/>
    </xf>
    <xf numFmtId="0" fontId="10" fillId="7" borderId="32" xfId="0" applyFont="1" applyFill="1" applyBorder="1" applyAlignment="1">
      <alignment horizontal="left" vertical="center"/>
    </xf>
    <xf numFmtId="0" fontId="10" fillId="5" borderId="28"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0" fillId="5" borderId="41" xfId="0" applyFont="1" applyFill="1" applyBorder="1" applyAlignment="1">
      <alignment horizontal="left" vertical="center"/>
    </xf>
    <xf numFmtId="0" fontId="10" fillId="5" borderId="31" xfId="0" applyFont="1" applyFill="1" applyBorder="1" applyAlignment="1">
      <alignment horizontal="left" vertical="center"/>
    </xf>
    <xf numFmtId="0" fontId="10" fillId="5" borderId="32" xfId="0" applyFont="1" applyFill="1" applyBorder="1" applyAlignment="1">
      <alignment horizontal="left" vertical="center"/>
    </xf>
    <xf numFmtId="0" fontId="10" fillId="5" borderId="33" xfId="0" applyFont="1" applyFill="1" applyBorder="1" applyAlignment="1">
      <alignment horizontal="left" vertical="center"/>
    </xf>
    <xf numFmtId="0" fontId="10" fillId="5" borderId="33"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21" fillId="10" borderId="50" xfId="0" applyFont="1" applyFill="1" applyBorder="1" applyAlignment="1">
      <alignment horizontal="center" vertical="center" wrapText="1"/>
    </xf>
    <xf numFmtId="0" fontId="21" fillId="10" borderId="51" xfId="0" applyFont="1" applyFill="1" applyBorder="1" applyAlignment="1">
      <alignment horizontal="center" vertical="center" wrapText="1"/>
    </xf>
    <xf numFmtId="0" fontId="1" fillId="0" borderId="33" xfId="0" applyFont="1" applyBorder="1" applyAlignment="1">
      <alignment horizontal="left" vertical="center"/>
    </xf>
    <xf numFmtId="0" fontId="10" fillId="5" borderId="12" xfId="0" applyFont="1" applyFill="1" applyBorder="1" applyAlignment="1">
      <alignment horizontal="center" vertical="center"/>
    </xf>
    <xf numFmtId="0" fontId="10" fillId="5" borderId="27" xfId="0" applyFont="1" applyFill="1" applyBorder="1" applyAlignment="1">
      <alignment horizontal="center" vertical="center"/>
    </xf>
    <xf numFmtId="0" fontId="21" fillId="10" borderId="30" xfId="0" applyFont="1" applyFill="1" applyBorder="1" applyAlignment="1">
      <alignment horizontal="center" vertical="center" wrapText="1"/>
    </xf>
    <xf numFmtId="0" fontId="10" fillId="7" borderId="28" xfId="0" applyFont="1" applyFill="1" applyBorder="1" applyAlignment="1">
      <alignment horizontal="left" vertical="center" indent="4"/>
    </xf>
    <xf numFmtId="0" fontId="1" fillId="7" borderId="33" xfId="0" applyFont="1" applyFill="1" applyBorder="1" applyAlignment="1">
      <alignment horizontal="left" vertical="center" indent="4"/>
    </xf>
    <xf numFmtId="0" fontId="1" fillId="7" borderId="31" xfId="0" applyFont="1" applyFill="1" applyBorder="1" applyAlignment="1">
      <alignment horizontal="left" vertical="center" indent="4"/>
    </xf>
    <xf numFmtId="0" fontId="1" fillId="7" borderId="32" xfId="0" applyFont="1" applyFill="1" applyBorder="1" applyAlignment="1">
      <alignment horizontal="left" vertical="center" indent="4"/>
    </xf>
    <xf numFmtId="0" fontId="10" fillId="7" borderId="21" xfId="0" applyFont="1" applyFill="1" applyBorder="1" applyAlignment="1">
      <alignment horizontal="left" vertical="center" indent="4"/>
    </xf>
    <xf numFmtId="0" fontId="1" fillId="0" borderId="41" xfId="0" applyFont="1" applyBorder="1" applyAlignment="1">
      <alignment horizontal="left" vertical="center" indent="4"/>
    </xf>
    <xf numFmtId="0" fontId="1" fillId="0" borderId="31" xfId="0" applyFont="1" applyBorder="1" applyAlignment="1">
      <alignment horizontal="left" vertical="center" indent="4"/>
    </xf>
    <xf numFmtId="0" fontId="1" fillId="0" borderId="32" xfId="0" applyFont="1" applyBorder="1" applyAlignment="1">
      <alignment horizontal="left" vertical="center" indent="4"/>
    </xf>
    <xf numFmtId="0" fontId="10" fillId="5" borderId="28" xfId="0" applyFont="1" applyFill="1" applyBorder="1" applyAlignment="1">
      <alignment horizontal="left" vertical="center" wrapText="1" indent="4"/>
    </xf>
    <xf numFmtId="0" fontId="1" fillId="0" borderId="33" xfId="0" applyFont="1" applyBorder="1" applyAlignment="1">
      <alignment horizontal="left" vertical="center" wrapText="1" indent="4"/>
    </xf>
    <xf numFmtId="0" fontId="1" fillId="0" borderId="31" xfId="0" applyFont="1" applyBorder="1" applyAlignment="1">
      <alignment horizontal="left" vertical="center" wrapText="1" indent="4"/>
    </xf>
    <xf numFmtId="0" fontId="1" fillId="0" borderId="32" xfId="0" applyFont="1" applyBorder="1" applyAlignment="1">
      <alignment horizontal="left" vertical="center" wrapText="1" indent="4"/>
    </xf>
    <xf numFmtId="0" fontId="1" fillId="0" borderId="33" xfId="0" applyFont="1" applyBorder="1" applyAlignment="1">
      <alignment horizontal="left" vertical="center" indent="4"/>
    </xf>
    <xf numFmtId="0" fontId="0" fillId="0" borderId="0" xfId="0" applyAlignment="1">
      <alignment horizontal="center"/>
    </xf>
    <xf numFmtId="0" fontId="13" fillId="0" borderId="0" xfId="0" applyFont="1" applyAlignment="1">
      <alignment horizontal="center"/>
    </xf>
    <xf numFmtId="0" fontId="10" fillId="0" borderId="0" xfId="0" applyFont="1" applyAlignment="1">
      <alignment horizontal="center"/>
    </xf>
    <xf numFmtId="0" fontId="8" fillId="0" borderId="12" xfId="0" applyFont="1" applyBorder="1" applyAlignment="1">
      <alignment horizontal="right" vertical="center"/>
    </xf>
    <xf numFmtId="0" fontId="8" fillId="0" borderId="27" xfId="0" applyFont="1" applyBorder="1" applyAlignment="1">
      <alignment horizontal="right" vertical="center"/>
    </xf>
    <xf numFmtId="17" fontId="5" fillId="3" borderId="13" xfId="0" applyNumberFormat="1" applyFont="1" applyFill="1" applyBorder="1" applyAlignment="1">
      <alignment horizontal="center"/>
    </xf>
    <xf numFmtId="17" fontId="5" fillId="3" borderId="34" xfId="0" applyNumberFormat="1" applyFont="1" applyFill="1" applyBorder="1" applyAlignment="1">
      <alignment horizontal="center"/>
    </xf>
    <xf numFmtId="17" fontId="5" fillId="3" borderId="35" xfId="0" applyNumberFormat="1" applyFont="1" applyFill="1" applyBorder="1" applyAlignment="1">
      <alignment horizontal="center"/>
    </xf>
    <xf numFmtId="17" fontId="5" fillId="3" borderId="36" xfId="0" applyNumberFormat="1" applyFont="1" applyFill="1" applyBorder="1" applyAlignment="1">
      <alignment horizontal="center"/>
    </xf>
    <xf numFmtId="17" fontId="5" fillId="3" borderId="37" xfId="0" applyNumberFormat="1" applyFont="1" applyFill="1" applyBorder="1" applyAlignment="1">
      <alignment horizontal="center"/>
    </xf>
    <xf numFmtId="17" fontId="5" fillId="3" borderId="38" xfId="0" applyNumberFormat="1" applyFont="1" applyFill="1" applyBorder="1" applyAlignment="1">
      <alignment horizontal="center"/>
    </xf>
    <xf numFmtId="0" fontId="11" fillId="6" borderId="0" xfId="0" applyFont="1" applyFill="1" applyAlignment="1">
      <alignment horizontal="center"/>
    </xf>
    <xf numFmtId="0" fontId="21" fillId="10" borderId="79" xfId="0" applyFont="1" applyFill="1" applyBorder="1" applyAlignment="1">
      <alignment horizontal="center" vertical="center"/>
    </xf>
    <xf numFmtId="0" fontId="21" fillId="10" borderId="75" xfId="0" applyFont="1" applyFill="1" applyBorder="1" applyAlignment="1">
      <alignment horizontal="center" vertical="center"/>
    </xf>
    <xf numFmtId="0" fontId="21" fillId="10" borderId="78" xfId="0" applyFont="1" applyFill="1" applyBorder="1" applyAlignment="1">
      <alignment horizontal="center" vertical="center"/>
    </xf>
    <xf numFmtId="0" fontId="21" fillId="10" borderId="85" xfId="0" applyFont="1" applyFill="1" applyBorder="1" applyAlignment="1">
      <alignment vertical="center"/>
    </xf>
    <xf numFmtId="0" fontId="21" fillId="10" borderId="46" xfId="0" applyFont="1" applyFill="1" applyBorder="1" applyAlignment="1">
      <alignment horizontal="right" vertical="center"/>
    </xf>
    <xf numFmtId="0" fontId="21" fillId="10" borderId="73" xfId="0" applyFont="1" applyFill="1" applyBorder="1" applyAlignment="1">
      <alignment horizontal="center" vertical="center"/>
    </xf>
    <xf numFmtId="0" fontId="10" fillId="11" borderId="67" xfId="0" applyFont="1" applyFill="1" applyBorder="1" applyAlignment="1">
      <alignment vertical="center"/>
    </xf>
    <xf numFmtId="182" fontId="10" fillId="11" borderId="52" xfId="3" applyNumberFormat="1" applyFont="1" applyFill="1" applyBorder="1" applyAlignment="1">
      <alignment horizontal="right" vertical="center"/>
    </xf>
    <xf numFmtId="182" fontId="10" fillId="11" borderId="61" xfId="3" applyNumberFormat="1" applyFont="1" applyFill="1" applyBorder="1" applyAlignment="1">
      <alignment horizontal="right" vertical="center"/>
    </xf>
    <xf numFmtId="0" fontId="1" fillId="7" borderId="67" xfId="0" applyFont="1" applyFill="1" applyBorder="1" applyAlignment="1">
      <alignment horizontal="right" vertical="center"/>
    </xf>
    <xf numFmtId="182" fontId="1" fillId="7" borderId="52" xfId="3" applyNumberFormat="1" applyFont="1" applyFill="1" applyBorder="1" applyAlignment="1">
      <alignment horizontal="right" vertical="center"/>
    </xf>
    <xf numFmtId="182" fontId="1" fillId="7" borderId="61" xfId="3" applyNumberFormat="1" applyFont="1" applyFill="1" applyBorder="1" applyAlignment="1">
      <alignment horizontal="right" vertical="center"/>
    </xf>
    <xf numFmtId="0" fontId="10" fillId="11" borderId="57" xfId="0" applyFont="1" applyFill="1" applyBorder="1" applyAlignment="1">
      <alignment vertical="center"/>
    </xf>
    <xf numFmtId="166" fontId="10" fillId="11" borderId="53" xfId="3" applyFont="1" applyFill="1" applyBorder="1" applyAlignment="1">
      <alignment horizontal="right" vertical="center"/>
    </xf>
    <xf numFmtId="182" fontId="10" fillId="11" borderId="53" xfId="3" applyNumberFormat="1" applyFont="1" applyFill="1" applyBorder="1" applyAlignment="1">
      <alignment horizontal="right" vertical="center"/>
    </xf>
    <xf numFmtId="166" fontId="10" fillId="11" borderId="54" xfId="3" applyFont="1" applyFill="1" applyBorder="1" applyAlignment="1">
      <alignment horizontal="right" vertical="center"/>
    </xf>
    <xf numFmtId="0" fontId="1" fillId="7" borderId="0" xfId="0" applyFont="1" applyFill="1" applyAlignment="1">
      <alignment horizontal="right" vertical="center"/>
    </xf>
    <xf numFmtId="166" fontId="1" fillId="7" borderId="0" xfId="3" applyFont="1" applyFill="1" applyBorder="1" applyAlignment="1">
      <alignment horizontal="right" vertical="center"/>
    </xf>
    <xf numFmtId="166" fontId="1" fillId="7" borderId="55" xfId="3" applyFont="1" applyFill="1" applyBorder="1" applyAlignment="1">
      <alignment horizontal="right" vertical="center"/>
    </xf>
    <xf numFmtId="166" fontId="1" fillId="7" borderId="52" xfId="3" applyFont="1" applyFill="1" applyBorder="1" applyAlignment="1">
      <alignment horizontal="right" vertical="center"/>
    </xf>
    <xf numFmtId="166" fontId="1" fillId="7" borderId="61" xfId="3" applyFont="1" applyFill="1" applyBorder="1" applyAlignment="1">
      <alignment horizontal="right" vertical="center"/>
    </xf>
    <xf numFmtId="182" fontId="10" fillId="11" borderId="54" xfId="3" applyNumberFormat="1" applyFont="1" applyFill="1" applyBorder="1" applyAlignment="1">
      <alignment horizontal="right" vertical="center"/>
    </xf>
    <xf numFmtId="182" fontId="1" fillId="7" borderId="0" xfId="3" applyNumberFormat="1" applyFont="1" applyFill="1" applyBorder="1" applyAlignment="1">
      <alignment horizontal="right" vertical="center"/>
    </xf>
    <xf numFmtId="182" fontId="10" fillId="7" borderId="55" xfId="3" applyNumberFormat="1" applyFont="1" applyFill="1" applyBorder="1" applyAlignment="1">
      <alignment horizontal="right" vertical="center"/>
    </xf>
    <xf numFmtId="182" fontId="1" fillId="7" borderId="55" xfId="3" applyNumberFormat="1" applyFont="1" applyFill="1" applyBorder="1" applyAlignment="1">
      <alignment horizontal="right" vertical="center"/>
    </xf>
    <xf numFmtId="0" fontId="10" fillId="11" borderId="57" xfId="0" applyFont="1" applyFill="1" applyBorder="1" applyAlignment="1">
      <alignment horizontal="left" vertical="center"/>
    </xf>
    <xf numFmtId="0" fontId="21" fillId="10" borderId="67" xfId="0" applyFont="1" applyFill="1" applyBorder="1" applyAlignment="1">
      <alignment horizontal="center" vertical="center"/>
    </xf>
    <xf numFmtId="182" fontId="21" fillId="10" borderId="52" xfId="3" applyNumberFormat="1" applyFont="1" applyFill="1" applyBorder="1" applyAlignment="1">
      <alignment horizontal="right" vertical="center"/>
    </xf>
    <xf numFmtId="182" fontId="21" fillId="10" borderId="61" xfId="3" applyNumberFormat="1" applyFont="1" applyFill="1" applyBorder="1" applyAlignment="1">
      <alignment horizontal="right" vertical="center"/>
    </xf>
    <xf numFmtId="0" fontId="10" fillId="12" borderId="67" xfId="0" applyFont="1" applyFill="1" applyBorder="1" applyAlignment="1">
      <alignment vertical="center"/>
    </xf>
    <xf numFmtId="182" fontId="10" fillId="12" borderId="52" xfId="3" applyNumberFormat="1" applyFont="1" applyFill="1" applyBorder="1" applyAlignment="1">
      <alignment horizontal="right" vertical="center"/>
    </xf>
    <xf numFmtId="182" fontId="10" fillId="12" borderId="61" xfId="3" applyNumberFormat="1" applyFont="1" applyFill="1" applyBorder="1" applyAlignment="1">
      <alignment horizontal="right" vertical="center"/>
    </xf>
    <xf numFmtId="0" fontId="24" fillId="12" borderId="67" xfId="0" applyFont="1" applyFill="1" applyBorder="1" applyAlignment="1">
      <alignment horizontal="center" vertical="center"/>
    </xf>
    <xf numFmtId="182" fontId="24" fillId="12" borderId="52" xfId="3" applyNumberFormat="1" applyFont="1" applyFill="1" applyBorder="1" applyAlignment="1">
      <alignment horizontal="right" vertical="center"/>
    </xf>
    <xf numFmtId="182" fontId="24" fillId="12" borderId="54" xfId="3" applyNumberFormat="1" applyFont="1" applyFill="1" applyBorder="1" applyAlignment="1">
      <alignment horizontal="right" vertical="center"/>
    </xf>
  </cellXfs>
  <cellStyles count="21">
    <cellStyle name="60% - akcent 1" xfId="1" xr:uid="{00000000-0005-0000-0000-000000000000}"/>
    <cellStyle name="Diseño" xfId="2" xr:uid="{00000000-0005-0000-0000-000001000000}"/>
    <cellStyle name="Millares" xfId="3" builtinId="3"/>
    <cellStyle name="Millares [0]" xfId="20" builtinId="6"/>
    <cellStyle name="Millares [0] 10" xfId="4" xr:uid="{00000000-0005-0000-0000-000004000000}"/>
    <cellStyle name="Millares [0] 2" xfId="5" xr:uid="{00000000-0005-0000-0000-000005000000}"/>
    <cellStyle name="Millares [0] 2 19" xfId="6" xr:uid="{00000000-0005-0000-0000-000006000000}"/>
    <cellStyle name="Millares [0] 2 2" xfId="19" xr:uid="{00000000-0005-0000-0000-000007000000}"/>
    <cellStyle name="Millares [0]_razind092003" xfId="7" xr:uid="{00000000-0005-0000-0000-000008000000}"/>
    <cellStyle name="No-definido" xfId="8" xr:uid="{00000000-0005-0000-0000-000009000000}"/>
    <cellStyle name="Normal" xfId="0" builtinId="0"/>
    <cellStyle name="Normal 10" xfId="9" xr:uid="{00000000-0005-0000-0000-00000B000000}"/>
    <cellStyle name="Normal 2" xfId="10" xr:uid="{00000000-0005-0000-0000-00000C000000}"/>
    <cellStyle name="Normal 3" xfId="11" xr:uid="{00000000-0005-0000-0000-00000D000000}"/>
    <cellStyle name="Normal_graficos" xfId="12" xr:uid="{00000000-0005-0000-0000-00000E000000}"/>
    <cellStyle name="Normal_Modelo Paquete Ifrs Chile (2008)" xfId="13" xr:uid="{00000000-0005-0000-0000-00000F000000}"/>
    <cellStyle name="Normal_operacional" xfId="14" xr:uid="{00000000-0005-0000-0000-000010000000}"/>
    <cellStyle name="Normal_Paquete Nic 2005" xfId="15" xr:uid="{00000000-0005-0000-0000-000011000000}"/>
    <cellStyle name="Porcentaje" xfId="16" builtinId="5"/>
    <cellStyle name="Porcentaje 2" xfId="18" xr:uid="{00000000-0005-0000-0000-000013000000}"/>
    <cellStyle name="Porcentual 2 10" xfId="17" xr:uid="{00000000-0005-0000-0000-000014000000}"/>
  </cellStyles>
  <dxfs count="0"/>
  <tableStyles count="0" defaultTableStyle="TableStyleMedium9" defaultPivotStyle="PivotStyleLight16"/>
  <colors>
    <mruColors>
      <color rgb="FFFF5A0F"/>
      <color rgb="FFFCD5B4"/>
      <color rgb="FF0555FA"/>
      <color rgb="FFDDDDDD"/>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48</xdr:row>
      <xdr:rowOff>0</xdr:rowOff>
    </xdr:from>
    <xdr:to>
      <xdr:col>2</xdr:col>
      <xdr:colOff>600075</xdr:colOff>
      <xdr:row>49</xdr:row>
      <xdr:rowOff>123823</xdr:rowOff>
    </xdr:to>
    <xdr:sp macro="" textlink="">
      <xdr:nvSpPr>
        <xdr:cNvPr id="47465" name="Text Box 1">
          <a:extLst>
            <a:ext uri="{FF2B5EF4-FFF2-40B4-BE49-F238E27FC236}">
              <a16:creationId xmlns:a16="http://schemas.microsoft.com/office/drawing/2014/main" id="{00000000-0008-0000-0400-000069B90000}"/>
            </a:ext>
          </a:extLst>
        </xdr:cNvPr>
        <xdr:cNvSpPr txBox="1">
          <a:spLocks noChangeArrowheads="1"/>
        </xdr:cNvSpPr>
      </xdr:nvSpPr>
      <xdr:spPr bwMode="auto">
        <a:xfrm>
          <a:off x="5657850"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523875</xdr:colOff>
      <xdr:row>48</xdr:row>
      <xdr:rowOff>0</xdr:rowOff>
    </xdr:from>
    <xdr:to>
      <xdr:col>3</xdr:col>
      <xdr:colOff>600075</xdr:colOff>
      <xdr:row>49</xdr:row>
      <xdr:rowOff>123823</xdr:rowOff>
    </xdr:to>
    <xdr:sp macro="" textlink="">
      <xdr:nvSpPr>
        <xdr:cNvPr id="47466" name="Text Box 1">
          <a:extLst>
            <a:ext uri="{FF2B5EF4-FFF2-40B4-BE49-F238E27FC236}">
              <a16:creationId xmlns:a16="http://schemas.microsoft.com/office/drawing/2014/main" id="{00000000-0008-0000-0400-00006AB90000}"/>
            </a:ext>
          </a:extLst>
        </xdr:cNvPr>
        <xdr:cNvSpPr txBox="1">
          <a:spLocks noChangeArrowheads="1"/>
        </xdr:cNvSpPr>
      </xdr:nvSpPr>
      <xdr:spPr bwMode="auto">
        <a:xfrm>
          <a:off x="6772275" y="87915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K22"/>
  <sheetViews>
    <sheetView showGridLines="0" tabSelected="1" workbookViewId="0"/>
  </sheetViews>
  <sheetFormatPr baseColWidth="10" defaultColWidth="11.42578125" defaultRowHeight="12.75"/>
  <cols>
    <col min="1" max="1" width="5.85546875" style="89" customWidth="1"/>
    <col min="2" max="2" width="19.28515625" style="89" customWidth="1"/>
    <col min="3" max="3" width="15.5703125" style="89" customWidth="1"/>
    <col min="4" max="4" width="15.5703125" style="89" bestFit="1" customWidth="1"/>
    <col min="5" max="5" width="12" style="89" customWidth="1"/>
    <col min="6" max="6" width="9.85546875" style="89" customWidth="1"/>
    <col min="7" max="7" width="11.42578125" style="89" customWidth="1"/>
    <col min="8" max="8" width="9" style="89" customWidth="1"/>
    <col min="9" max="16384" width="11.42578125" style="89"/>
  </cols>
  <sheetData>
    <row r="4" spans="2:7" ht="27.75" customHeight="1">
      <c r="B4" s="773" t="s">
        <v>71</v>
      </c>
      <c r="C4" s="771" t="s">
        <v>479</v>
      </c>
      <c r="D4" s="772"/>
      <c r="E4" s="772"/>
    </row>
    <row r="5" spans="2:7" ht="12.75" customHeight="1">
      <c r="B5" s="774"/>
      <c r="C5" s="343" t="s">
        <v>470</v>
      </c>
      <c r="D5" s="344" t="s">
        <v>471</v>
      </c>
      <c r="E5" s="344" t="s">
        <v>18</v>
      </c>
    </row>
    <row r="6" spans="2:7" s="88" customFormat="1" ht="6" customHeight="1">
      <c r="B6" s="155"/>
      <c r="C6" s="340"/>
      <c r="D6" s="127"/>
      <c r="E6" s="127"/>
    </row>
    <row r="7" spans="2:7">
      <c r="B7" s="122" t="s">
        <v>10</v>
      </c>
      <c r="C7" s="341">
        <v>-36</v>
      </c>
      <c r="D7" s="156">
        <v>22</v>
      </c>
      <c r="E7" s="223">
        <v>-2.6389999999999998</v>
      </c>
      <c r="G7" s="118"/>
    </row>
    <row r="8" spans="2:7">
      <c r="B8" s="122" t="s">
        <v>46</v>
      </c>
      <c r="C8" s="342">
        <v>623</v>
      </c>
      <c r="D8" s="156">
        <v>602</v>
      </c>
      <c r="E8" s="223">
        <v>3.4000000000000002E-2</v>
      </c>
      <c r="G8" s="118"/>
    </row>
    <row r="9" spans="2:7">
      <c r="B9" s="122" t="s">
        <v>14</v>
      </c>
      <c r="C9" s="342">
        <v>326</v>
      </c>
      <c r="D9" s="156">
        <v>362</v>
      </c>
      <c r="E9" s="223">
        <v>-0.10100000000000001</v>
      </c>
      <c r="G9" s="118"/>
    </row>
    <row r="10" spans="2:7">
      <c r="B10" s="345" t="s">
        <v>329</v>
      </c>
      <c r="C10" s="346">
        <v>40</v>
      </c>
      <c r="D10" s="347">
        <v>26</v>
      </c>
      <c r="E10" s="348">
        <v>0.52500000000000002</v>
      </c>
      <c r="G10" s="118"/>
    </row>
    <row r="11" spans="2:7" s="122" customFormat="1">
      <c r="B11" s="349" t="s">
        <v>249</v>
      </c>
      <c r="C11" s="350">
        <v>945</v>
      </c>
      <c r="D11" s="351">
        <v>1006</v>
      </c>
      <c r="E11" s="352">
        <v>-0.06</v>
      </c>
      <c r="G11" s="123"/>
    </row>
    <row r="12" spans="2:7">
      <c r="B12" s="122" t="s">
        <v>250</v>
      </c>
    </row>
    <row r="22" spans="11:11">
      <c r="K22" s="118"/>
    </row>
  </sheetData>
  <mergeCells count="2">
    <mergeCell ref="C4:E4"/>
    <mergeCell ref="B4:B5"/>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47"/>
  <sheetViews>
    <sheetView workbookViewId="0"/>
  </sheetViews>
  <sheetFormatPr baseColWidth="10" defaultColWidth="11.42578125" defaultRowHeight="12.75"/>
  <cols>
    <col min="1" max="1" width="3.7109375" style="105" customWidth="1"/>
    <col min="2" max="2" width="37.28515625" style="105" customWidth="1"/>
    <col min="3" max="4" width="15.5703125" style="105" bestFit="1" customWidth="1"/>
    <col min="5" max="16384" width="11.42578125" style="105"/>
  </cols>
  <sheetData>
    <row r="2" spans="1:7">
      <c r="A2" s="487"/>
      <c r="B2" s="353" t="s">
        <v>265</v>
      </c>
      <c r="C2" s="772" t="s">
        <v>381</v>
      </c>
      <c r="D2" s="772"/>
      <c r="E2" s="772"/>
      <c r="F2" s="820"/>
    </row>
    <row r="3" spans="1:7">
      <c r="B3" s="819" t="s">
        <v>264</v>
      </c>
      <c r="C3" s="775" t="s">
        <v>472</v>
      </c>
      <c r="D3" s="775"/>
      <c r="E3" s="775"/>
      <c r="F3" s="775"/>
    </row>
    <row r="4" spans="1:7" s="178" customFormat="1">
      <c r="B4" s="779"/>
      <c r="C4" s="439" t="s">
        <v>470</v>
      </c>
      <c r="D4" s="482" t="s">
        <v>471</v>
      </c>
      <c r="E4" s="481" t="s">
        <v>67</v>
      </c>
      <c r="F4" s="481" t="s">
        <v>68</v>
      </c>
      <c r="G4" s="105"/>
    </row>
    <row r="5" spans="1:7" ht="6.75" customHeight="1">
      <c r="B5" s="175"/>
      <c r="C5" s="175"/>
      <c r="D5" s="175"/>
      <c r="E5" s="175"/>
      <c r="F5" s="175"/>
    </row>
    <row r="6" spans="1:7">
      <c r="B6" s="105" t="s">
        <v>410</v>
      </c>
      <c r="C6" s="411">
        <v>42</v>
      </c>
      <c r="D6" s="86">
        <v>47</v>
      </c>
      <c r="E6" s="86">
        <v>-5</v>
      </c>
      <c r="F6" s="223">
        <v>-0.109</v>
      </c>
    </row>
    <row r="7" spans="1:7">
      <c r="B7" s="88" t="s">
        <v>419</v>
      </c>
      <c r="C7" s="411">
        <v>-2</v>
      </c>
      <c r="D7" s="86">
        <v>-3</v>
      </c>
      <c r="E7" s="86">
        <v>1</v>
      </c>
      <c r="F7" s="223">
        <v>0.27800000000000002</v>
      </c>
    </row>
    <row r="8" spans="1:7">
      <c r="B8" s="105" t="s">
        <v>450</v>
      </c>
      <c r="C8" s="411">
        <v>-6</v>
      </c>
      <c r="D8" s="86">
        <v>-9</v>
      </c>
      <c r="E8" s="86">
        <v>3</v>
      </c>
      <c r="F8" s="223">
        <v>0.32</v>
      </c>
    </row>
    <row r="9" spans="1:7">
      <c r="B9" s="88" t="s">
        <v>415</v>
      </c>
      <c r="C9" s="411">
        <v>-17</v>
      </c>
      <c r="D9" s="86">
        <v>-9</v>
      </c>
      <c r="E9" s="86">
        <v>-8</v>
      </c>
      <c r="F9" s="223">
        <v>-0.9</v>
      </c>
    </row>
    <row r="10" spans="1:7" ht="6" customHeight="1">
      <c r="B10" s="484"/>
      <c r="C10" s="484"/>
      <c r="D10" s="484"/>
      <c r="E10" s="484"/>
      <c r="F10" s="484"/>
    </row>
    <row r="11" spans="1:7">
      <c r="B11" s="485" t="s">
        <v>452</v>
      </c>
      <c r="C11" s="433">
        <v>17</v>
      </c>
      <c r="D11" s="486">
        <v>27</v>
      </c>
      <c r="E11" s="486">
        <v>-9</v>
      </c>
      <c r="F11" s="352">
        <v>-0.35099999999999998</v>
      </c>
    </row>
    <row r="14" spans="1:7">
      <c r="A14" s="487"/>
      <c r="B14" s="353" t="s">
        <v>266</v>
      </c>
      <c r="C14" s="772" t="s">
        <v>381</v>
      </c>
      <c r="D14" s="772"/>
      <c r="E14" s="772"/>
      <c r="F14" s="820"/>
    </row>
    <row r="15" spans="1:7">
      <c r="B15" s="819" t="s">
        <v>264</v>
      </c>
      <c r="C15" s="775" t="s">
        <v>472</v>
      </c>
      <c r="D15" s="775"/>
      <c r="E15" s="775"/>
      <c r="F15" s="775"/>
    </row>
    <row r="16" spans="1:7">
      <c r="B16" s="779"/>
      <c r="C16" s="439" t="s">
        <v>470</v>
      </c>
      <c r="D16" s="482" t="s">
        <v>471</v>
      </c>
      <c r="E16" s="481" t="s">
        <v>67</v>
      </c>
      <c r="F16" s="481" t="s">
        <v>68</v>
      </c>
    </row>
    <row r="17" spans="1:6" ht="8.25" customHeight="1">
      <c r="B17" s="175"/>
      <c r="C17" s="175"/>
      <c r="D17" s="175"/>
      <c r="E17" s="175"/>
      <c r="F17" s="175"/>
    </row>
    <row r="18" spans="1:6">
      <c r="B18" s="105" t="s">
        <v>410</v>
      </c>
      <c r="C18" s="411">
        <v>271</v>
      </c>
      <c r="D18" s="86">
        <v>323</v>
      </c>
      <c r="E18" s="86">
        <v>-52</v>
      </c>
      <c r="F18" s="223">
        <v>-0.161</v>
      </c>
    </row>
    <row r="19" spans="1:6">
      <c r="B19" s="88" t="s">
        <v>419</v>
      </c>
      <c r="C19" s="411">
        <v>-93</v>
      </c>
      <c r="D19" s="86">
        <v>-131</v>
      </c>
      <c r="E19" s="86">
        <v>39</v>
      </c>
      <c r="F19" s="223">
        <v>0.29399999999999998</v>
      </c>
    </row>
    <row r="20" spans="1:6">
      <c r="B20" s="105" t="s">
        <v>450</v>
      </c>
      <c r="C20" s="411">
        <v>-5</v>
      </c>
      <c r="D20" s="86">
        <v>-4</v>
      </c>
      <c r="E20" s="86">
        <v>-1</v>
      </c>
      <c r="F20" s="223">
        <v>-0.222</v>
      </c>
    </row>
    <row r="21" spans="1:6">
      <c r="B21" s="88" t="s">
        <v>415</v>
      </c>
      <c r="C21" s="411">
        <v>-25</v>
      </c>
      <c r="D21" s="86">
        <v>-22</v>
      </c>
      <c r="E21" s="86">
        <v>-2</v>
      </c>
      <c r="F21" s="223">
        <v>-0.108</v>
      </c>
    </row>
    <row r="22" spans="1:6" ht="6" customHeight="1">
      <c r="B22" s="484"/>
      <c r="C22" s="484"/>
      <c r="D22" s="484"/>
      <c r="E22" s="484"/>
      <c r="F22" s="484"/>
    </row>
    <row r="23" spans="1:6">
      <c r="B23" s="485" t="s">
        <v>452</v>
      </c>
      <c r="C23" s="433">
        <v>149</v>
      </c>
      <c r="D23" s="486">
        <v>165</v>
      </c>
      <c r="E23" s="486">
        <v>-17</v>
      </c>
      <c r="F23" s="352">
        <v>-0.1</v>
      </c>
    </row>
    <row r="26" spans="1:6">
      <c r="A26" s="487"/>
      <c r="B26" s="353" t="s">
        <v>268</v>
      </c>
      <c r="C26" s="772" t="s">
        <v>381</v>
      </c>
      <c r="D26" s="772"/>
      <c r="E26" s="772"/>
      <c r="F26" s="820"/>
    </row>
    <row r="27" spans="1:6">
      <c r="B27" s="819" t="s">
        <v>264</v>
      </c>
      <c r="C27" s="775" t="s">
        <v>472</v>
      </c>
      <c r="D27" s="775"/>
      <c r="E27" s="775"/>
      <c r="F27" s="775"/>
    </row>
    <row r="28" spans="1:6">
      <c r="B28" s="779"/>
      <c r="C28" s="439" t="s">
        <v>470</v>
      </c>
      <c r="D28" s="482" t="s">
        <v>471</v>
      </c>
      <c r="E28" s="481" t="s">
        <v>67</v>
      </c>
      <c r="F28" s="481" t="s">
        <v>68</v>
      </c>
    </row>
    <row r="29" spans="1:6" ht="7.5" customHeight="1">
      <c r="B29" s="175"/>
      <c r="C29" s="175"/>
      <c r="D29" s="175"/>
      <c r="E29" s="175"/>
      <c r="F29" s="175"/>
    </row>
    <row r="30" spans="1:6">
      <c r="B30" s="88" t="s">
        <v>410</v>
      </c>
      <c r="C30" s="411">
        <v>358</v>
      </c>
      <c r="D30" s="86">
        <v>336</v>
      </c>
      <c r="E30" s="86">
        <v>22</v>
      </c>
      <c r="F30" s="223">
        <v>6.6000000000000003E-2</v>
      </c>
    </row>
    <row r="31" spans="1:6">
      <c r="B31" s="105" t="s">
        <v>419</v>
      </c>
      <c r="C31" s="411">
        <v>-145</v>
      </c>
      <c r="D31" s="86">
        <v>-115</v>
      </c>
      <c r="E31" s="86">
        <v>-29</v>
      </c>
      <c r="F31" s="223">
        <v>-0.254</v>
      </c>
    </row>
    <row r="32" spans="1:6">
      <c r="B32" s="88" t="s">
        <v>450</v>
      </c>
      <c r="C32" s="411">
        <v>-10</v>
      </c>
      <c r="D32" s="86">
        <v>-8</v>
      </c>
      <c r="E32" s="86">
        <v>-2</v>
      </c>
      <c r="F32" s="223">
        <v>-0.254</v>
      </c>
    </row>
    <row r="33" spans="1:6">
      <c r="B33" s="484" t="s">
        <v>415</v>
      </c>
      <c r="C33" s="411">
        <v>-9</v>
      </c>
      <c r="D33" s="86">
        <v>-14</v>
      </c>
      <c r="E33" s="484">
        <v>5</v>
      </c>
      <c r="F33" s="223">
        <v>0.34200000000000003</v>
      </c>
    </row>
    <row r="34" spans="1:6" ht="8.25" customHeight="1">
      <c r="B34" s="485"/>
      <c r="C34" s="486"/>
      <c r="D34" s="486"/>
      <c r="E34" s="486"/>
      <c r="F34" s="352"/>
    </row>
    <row r="35" spans="1:6">
      <c r="B35" s="485" t="s">
        <v>452</v>
      </c>
      <c r="C35" s="433">
        <v>195</v>
      </c>
      <c r="D35" s="486">
        <v>199</v>
      </c>
      <c r="E35" s="486">
        <v>-4</v>
      </c>
      <c r="F35" s="352">
        <v>-2.1999999999999999E-2</v>
      </c>
    </row>
    <row r="38" spans="1:6">
      <c r="A38" s="487"/>
      <c r="B38" s="353" t="s">
        <v>331</v>
      </c>
      <c r="C38" s="772" t="s">
        <v>381</v>
      </c>
      <c r="D38" s="772"/>
      <c r="E38" s="772"/>
      <c r="F38" s="820"/>
    </row>
    <row r="39" spans="1:6">
      <c r="B39" s="819" t="s">
        <v>264</v>
      </c>
      <c r="C39" s="775" t="s">
        <v>472</v>
      </c>
      <c r="D39" s="775"/>
      <c r="E39" s="775"/>
      <c r="F39" s="775"/>
    </row>
    <row r="40" spans="1:6">
      <c r="B40" s="779"/>
      <c r="C40" s="439" t="e">
        <v>#REF!</v>
      </c>
      <c r="D40" s="482" t="s">
        <v>471</v>
      </c>
      <c r="E40" s="481" t="s">
        <v>67</v>
      </c>
      <c r="F40" s="481" t="s">
        <v>68</v>
      </c>
    </row>
    <row r="41" spans="1:6">
      <c r="B41" s="175"/>
      <c r="C41" s="175"/>
      <c r="D41" s="175"/>
      <c r="E41" s="175"/>
      <c r="F41" s="175"/>
    </row>
    <row r="42" spans="1:6">
      <c r="B42" s="88" t="s">
        <v>410</v>
      </c>
      <c r="C42" s="411">
        <v>63</v>
      </c>
      <c r="D42" s="86">
        <v>66</v>
      </c>
      <c r="E42" s="86">
        <v>-3</v>
      </c>
      <c r="F42" s="223">
        <v>-5.2999999999999999E-2</v>
      </c>
    </row>
    <row r="43" spans="1:6">
      <c r="B43" s="105" t="s">
        <v>419</v>
      </c>
      <c r="C43" s="411">
        <v>-13</v>
      </c>
      <c r="D43" s="86">
        <v>-32</v>
      </c>
      <c r="E43" s="86">
        <v>19</v>
      </c>
      <c r="F43" s="223">
        <v>0.6</v>
      </c>
    </row>
    <row r="44" spans="1:6">
      <c r="B44" s="88" t="s">
        <v>450</v>
      </c>
      <c r="C44" s="411">
        <v>-3</v>
      </c>
      <c r="D44" s="86">
        <v>-3</v>
      </c>
      <c r="E44" s="86">
        <v>-0.17300000000000004</v>
      </c>
      <c r="F44" s="223">
        <v>-5.3999999999999999E-2</v>
      </c>
    </row>
    <row r="45" spans="1:6">
      <c r="B45" s="484" t="s">
        <v>415</v>
      </c>
      <c r="C45" s="411">
        <v>-6</v>
      </c>
      <c r="D45" s="86">
        <v>-5</v>
      </c>
      <c r="E45" s="230">
        <v>-2</v>
      </c>
      <c r="F45" s="223">
        <v>-0.35599999999999998</v>
      </c>
    </row>
    <row r="46" spans="1:6">
      <c r="B46" s="485"/>
      <c r="C46" s="486"/>
      <c r="D46" s="486"/>
      <c r="E46" s="486"/>
      <c r="F46" s="352"/>
    </row>
    <row r="47" spans="1:6">
      <c r="B47" s="485" t="s">
        <v>452</v>
      </c>
      <c r="C47" s="433">
        <v>40</v>
      </c>
      <c r="D47" s="486">
        <v>26</v>
      </c>
      <c r="E47" s="486">
        <v>14</v>
      </c>
      <c r="F47" s="352">
        <v>0.52500000000000002</v>
      </c>
    </row>
  </sheetData>
  <mergeCells count="12">
    <mergeCell ref="B39:B40"/>
    <mergeCell ref="C39:F39"/>
    <mergeCell ref="C38:F38"/>
    <mergeCell ref="C2:F2"/>
    <mergeCell ref="C14:F14"/>
    <mergeCell ref="C26:F26"/>
    <mergeCell ref="B27:B28"/>
    <mergeCell ref="B15:B16"/>
    <mergeCell ref="C15:F15"/>
    <mergeCell ref="C3:F3"/>
    <mergeCell ref="B3:B4"/>
    <mergeCell ref="C27:F27"/>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35"/>
  <sheetViews>
    <sheetView workbookViewId="0"/>
  </sheetViews>
  <sheetFormatPr baseColWidth="10" defaultColWidth="11.42578125" defaultRowHeight="12.75"/>
  <cols>
    <col min="1" max="1" width="3.28515625" style="105" customWidth="1"/>
    <col min="2" max="2" width="35.28515625" style="105" customWidth="1"/>
    <col min="3" max="4" width="15.5703125" style="105" bestFit="1" customWidth="1"/>
    <col min="5" max="5" width="8.7109375" style="105" customWidth="1"/>
    <col min="6" max="6" width="10" style="105" customWidth="1"/>
    <col min="7" max="7" width="3.5703125" style="105" customWidth="1"/>
    <col min="8" max="8" width="29.7109375" style="105" customWidth="1"/>
    <col min="9" max="9" width="17.42578125" style="105" customWidth="1"/>
    <col min="10" max="10" width="16.28515625" style="105" customWidth="1"/>
    <col min="11" max="11" width="13.42578125" style="105" customWidth="1"/>
    <col min="12" max="12" width="2" style="105" customWidth="1"/>
    <col min="13" max="13" width="15.5703125" style="105" bestFit="1" customWidth="1"/>
    <col min="14" max="14" width="15.85546875" style="105" customWidth="1"/>
    <col min="15" max="16384" width="11.42578125" style="105"/>
  </cols>
  <sheetData>
    <row r="1" spans="2:25">
      <c r="H1" s="484"/>
      <c r="I1" s="484"/>
      <c r="J1" s="484"/>
      <c r="K1" s="484"/>
      <c r="L1" s="484"/>
      <c r="M1" s="484"/>
      <c r="N1" s="484"/>
      <c r="O1" s="484"/>
    </row>
    <row r="2" spans="2:25">
      <c r="B2" s="353" t="s">
        <v>265</v>
      </c>
      <c r="C2" s="772" t="s">
        <v>381</v>
      </c>
      <c r="D2" s="772"/>
      <c r="E2" s="772"/>
      <c r="F2" s="820"/>
      <c r="G2" s="491"/>
      <c r="H2" s="772" t="s">
        <v>265</v>
      </c>
      <c r="I2" s="772"/>
      <c r="J2" s="772"/>
      <c r="K2" s="772"/>
      <c r="L2" s="772"/>
      <c r="M2" s="772"/>
      <c r="N2" s="772"/>
      <c r="O2" s="820"/>
    </row>
    <row r="3" spans="2:25">
      <c r="B3" s="819" t="s">
        <v>264</v>
      </c>
      <c r="C3" s="775" t="s">
        <v>472</v>
      </c>
      <c r="D3" s="775"/>
      <c r="E3" s="775"/>
      <c r="F3" s="775"/>
      <c r="H3" s="819" t="s">
        <v>264</v>
      </c>
      <c r="I3" s="775" t="s">
        <v>274</v>
      </c>
      <c r="J3" s="775"/>
      <c r="K3" s="775"/>
      <c r="L3" s="775"/>
      <c r="M3" s="775" t="s">
        <v>386</v>
      </c>
      <c r="N3" s="775"/>
      <c r="O3" s="775"/>
    </row>
    <row r="4" spans="2:25" s="178" customFormat="1" ht="38.25">
      <c r="B4" s="779"/>
      <c r="C4" s="439" t="s">
        <v>470</v>
      </c>
      <c r="D4" s="482" t="s">
        <v>471</v>
      </c>
      <c r="E4" s="481" t="s">
        <v>67</v>
      </c>
      <c r="F4" s="481" t="s">
        <v>68</v>
      </c>
      <c r="H4" s="819"/>
      <c r="I4" s="493" t="s">
        <v>470</v>
      </c>
      <c r="J4" s="483" t="s">
        <v>471</v>
      </c>
      <c r="K4" s="492" t="s">
        <v>435</v>
      </c>
      <c r="L4" s="179"/>
      <c r="M4" s="372" t="s">
        <v>470</v>
      </c>
      <c r="N4" s="483" t="s">
        <v>471</v>
      </c>
      <c r="O4" s="483" t="s">
        <v>68</v>
      </c>
    </row>
    <row r="5" spans="2:25" ht="6.75" customHeight="1">
      <c r="B5" s="175"/>
      <c r="C5" s="175"/>
      <c r="D5" s="175"/>
      <c r="E5" s="175"/>
      <c r="F5" s="175"/>
      <c r="H5" s="494"/>
      <c r="I5" s="494"/>
      <c r="L5" s="179"/>
    </row>
    <row r="6" spans="2:25">
      <c r="B6" s="105" t="s">
        <v>410</v>
      </c>
      <c r="C6" s="411">
        <v>229</v>
      </c>
      <c r="D6" s="86">
        <v>189</v>
      </c>
      <c r="E6" s="86">
        <v>40</v>
      </c>
      <c r="F6" s="223">
        <v>0.21299999999999999</v>
      </c>
      <c r="H6" s="105" t="s">
        <v>16</v>
      </c>
      <c r="I6" s="489">
        <v>0.17799999999999999</v>
      </c>
      <c r="J6" s="233">
        <v>0.17699999999999999</v>
      </c>
      <c r="K6" s="488">
        <v>0.1</v>
      </c>
      <c r="L6" s="179"/>
      <c r="M6" s="490">
        <v>2.61</v>
      </c>
      <c r="N6" s="232">
        <v>2.56</v>
      </c>
      <c r="O6" s="233">
        <v>0.02</v>
      </c>
    </row>
    <row r="7" spans="2:25">
      <c r="B7" s="88" t="s">
        <v>419</v>
      </c>
      <c r="C7" s="411">
        <v>-211</v>
      </c>
      <c r="D7" s="86">
        <v>-130</v>
      </c>
      <c r="E7" s="86">
        <v>-81</v>
      </c>
      <c r="F7" s="223">
        <v>-0.623</v>
      </c>
      <c r="G7" s="175"/>
      <c r="H7" s="484"/>
      <c r="I7" s="495"/>
      <c r="J7" s="495"/>
      <c r="K7" s="495"/>
      <c r="L7" s="179"/>
      <c r="M7" s="495"/>
      <c r="N7" s="495"/>
      <c r="O7" s="495"/>
      <c r="P7" s="175"/>
      <c r="T7" s="230"/>
      <c r="U7" s="230"/>
      <c r="V7" s="231"/>
      <c r="W7" s="232"/>
      <c r="X7" s="232"/>
      <c r="Y7" s="230"/>
    </row>
    <row r="8" spans="2:25">
      <c r="B8" s="105" t="s">
        <v>450</v>
      </c>
      <c r="C8" s="411">
        <v>-30</v>
      </c>
      <c r="D8" s="86">
        <v>-24</v>
      </c>
      <c r="E8" s="86">
        <v>-6</v>
      </c>
      <c r="F8" s="223">
        <v>-0.253</v>
      </c>
      <c r="H8" s="485" t="s">
        <v>451</v>
      </c>
      <c r="I8" s="496">
        <v>0.17799999999999999</v>
      </c>
      <c r="J8" s="497">
        <v>0.17699999999999999</v>
      </c>
      <c r="K8" s="498">
        <v>0.1</v>
      </c>
      <c r="L8" s="179"/>
      <c r="M8" s="499">
        <v>2.61</v>
      </c>
      <c r="N8" s="500">
        <v>2.56</v>
      </c>
      <c r="O8" s="352">
        <v>0.02</v>
      </c>
    </row>
    <row r="9" spans="2:25">
      <c r="B9" s="88" t="s">
        <v>415</v>
      </c>
      <c r="C9" s="411">
        <v>-40</v>
      </c>
      <c r="D9" s="86">
        <v>-39</v>
      </c>
      <c r="E9" s="86">
        <v>-1</v>
      </c>
      <c r="F9" s="223">
        <v>-2.3E-2</v>
      </c>
      <c r="L9" s="179"/>
    </row>
    <row r="10" spans="2:25">
      <c r="B10" s="484"/>
      <c r="C10" s="484"/>
      <c r="D10" s="484"/>
      <c r="E10" s="484"/>
      <c r="F10" s="484"/>
      <c r="O10" s="295"/>
    </row>
    <row r="11" spans="2:25">
      <c r="B11" s="485" t="s">
        <v>443</v>
      </c>
      <c r="C11" s="433">
        <v>-52</v>
      </c>
      <c r="D11" s="486">
        <v>-4</v>
      </c>
      <c r="E11" s="486">
        <v>-48</v>
      </c>
      <c r="F11" s="352" t="s">
        <v>380</v>
      </c>
    </row>
    <row r="14" spans="2:25">
      <c r="B14" s="353" t="s">
        <v>266</v>
      </c>
      <c r="C14" s="772" t="s">
        <v>381</v>
      </c>
      <c r="D14" s="772"/>
      <c r="E14" s="772"/>
      <c r="F14" s="820"/>
      <c r="H14" s="772" t="s">
        <v>266</v>
      </c>
      <c r="I14" s="772"/>
      <c r="J14" s="772"/>
      <c r="K14" s="772"/>
      <c r="L14" s="772"/>
      <c r="M14" s="772"/>
      <c r="N14" s="772"/>
      <c r="O14" s="820"/>
    </row>
    <row r="15" spans="2:25" ht="13.5" customHeight="1">
      <c r="B15" s="819" t="s">
        <v>264</v>
      </c>
      <c r="C15" s="775" t="s">
        <v>472</v>
      </c>
      <c r="D15" s="775"/>
      <c r="E15" s="775"/>
      <c r="F15" s="775"/>
      <c r="H15" s="819" t="s">
        <v>264</v>
      </c>
      <c r="I15" s="775" t="s">
        <v>274</v>
      </c>
      <c r="J15" s="775"/>
      <c r="K15" s="775"/>
      <c r="L15" s="775"/>
      <c r="M15" s="775" t="s">
        <v>386</v>
      </c>
      <c r="N15" s="775"/>
      <c r="O15" s="775"/>
    </row>
    <row r="16" spans="2:25" ht="38.25">
      <c r="B16" s="779"/>
      <c r="C16" s="439" t="s">
        <v>470</v>
      </c>
      <c r="D16" s="482" t="s">
        <v>471</v>
      </c>
      <c r="E16" s="481" t="s">
        <v>67</v>
      </c>
      <c r="F16" s="481" t="s">
        <v>68</v>
      </c>
      <c r="H16" s="819"/>
      <c r="I16" s="493" t="s">
        <v>470</v>
      </c>
      <c r="J16" s="483" t="s">
        <v>471</v>
      </c>
      <c r="K16" s="492" t="s">
        <v>435</v>
      </c>
      <c r="L16" s="179"/>
      <c r="M16" s="372" t="s">
        <v>470</v>
      </c>
      <c r="N16" s="483" t="s">
        <v>471</v>
      </c>
      <c r="O16" s="483" t="s">
        <v>68</v>
      </c>
    </row>
    <row r="17" spans="2:15">
      <c r="B17" s="175"/>
      <c r="C17" s="175"/>
      <c r="D17" s="175"/>
      <c r="E17" s="175"/>
      <c r="F17" s="175"/>
    </row>
    <row r="18" spans="2:15">
      <c r="B18" s="105" t="s">
        <v>410</v>
      </c>
      <c r="C18" s="411">
        <v>1790</v>
      </c>
      <c r="D18" s="86">
        <v>2125</v>
      </c>
      <c r="E18" s="86">
        <v>-335</v>
      </c>
      <c r="F18" s="223">
        <v>-0.158</v>
      </c>
      <c r="H18" s="105" t="s">
        <v>270</v>
      </c>
      <c r="I18" s="489">
        <v>0.19500000000000001</v>
      </c>
      <c r="J18" s="233">
        <v>0.20599999999999999</v>
      </c>
      <c r="K18" s="502">
        <v>-1.2</v>
      </c>
      <c r="L18" s="231"/>
      <c r="M18" s="503">
        <v>3.1</v>
      </c>
      <c r="N18" s="504">
        <v>3.1</v>
      </c>
      <c r="O18" s="223">
        <v>2E-3</v>
      </c>
    </row>
    <row r="19" spans="2:15">
      <c r="B19" s="88" t="s">
        <v>419</v>
      </c>
      <c r="C19" s="411">
        <v>-1131</v>
      </c>
      <c r="D19" s="86">
        <v>-1469</v>
      </c>
      <c r="E19" s="86">
        <v>337</v>
      </c>
      <c r="F19" s="223">
        <v>0.23</v>
      </c>
      <c r="H19" s="105" t="s">
        <v>271</v>
      </c>
      <c r="I19" s="489">
        <v>0.153</v>
      </c>
      <c r="J19" s="233">
        <v>0.16300000000000001</v>
      </c>
      <c r="K19" s="502">
        <v>-1</v>
      </c>
      <c r="L19" s="231"/>
      <c r="M19" s="503">
        <v>4.0999999999999996</v>
      </c>
      <c r="N19" s="504">
        <v>4.0999999999999996</v>
      </c>
      <c r="O19" s="223">
        <v>1.6E-2</v>
      </c>
    </row>
    <row r="20" spans="2:15">
      <c r="B20" s="105" t="s">
        <v>450</v>
      </c>
      <c r="C20" s="411">
        <v>-44</v>
      </c>
      <c r="D20" s="86">
        <v>-50</v>
      </c>
      <c r="E20" s="86">
        <v>6</v>
      </c>
      <c r="F20" s="223">
        <v>0.112</v>
      </c>
      <c r="H20" s="105" t="s">
        <v>272</v>
      </c>
      <c r="I20" s="501" t="s">
        <v>287</v>
      </c>
      <c r="J20" s="233">
        <v>0.112</v>
      </c>
      <c r="K20" s="502">
        <v>-11.2</v>
      </c>
      <c r="L20" s="231"/>
      <c r="M20" s="503" t="s">
        <v>465</v>
      </c>
      <c r="N20" s="504">
        <v>3.3</v>
      </c>
      <c r="O20" s="223" t="s">
        <v>380</v>
      </c>
    </row>
    <row r="21" spans="2:15">
      <c r="B21" s="88" t="s">
        <v>415</v>
      </c>
      <c r="C21" s="411">
        <v>-122</v>
      </c>
      <c r="D21" s="86">
        <v>-159</v>
      </c>
      <c r="E21" s="86">
        <v>37</v>
      </c>
      <c r="F21" s="223">
        <v>0.23499999999999999</v>
      </c>
      <c r="H21" s="105" t="s">
        <v>273</v>
      </c>
      <c r="I21" s="489">
        <v>0.107</v>
      </c>
      <c r="J21" s="233">
        <v>0.106</v>
      </c>
      <c r="K21" s="502">
        <v>0.1</v>
      </c>
      <c r="L21" s="231"/>
      <c r="M21" s="503">
        <v>8.3000000000000007</v>
      </c>
      <c r="N21" s="504">
        <v>8.1</v>
      </c>
      <c r="O21" s="223">
        <v>2.1000000000000001E-2</v>
      </c>
    </row>
    <row r="22" spans="2:15">
      <c r="B22" s="484"/>
      <c r="C22" s="484"/>
      <c r="D22" s="484"/>
      <c r="E22" s="484"/>
      <c r="F22" s="484"/>
      <c r="H22" s="484"/>
      <c r="I22" s="495"/>
      <c r="J22" s="495"/>
      <c r="K22" s="495"/>
      <c r="L22" s="179"/>
      <c r="M22" s="505"/>
      <c r="N22" s="505"/>
      <c r="O22" s="495"/>
    </row>
    <row r="23" spans="2:15">
      <c r="B23" s="485" t="s">
        <v>443</v>
      </c>
      <c r="C23" s="433">
        <v>493</v>
      </c>
      <c r="D23" s="486">
        <v>448</v>
      </c>
      <c r="E23" s="486">
        <v>45</v>
      </c>
      <c r="F23" s="352">
        <v>0.10100000000000001</v>
      </c>
      <c r="H23" s="485" t="s">
        <v>451</v>
      </c>
      <c r="I23" s="496">
        <v>0.13300000000000001</v>
      </c>
      <c r="J23" s="497">
        <v>0.13200000000000001</v>
      </c>
      <c r="K23" s="498">
        <v>0.1</v>
      </c>
      <c r="L23" s="179"/>
      <c r="M23" s="506">
        <v>15.5</v>
      </c>
      <c r="N23" s="507">
        <v>18.5</v>
      </c>
      <c r="O23" s="352">
        <v>-0.16600000000000001</v>
      </c>
    </row>
    <row r="26" spans="2:15">
      <c r="B26" s="353" t="s">
        <v>268</v>
      </c>
      <c r="C26" s="772" t="s">
        <v>381</v>
      </c>
      <c r="D26" s="772"/>
      <c r="E26" s="772"/>
      <c r="F26" s="820"/>
      <c r="H26" s="772" t="s">
        <v>268</v>
      </c>
      <c r="I26" s="772"/>
      <c r="J26" s="772"/>
      <c r="K26" s="772"/>
      <c r="L26" s="772"/>
      <c r="M26" s="772"/>
      <c r="N26" s="772"/>
      <c r="O26" s="820"/>
    </row>
    <row r="27" spans="2:15">
      <c r="B27" s="819" t="s">
        <v>264</v>
      </c>
      <c r="C27" s="775" t="s">
        <v>260</v>
      </c>
      <c r="D27" s="775"/>
      <c r="E27" s="775"/>
      <c r="F27" s="775"/>
      <c r="H27" s="819" t="s">
        <v>264</v>
      </c>
      <c r="I27" s="775" t="s">
        <v>274</v>
      </c>
      <c r="J27" s="775"/>
      <c r="K27" s="775"/>
      <c r="L27" s="775"/>
      <c r="M27" s="775" t="s">
        <v>386</v>
      </c>
      <c r="N27" s="775"/>
      <c r="O27" s="775"/>
    </row>
    <row r="28" spans="2:15" ht="35.25" customHeight="1">
      <c r="B28" s="779"/>
      <c r="C28" s="439" t="s">
        <v>470</v>
      </c>
      <c r="D28" s="482" t="s">
        <v>471</v>
      </c>
      <c r="E28" s="481" t="s">
        <v>67</v>
      </c>
      <c r="F28" s="481" t="s">
        <v>68</v>
      </c>
      <c r="H28" s="819"/>
      <c r="I28" s="493" t="s">
        <v>470</v>
      </c>
      <c r="J28" s="483" t="s">
        <v>471</v>
      </c>
      <c r="K28" s="492" t="s">
        <v>435</v>
      </c>
      <c r="L28" s="179"/>
      <c r="M28" s="372" t="s">
        <v>470</v>
      </c>
      <c r="N28" s="483" t="s">
        <v>471</v>
      </c>
      <c r="O28" s="483" t="s">
        <v>68</v>
      </c>
    </row>
    <row r="29" spans="2:15">
      <c r="B29" s="175"/>
      <c r="C29" s="175"/>
      <c r="D29" s="175"/>
      <c r="E29" s="175"/>
      <c r="F29" s="175"/>
      <c r="H29" s="494"/>
      <c r="I29" s="494"/>
      <c r="L29" s="179"/>
    </row>
    <row r="30" spans="2:15">
      <c r="B30" s="105" t="s">
        <v>410</v>
      </c>
      <c r="C30" s="411">
        <v>425</v>
      </c>
      <c r="D30" s="86">
        <v>463</v>
      </c>
      <c r="E30" s="86">
        <v>-38</v>
      </c>
      <c r="F30" s="223">
        <v>-8.3000000000000004E-2</v>
      </c>
      <c r="H30" s="105" t="s">
        <v>411</v>
      </c>
      <c r="I30" s="489">
        <v>7.4999999999999997E-2</v>
      </c>
      <c r="J30" s="233">
        <v>7.4999999999999997E-2</v>
      </c>
      <c r="K30" s="488">
        <v>0.1</v>
      </c>
      <c r="L30" s="179"/>
      <c r="M30" s="490">
        <v>3.81</v>
      </c>
      <c r="N30" s="232">
        <v>3.73</v>
      </c>
      <c r="O30" s="233">
        <v>2.3E-2</v>
      </c>
    </row>
    <row r="31" spans="2:15">
      <c r="B31" s="88" t="s">
        <v>419</v>
      </c>
      <c r="C31" s="411">
        <v>-258</v>
      </c>
      <c r="D31" s="86">
        <v>-273</v>
      </c>
      <c r="E31" s="86">
        <v>15</v>
      </c>
      <c r="F31" s="223">
        <v>5.6000000000000001E-2</v>
      </c>
      <c r="H31" s="484"/>
      <c r="I31" s="495"/>
      <c r="J31" s="495"/>
      <c r="K31" s="495"/>
      <c r="L31" s="179"/>
      <c r="M31" s="495"/>
      <c r="N31" s="495"/>
      <c r="O31" s="495"/>
    </row>
    <row r="32" spans="2:15">
      <c r="B32" s="105" t="s">
        <v>450</v>
      </c>
      <c r="C32" s="411">
        <v>-8</v>
      </c>
      <c r="D32" s="86">
        <v>-9</v>
      </c>
      <c r="E32" s="86">
        <v>1</v>
      </c>
      <c r="F32" s="223">
        <v>0.108</v>
      </c>
      <c r="H32" s="485" t="s">
        <v>451</v>
      </c>
      <c r="I32" s="496">
        <v>7.4999999999999997E-2</v>
      </c>
      <c r="J32" s="497">
        <v>7.4999999999999997E-2</v>
      </c>
      <c r="K32" s="498">
        <v>0.1</v>
      </c>
      <c r="L32" s="179"/>
      <c r="M32" s="499">
        <v>3.81</v>
      </c>
      <c r="N32" s="500">
        <v>3.73</v>
      </c>
      <c r="O32" s="352">
        <v>2.3E-2</v>
      </c>
    </row>
    <row r="33" spans="2:6">
      <c r="B33" s="88" t="s">
        <v>415</v>
      </c>
      <c r="C33" s="411">
        <v>-21</v>
      </c>
      <c r="D33" s="86">
        <v>-21</v>
      </c>
      <c r="E33" s="230">
        <v>0</v>
      </c>
      <c r="F33" s="223">
        <v>1.2E-2</v>
      </c>
    </row>
    <row r="34" spans="2:6">
      <c r="B34" s="484"/>
      <c r="C34" s="484"/>
      <c r="D34" s="484"/>
      <c r="E34" s="484"/>
      <c r="F34" s="484"/>
    </row>
    <row r="35" spans="2:6">
      <c r="B35" s="485" t="s">
        <v>443</v>
      </c>
      <c r="C35" s="433">
        <v>138</v>
      </c>
      <c r="D35" s="486">
        <v>159</v>
      </c>
      <c r="E35" s="486">
        <v>-22</v>
      </c>
      <c r="F35" s="352">
        <v>-0.13600000000000001</v>
      </c>
    </row>
  </sheetData>
  <mergeCells count="21">
    <mergeCell ref="C26:F26"/>
    <mergeCell ref="B3:B4"/>
    <mergeCell ref="C3:F3"/>
    <mergeCell ref="B15:B16"/>
    <mergeCell ref="C15:F15"/>
    <mergeCell ref="B27:B28"/>
    <mergeCell ref="C27:F27"/>
    <mergeCell ref="H3:H4"/>
    <mergeCell ref="H2:O2"/>
    <mergeCell ref="I3:L3"/>
    <mergeCell ref="H14:O14"/>
    <mergeCell ref="M3:O3"/>
    <mergeCell ref="H15:H16"/>
    <mergeCell ref="I15:L15"/>
    <mergeCell ref="H26:O26"/>
    <mergeCell ref="H27:H28"/>
    <mergeCell ref="I27:L27"/>
    <mergeCell ref="M27:O27"/>
    <mergeCell ref="M15:O15"/>
    <mergeCell ref="C2:F2"/>
    <mergeCell ref="C14:F14"/>
  </mergeCells>
  <pageMargins left="0.7" right="0.7" top="0.75" bottom="0.75" header="0.3" footer="0.3"/>
  <pageSetup paperSize="9"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22"/>
  <sheetViews>
    <sheetView showGridLines="0" workbookViewId="0"/>
  </sheetViews>
  <sheetFormatPr baseColWidth="10" defaultColWidth="11.42578125" defaultRowHeight="12.75"/>
  <cols>
    <col min="1" max="1" width="6.140625" style="89" customWidth="1"/>
    <col min="2" max="2" width="55.42578125" style="98" customWidth="1"/>
    <col min="3" max="3" width="9.140625" style="98" customWidth="1"/>
    <col min="4" max="4" width="16.28515625" style="98" customWidth="1"/>
    <col min="5" max="5" width="13.42578125" style="98" customWidth="1"/>
    <col min="6" max="6" width="9.140625" style="98" customWidth="1"/>
    <col min="7" max="7" width="17.28515625" style="98" customWidth="1"/>
    <col min="8" max="8" width="13.7109375" style="98" customWidth="1"/>
    <col min="9" max="16384" width="11.42578125" style="89"/>
  </cols>
  <sheetData>
    <row r="2" spans="2:8">
      <c r="B2" s="458"/>
      <c r="C2" s="458"/>
      <c r="D2" s="458"/>
      <c r="E2" s="458"/>
      <c r="F2" s="458"/>
      <c r="G2" s="458"/>
      <c r="H2" s="458"/>
    </row>
    <row r="3" spans="2:8" s="124" customFormat="1">
      <c r="B3" s="821" t="s">
        <v>500</v>
      </c>
      <c r="C3" s="822" t="s">
        <v>476</v>
      </c>
      <c r="D3" s="822"/>
      <c r="E3" s="822"/>
      <c r="F3" s="823"/>
      <c r="G3" s="823"/>
      <c r="H3" s="823"/>
    </row>
    <row r="4" spans="2:8" s="124" customFormat="1" ht="38.25">
      <c r="B4" s="821"/>
      <c r="C4" s="520" t="s">
        <v>29</v>
      </c>
      <c r="D4" s="521" t="s">
        <v>116</v>
      </c>
      <c r="E4" s="522" t="s">
        <v>113</v>
      </c>
      <c r="F4" s="509" t="s">
        <v>29</v>
      </c>
      <c r="G4" s="510" t="s">
        <v>116</v>
      </c>
      <c r="H4" s="510" t="s">
        <v>114</v>
      </c>
    </row>
    <row r="5" spans="2:8" s="124" customFormat="1">
      <c r="B5" s="814"/>
      <c r="C5" s="824" t="s">
        <v>470</v>
      </c>
      <c r="D5" s="825"/>
      <c r="E5" s="825"/>
      <c r="F5" s="826" t="s">
        <v>471</v>
      </c>
      <c r="G5" s="814"/>
      <c r="H5" s="814"/>
    </row>
    <row r="6" spans="2:8">
      <c r="C6" s="177"/>
      <c r="D6" s="177"/>
      <c r="E6" s="177"/>
    </row>
    <row r="7" spans="2:8">
      <c r="B7" s="102" t="s">
        <v>275</v>
      </c>
      <c r="C7" s="177"/>
      <c r="D7" s="177"/>
      <c r="E7" s="177"/>
    </row>
    <row r="8" spans="2:8">
      <c r="B8" s="98" t="s">
        <v>10</v>
      </c>
      <c r="C8" s="508">
        <v>17</v>
      </c>
      <c r="D8" s="508">
        <v>-6</v>
      </c>
      <c r="E8" s="508">
        <v>11</v>
      </c>
      <c r="F8" s="262">
        <v>27</v>
      </c>
      <c r="G8" s="262">
        <v>-22</v>
      </c>
      <c r="H8" s="262">
        <v>5</v>
      </c>
    </row>
    <row r="9" spans="2:8">
      <c r="B9" s="98" t="s">
        <v>46</v>
      </c>
      <c r="C9" s="508">
        <v>149</v>
      </c>
      <c r="D9" s="508">
        <v>-32</v>
      </c>
      <c r="E9" s="508">
        <v>117</v>
      </c>
      <c r="F9" s="262">
        <v>165</v>
      </c>
      <c r="G9" s="262">
        <v>-33</v>
      </c>
      <c r="H9" s="262">
        <v>132</v>
      </c>
    </row>
    <row r="10" spans="2:8">
      <c r="B10" s="98" t="s">
        <v>14</v>
      </c>
      <c r="C10" s="508">
        <v>195</v>
      </c>
      <c r="D10" s="508">
        <v>-15</v>
      </c>
      <c r="E10" s="508">
        <v>179</v>
      </c>
      <c r="F10" s="262">
        <v>199</v>
      </c>
      <c r="G10" s="262">
        <v>-18</v>
      </c>
      <c r="H10" s="262">
        <v>181</v>
      </c>
    </row>
    <row r="11" spans="2:8">
      <c r="B11" s="458" t="s">
        <v>318</v>
      </c>
      <c r="C11" s="511">
        <v>40</v>
      </c>
      <c r="D11" s="511">
        <v>-12</v>
      </c>
      <c r="E11" s="511">
        <v>29</v>
      </c>
      <c r="F11" s="512">
        <v>26</v>
      </c>
      <c r="G11" s="512">
        <v>-10</v>
      </c>
      <c r="H11" s="512">
        <v>17</v>
      </c>
    </row>
    <row r="12" spans="2:8">
      <c r="B12" s="450" t="s">
        <v>119</v>
      </c>
      <c r="C12" s="433">
        <v>401</v>
      </c>
      <c r="D12" s="433">
        <v>-64</v>
      </c>
      <c r="E12" s="433">
        <v>336</v>
      </c>
      <c r="F12" s="434">
        <v>417</v>
      </c>
      <c r="G12" s="434">
        <v>-82</v>
      </c>
      <c r="H12" s="434">
        <v>336</v>
      </c>
    </row>
    <row r="13" spans="2:8">
      <c r="C13" s="177"/>
      <c r="D13" s="177"/>
      <c r="E13" s="177"/>
    </row>
    <row r="14" spans="2:8">
      <c r="B14" s="102" t="s">
        <v>276</v>
      </c>
      <c r="C14" s="177"/>
      <c r="D14" s="177"/>
      <c r="E14" s="177"/>
    </row>
    <row r="15" spans="2:8">
      <c r="B15" s="98" t="s">
        <v>10</v>
      </c>
      <c r="C15" s="508">
        <v>-52</v>
      </c>
      <c r="D15" s="508">
        <v>-26</v>
      </c>
      <c r="E15" s="508">
        <v>-77</v>
      </c>
      <c r="F15" s="263">
        <v>-4</v>
      </c>
      <c r="G15" s="263">
        <v>-28</v>
      </c>
      <c r="H15" s="263">
        <v>-32</v>
      </c>
    </row>
    <row r="16" spans="2:8">
      <c r="B16" s="98" t="s">
        <v>46</v>
      </c>
      <c r="C16" s="508">
        <v>493</v>
      </c>
      <c r="D16" s="508">
        <v>-164</v>
      </c>
      <c r="E16" s="508">
        <v>329</v>
      </c>
      <c r="F16" s="263">
        <v>448</v>
      </c>
      <c r="G16" s="263">
        <v>-182</v>
      </c>
      <c r="H16" s="263">
        <v>265</v>
      </c>
    </row>
    <row r="17" spans="2:8">
      <c r="B17" s="458" t="s">
        <v>14</v>
      </c>
      <c r="C17" s="511">
        <v>138</v>
      </c>
      <c r="D17" s="511">
        <v>-31</v>
      </c>
      <c r="E17" s="511">
        <v>107</v>
      </c>
      <c r="F17" s="513">
        <v>159</v>
      </c>
      <c r="G17" s="513">
        <v>-36</v>
      </c>
      <c r="H17" s="513">
        <v>123</v>
      </c>
    </row>
    <row r="18" spans="2:8">
      <c r="B18" s="450" t="s">
        <v>120</v>
      </c>
      <c r="C18" s="433">
        <v>579</v>
      </c>
      <c r="D18" s="433">
        <v>-220</v>
      </c>
      <c r="E18" s="433">
        <v>359</v>
      </c>
      <c r="F18" s="434">
        <v>603</v>
      </c>
      <c r="G18" s="434">
        <v>-247</v>
      </c>
      <c r="H18" s="434">
        <v>356</v>
      </c>
    </row>
    <row r="19" spans="2:8" s="88" customFormat="1">
      <c r="B19" s="449"/>
      <c r="C19" s="449"/>
      <c r="D19" s="449"/>
      <c r="E19" s="449"/>
      <c r="F19" s="449"/>
      <c r="G19" s="449"/>
      <c r="H19" s="449"/>
    </row>
    <row r="20" spans="2:8">
      <c r="B20" s="462" t="s">
        <v>354</v>
      </c>
      <c r="C20" s="514">
        <v>-35</v>
      </c>
      <c r="D20" s="514">
        <v>-3</v>
      </c>
      <c r="E20" s="514">
        <v>-38</v>
      </c>
      <c r="F20" s="515">
        <v>-14</v>
      </c>
      <c r="G20" s="515">
        <v>-2</v>
      </c>
      <c r="H20" s="515">
        <v>-16</v>
      </c>
    </row>
    <row r="21" spans="2:8" ht="9" customHeight="1">
      <c r="B21" s="449"/>
      <c r="C21" s="516"/>
      <c r="D21" s="516"/>
      <c r="E21" s="516"/>
      <c r="F21" s="516"/>
      <c r="G21" s="516"/>
      <c r="H21" s="516"/>
    </row>
    <row r="22" spans="2:8">
      <c r="B22" s="517" t="s">
        <v>115</v>
      </c>
      <c r="C22" s="518">
        <v>945</v>
      </c>
      <c r="D22" s="518">
        <v>-287</v>
      </c>
      <c r="E22" s="518">
        <v>658</v>
      </c>
      <c r="F22" s="519">
        <v>1006</v>
      </c>
      <c r="G22" s="519">
        <v>-330</v>
      </c>
      <c r="H22" s="519">
        <v>675</v>
      </c>
    </row>
  </sheetData>
  <mergeCells count="4">
    <mergeCell ref="B3:B5"/>
    <mergeCell ref="C3:H3"/>
    <mergeCell ref="C5:E5"/>
    <mergeCell ref="F5:H5"/>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G53"/>
  <sheetViews>
    <sheetView showGridLines="0" workbookViewId="0"/>
  </sheetViews>
  <sheetFormatPr baseColWidth="10" defaultColWidth="11.42578125" defaultRowHeight="12.75"/>
  <cols>
    <col min="1" max="1" width="5.5703125" style="80" customWidth="1"/>
    <col min="2" max="2" width="66.42578125" style="103" customWidth="1"/>
    <col min="3" max="4" width="15.5703125" style="103" bestFit="1" customWidth="1"/>
    <col min="5" max="5" width="8" style="103" bestFit="1" customWidth="1"/>
    <col min="6" max="6" width="10" style="103" bestFit="1" customWidth="1"/>
    <col min="7" max="7" width="3.5703125" style="80" customWidth="1"/>
    <col min="8" max="16384" width="11.42578125" style="80"/>
  </cols>
  <sheetData>
    <row r="2" spans="1:7">
      <c r="A2" s="89"/>
      <c r="B2" s="817"/>
      <c r="C2" s="817"/>
      <c r="D2" s="817"/>
      <c r="E2" s="817"/>
      <c r="F2" s="817"/>
    </row>
    <row r="3" spans="1:7" ht="12.75" customHeight="1">
      <c r="A3" s="89"/>
      <c r="B3" s="828" t="s">
        <v>501</v>
      </c>
      <c r="C3" s="818" t="s">
        <v>476</v>
      </c>
      <c r="D3" s="818"/>
      <c r="E3" s="818"/>
      <c r="F3" s="818"/>
    </row>
    <row r="4" spans="1:7">
      <c r="A4" s="89"/>
      <c r="B4" s="829"/>
      <c r="C4" s="446" t="s">
        <v>470</v>
      </c>
      <c r="D4" s="447" t="s">
        <v>471</v>
      </c>
      <c r="E4" s="448" t="s">
        <v>67</v>
      </c>
      <c r="F4" s="448" t="s">
        <v>68</v>
      </c>
    </row>
    <row r="5" spans="1:7">
      <c r="A5" s="89"/>
      <c r="B5" s="98"/>
      <c r="C5" s="827"/>
      <c r="D5" s="827"/>
      <c r="E5" s="827"/>
      <c r="F5" s="99"/>
    </row>
    <row r="6" spans="1:7">
      <c r="A6" s="89"/>
      <c r="B6" s="102" t="s">
        <v>84</v>
      </c>
      <c r="C6" s="98"/>
      <c r="D6" s="98"/>
      <c r="E6" s="98"/>
      <c r="F6" s="98"/>
    </row>
    <row r="7" spans="1:7">
      <c r="A7" s="89"/>
      <c r="B7" s="98" t="s">
        <v>10</v>
      </c>
      <c r="C7" s="411">
        <v>22</v>
      </c>
      <c r="D7" s="81">
        <v>17</v>
      </c>
      <c r="E7" s="81">
        <v>5</v>
      </c>
      <c r="F7" s="271">
        <v>0.31</v>
      </c>
      <c r="G7" s="244"/>
    </row>
    <row r="8" spans="1:7">
      <c r="A8" s="89"/>
      <c r="B8" s="98" t="s">
        <v>46</v>
      </c>
      <c r="C8" s="411">
        <v>128</v>
      </c>
      <c r="D8" s="81">
        <v>71</v>
      </c>
      <c r="E8" s="81">
        <v>57</v>
      </c>
      <c r="F8" s="271">
        <v>0.80200000000000005</v>
      </c>
      <c r="G8" s="244"/>
    </row>
    <row r="9" spans="1:7">
      <c r="A9" s="89"/>
      <c r="B9" s="98" t="s">
        <v>14</v>
      </c>
      <c r="C9" s="411">
        <v>16</v>
      </c>
      <c r="D9" s="81">
        <v>5</v>
      </c>
      <c r="E9" s="81">
        <v>11</v>
      </c>
      <c r="F9" s="271">
        <v>2.2810000000000001</v>
      </c>
      <c r="G9" s="244"/>
    </row>
    <row r="10" spans="1:7">
      <c r="A10" s="89"/>
      <c r="B10" s="98" t="s">
        <v>318</v>
      </c>
      <c r="C10" s="411">
        <v>2</v>
      </c>
      <c r="D10" s="81">
        <v>1</v>
      </c>
      <c r="E10" s="81">
        <v>1</v>
      </c>
      <c r="F10" s="271">
        <v>0.42899999999999999</v>
      </c>
      <c r="G10" s="244"/>
    </row>
    <row r="11" spans="1:7">
      <c r="A11" s="89"/>
      <c r="B11" s="524" t="s">
        <v>355</v>
      </c>
      <c r="C11" s="421">
        <v>0</v>
      </c>
      <c r="D11" s="422">
        <v>10</v>
      </c>
      <c r="E11" s="422">
        <v>-10</v>
      </c>
      <c r="F11" s="525">
        <v>-0.99399999999999999</v>
      </c>
      <c r="G11" s="244"/>
    </row>
    <row r="12" spans="1:7" s="114" customFormat="1">
      <c r="A12" s="88"/>
      <c r="B12" s="526" t="s">
        <v>122</v>
      </c>
      <c r="C12" s="433">
        <v>168</v>
      </c>
      <c r="D12" s="486">
        <v>103</v>
      </c>
      <c r="E12" s="486">
        <v>64</v>
      </c>
      <c r="F12" s="527">
        <v>0.621</v>
      </c>
      <c r="G12" s="523"/>
    </row>
    <row r="13" spans="1:7">
      <c r="A13" s="89"/>
      <c r="B13" s="101"/>
      <c r="C13" s="247"/>
      <c r="D13" s="247"/>
      <c r="E13" s="247"/>
      <c r="F13" s="248"/>
      <c r="G13" s="246"/>
    </row>
    <row r="14" spans="1:7">
      <c r="A14" s="89"/>
      <c r="B14" s="102" t="s">
        <v>360</v>
      </c>
      <c r="C14" s="245"/>
      <c r="D14" s="245"/>
      <c r="E14" s="245"/>
      <c r="F14" s="249"/>
      <c r="G14" s="246"/>
    </row>
    <row r="15" spans="1:7">
      <c r="A15" s="89"/>
      <c r="B15" s="98" t="s">
        <v>10</v>
      </c>
      <c r="C15" s="411">
        <v>-68</v>
      </c>
      <c r="D15" s="81">
        <v>-72</v>
      </c>
      <c r="E15" s="81">
        <v>4</v>
      </c>
      <c r="F15" s="271">
        <v>5.2999999999999999E-2</v>
      </c>
      <c r="G15" s="244"/>
    </row>
    <row r="16" spans="1:7">
      <c r="A16" s="89"/>
      <c r="B16" s="98" t="s">
        <v>46</v>
      </c>
      <c r="C16" s="411">
        <v>-274</v>
      </c>
      <c r="D16" s="81">
        <v>-215</v>
      </c>
      <c r="E16" s="81">
        <v>-58</v>
      </c>
      <c r="F16" s="271">
        <v>-0.27200000000000002</v>
      </c>
      <c r="G16" s="244"/>
    </row>
    <row r="17" spans="1:7">
      <c r="A17" s="89"/>
      <c r="B17" s="98" t="s">
        <v>14</v>
      </c>
      <c r="C17" s="411">
        <v>-63</v>
      </c>
      <c r="D17" s="81">
        <v>-35</v>
      </c>
      <c r="E17" s="81">
        <v>-28</v>
      </c>
      <c r="F17" s="271">
        <v>-0.81499999999999995</v>
      </c>
      <c r="G17" s="244"/>
    </row>
    <row r="18" spans="1:7">
      <c r="A18" s="89"/>
      <c r="B18" s="98" t="s">
        <v>47</v>
      </c>
      <c r="C18" s="411">
        <v>-1</v>
      </c>
      <c r="D18" s="81">
        <v>-0.22500000000000001</v>
      </c>
      <c r="E18" s="81">
        <v>-1</v>
      </c>
      <c r="F18" s="271">
        <v>-2.653</v>
      </c>
      <c r="G18" s="244"/>
    </row>
    <row r="19" spans="1:7">
      <c r="A19" s="89"/>
      <c r="B19" s="98" t="s">
        <v>318</v>
      </c>
      <c r="C19" s="411">
        <v>-4</v>
      </c>
      <c r="D19" s="81">
        <v>-1</v>
      </c>
      <c r="E19" s="81">
        <v>-3</v>
      </c>
      <c r="F19" s="271">
        <v>-2.1509999999999998</v>
      </c>
      <c r="G19" s="244"/>
    </row>
    <row r="20" spans="1:7">
      <c r="A20" s="89"/>
      <c r="B20" s="524" t="s">
        <v>121</v>
      </c>
      <c r="C20" s="421">
        <v>-20</v>
      </c>
      <c r="D20" s="422">
        <v>-12</v>
      </c>
      <c r="E20" s="422">
        <v>-8</v>
      </c>
      <c r="F20" s="525">
        <v>-0.65400000000000003</v>
      </c>
      <c r="G20" s="244"/>
    </row>
    <row r="21" spans="1:7" s="114" customFormat="1">
      <c r="A21" s="88"/>
      <c r="B21" s="526" t="s">
        <v>359</v>
      </c>
      <c r="C21" s="433">
        <v>-430</v>
      </c>
      <c r="D21" s="486">
        <v>-336</v>
      </c>
      <c r="E21" s="486">
        <v>-95</v>
      </c>
      <c r="F21" s="527">
        <v>-0.28199999999999997</v>
      </c>
      <c r="G21" s="523"/>
    </row>
    <row r="22" spans="1:7">
      <c r="A22" s="89"/>
      <c r="B22" s="101"/>
      <c r="C22" s="247"/>
      <c r="D22" s="247"/>
      <c r="E22" s="247"/>
      <c r="F22" s="248"/>
      <c r="G22" s="246"/>
    </row>
    <row r="23" spans="1:7">
      <c r="A23" s="89"/>
      <c r="B23" s="102" t="s">
        <v>85</v>
      </c>
      <c r="C23" s="245"/>
      <c r="D23" s="245"/>
      <c r="E23" s="245"/>
      <c r="F23" s="249"/>
      <c r="G23" s="246"/>
    </row>
    <row r="24" spans="1:7">
      <c r="A24" s="89"/>
      <c r="B24" s="98" t="s">
        <v>10</v>
      </c>
      <c r="C24" s="445">
        <v>68</v>
      </c>
      <c r="D24" s="244">
        <v>13</v>
      </c>
      <c r="E24" s="244">
        <v>55</v>
      </c>
      <c r="F24" s="223">
        <v>4.109</v>
      </c>
      <c r="G24" s="244"/>
    </row>
    <row r="25" spans="1:7">
      <c r="A25" s="89"/>
      <c r="B25" s="98" t="s">
        <v>46</v>
      </c>
      <c r="C25" s="445">
        <v>-12</v>
      </c>
      <c r="D25" s="244">
        <v>144</v>
      </c>
      <c r="E25" s="244">
        <v>-157</v>
      </c>
      <c r="F25" s="223" t="s">
        <v>380</v>
      </c>
      <c r="G25" s="244"/>
    </row>
    <row r="26" spans="1:7">
      <c r="A26" s="89"/>
      <c r="B26" s="98" t="s">
        <v>14</v>
      </c>
      <c r="C26" s="445">
        <v>12</v>
      </c>
      <c r="D26" s="244">
        <v>-2</v>
      </c>
      <c r="E26" s="244">
        <v>14</v>
      </c>
      <c r="F26" s="267" t="s">
        <v>380</v>
      </c>
      <c r="G26" s="244"/>
    </row>
    <row r="27" spans="1:7">
      <c r="A27" s="89"/>
      <c r="B27" s="98" t="s">
        <v>47</v>
      </c>
      <c r="C27" s="445">
        <v>1</v>
      </c>
      <c r="D27" s="244">
        <v>0.107</v>
      </c>
      <c r="E27" s="244">
        <v>1</v>
      </c>
      <c r="F27" s="267" t="s">
        <v>380</v>
      </c>
      <c r="G27" s="244"/>
    </row>
    <row r="28" spans="1:7">
      <c r="A28" s="89"/>
      <c r="B28" s="524" t="s">
        <v>355</v>
      </c>
      <c r="C28" s="459">
        <v>-52</v>
      </c>
      <c r="D28" s="460">
        <v>-77</v>
      </c>
      <c r="E28" s="460">
        <v>25</v>
      </c>
      <c r="F28" s="348">
        <v>-0.32500000000000001</v>
      </c>
      <c r="G28" s="244"/>
    </row>
    <row r="29" spans="1:7" s="114" customFormat="1">
      <c r="A29" s="88"/>
      <c r="B29" s="526" t="s">
        <v>123</v>
      </c>
      <c r="C29" s="475">
        <v>18</v>
      </c>
      <c r="D29" s="529">
        <v>79</v>
      </c>
      <c r="E29" s="529">
        <v>-61</v>
      </c>
      <c r="F29" s="352">
        <v>0.77800000000000002</v>
      </c>
      <c r="G29" s="523"/>
    </row>
    <row r="30" spans="1:7">
      <c r="A30" s="89"/>
      <c r="B30" s="528"/>
      <c r="C30" s="461"/>
      <c r="D30" s="461"/>
      <c r="E30" s="461"/>
      <c r="F30" s="461"/>
      <c r="G30" s="247"/>
    </row>
    <row r="31" spans="1:7" s="114" customFormat="1">
      <c r="A31" s="88"/>
      <c r="B31" s="526" t="s">
        <v>277</v>
      </c>
      <c r="C31" s="475">
        <v>61</v>
      </c>
      <c r="D31" s="529">
        <v>57</v>
      </c>
      <c r="E31" s="529">
        <v>4</v>
      </c>
      <c r="F31" s="352">
        <v>-6.4000000000000001E-2</v>
      </c>
      <c r="G31" s="523"/>
    </row>
    <row r="32" spans="1:7">
      <c r="A32" s="89"/>
      <c r="B32" s="528"/>
      <c r="C32" s="461"/>
      <c r="D32" s="461"/>
      <c r="E32" s="461"/>
      <c r="F32" s="461"/>
      <c r="G32" s="247"/>
    </row>
    <row r="33" spans="1:7">
      <c r="A33" s="530"/>
      <c r="B33" s="533" t="s">
        <v>124</v>
      </c>
      <c r="C33" s="531">
        <v>-184</v>
      </c>
      <c r="D33" s="531">
        <v>-96</v>
      </c>
      <c r="E33" s="531">
        <v>-88</v>
      </c>
      <c r="F33" s="532">
        <v>-0.91300000000000003</v>
      </c>
      <c r="G33" s="244"/>
    </row>
    <row r="34" spans="1:7">
      <c r="A34" s="89"/>
      <c r="B34" s="176"/>
      <c r="C34" s="243"/>
      <c r="D34" s="243"/>
      <c r="E34" s="243"/>
      <c r="F34" s="234"/>
      <c r="G34" s="250"/>
    </row>
    <row r="35" spans="1:7">
      <c r="A35" s="89"/>
      <c r="B35" s="102" t="s">
        <v>339</v>
      </c>
      <c r="C35" s="243"/>
      <c r="D35" s="243"/>
      <c r="E35" s="243"/>
      <c r="F35" s="234"/>
      <c r="G35" s="250"/>
    </row>
    <row r="36" spans="1:7">
      <c r="A36" s="89"/>
      <c r="B36" s="98" t="s">
        <v>10</v>
      </c>
      <c r="C36" s="445">
        <v>-85</v>
      </c>
      <c r="D36" s="244" t="s">
        <v>465</v>
      </c>
      <c r="E36" s="244">
        <v>-85</v>
      </c>
      <c r="F36" s="223" t="s">
        <v>380</v>
      </c>
      <c r="G36" s="244"/>
    </row>
    <row r="37" spans="1:7">
      <c r="A37" s="89"/>
      <c r="B37" s="98" t="s">
        <v>46</v>
      </c>
      <c r="C37" s="445">
        <v>103</v>
      </c>
      <c r="D37" s="244">
        <v>0</v>
      </c>
      <c r="E37" s="244">
        <v>102</v>
      </c>
      <c r="F37" s="223" t="s">
        <v>380</v>
      </c>
      <c r="G37" s="244"/>
    </row>
    <row r="38" spans="1:7" s="114" customFormat="1">
      <c r="A38" s="88"/>
      <c r="B38" s="526" t="s">
        <v>340</v>
      </c>
      <c r="C38" s="475">
        <v>18</v>
      </c>
      <c r="D38" s="529">
        <v>0</v>
      </c>
      <c r="E38" s="529">
        <v>17</v>
      </c>
      <c r="F38" s="352" t="s">
        <v>380</v>
      </c>
      <c r="G38" s="523"/>
    </row>
    <row r="39" spans="1:7">
      <c r="B39" s="80"/>
      <c r="C39" s="246"/>
      <c r="D39" s="246"/>
      <c r="E39" s="246"/>
      <c r="F39" s="246"/>
      <c r="G39" s="246"/>
    </row>
    <row r="40" spans="1:7">
      <c r="A40" s="530"/>
      <c r="B40" s="533" t="s">
        <v>86</v>
      </c>
      <c r="C40" s="531">
        <v>491</v>
      </c>
      <c r="D40" s="531">
        <v>579</v>
      </c>
      <c r="E40" s="531">
        <v>-88</v>
      </c>
      <c r="F40" s="532">
        <v>-0.152</v>
      </c>
      <c r="G40" s="244"/>
    </row>
    <row r="41" spans="1:7">
      <c r="A41" s="89"/>
      <c r="B41" s="176"/>
      <c r="C41" s="251"/>
      <c r="D41" s="251"/>
      <c r="E41" s="251"/>
      <c r="F41" s="252"/>
      <c r="G41" s="246"/>
    </row>
    <row r="42" spans="1:7">
      <c r="B42" s="173" t="s">
        <v>87</v>
      </c>
      <c r="C42" s="246"/>
      <c r="D42" s="246"/>
      <c r="E42" s="246"/>
      <c r="F42" s="246"/>
      <c r="G42" s="246"/>
    </row>
    <row r="43" spans="1:7">
      <c r="A43" s="89"/>
      <c r="B43" s="98" t="s">
        <v>10</v>
      </c>
      <c r="C43" s="445">
        <v>53</v>
      </c>
      <c r="D43" s="244">
        <v>6</v>
      </c>
      <c r="E43" s="244">
        <v>46</v>
      </c>
      <c r="F43" s="223">
        <v>-7.1660000000000004</v>
      </c>
      <c r="G43" s="244"/>
    </row>
    <row r="44" spans="1:7">
      <c r="A44" s="89"/>
      <c r="B44" s="98" t="s">
        <v>46</v>
      </c>
      <c r="C44" s="445">
        <v>-120</v>
      </c>
      <c r="D44" s="244">
        <v>-107</v>
      </c>
      <c r="E44" s="244">
        <v>-13</v>
      </c>
      <c r="F44" s="223">
        <v>-0.122</v>
      </c>
      <c r="G44" s="244"/>
    </row>
    <row r="45" spans="1:7">
      <c r="A45" s="89"/>
      <c r="B45" s="98" t="s">
        <v>14</v>
      </c>
      <c r="C45" s="445">
        <v>-88</v>
      </c>
      <c r="D45" s="244">
        <v>-94</v>
      </c>
      <c r="E45" s="244">
        <v>5</v>
      </c>
      <c r="F45" s="223">
        <v>5.8000000000000003E-2</v>
      </c>
      <c r="G45" s="244"/>
    </row>
    <row r="46" spans="1:7">
      <c r="A46" s="89"/>
      <c r="B46" s="98" t="s">
        <v>318</v>
      </c>
      <c r="C46" s="445">
        <v>-11</v>
      </c>
      <c r="D46" s="244">
        <v>-5</v>
      </c>
      <c r="E46" s="244">
        <v>-6</v>
      </c>
      <c r="F46" s="223">
        <v>-1.171</v>
      </c>
      <c r="G46" s="244"/>
    </row>
    <row r="47" spans="1:7">
      <c r="A47" s="89"/>
      <c r="B47" s="174" t="s">
        <v>121</v>
      </c>
      <c r="C47" s="534">
        <v>12</v>
      </c>
      <c r="D47" s="245">
        <v>10</v>
      </c>
      <c r="E47" s="245">
        <v>2</v>
      </c>
      <c r="F47" s="348">
        <v>0.20699999999999999</v>
      </c>
      <c r="G47" s="246"/>
    </row>
    <row r="48" spans="1:7" s="114" customFormat="1">
      <c r="A48" s="88"/>
      <c r="B48" s="526" t="s">
        <v>125</v>
      </c>
      <c r="C48" s="475">
        <v>-154</v>
      </c>
      <c r="D48" s="529">
        <v>-189</v>
      </c>
      <c r="E48" s="529">
        <v>35</v>
      </c>
      <c r="F48" s="416">
        <v>0.184</v>
      </c>
      <c r="G48" s="523"/>
    </row>
    <row r="49" spans="1:7" s="114" customFormat="1">
      <c r="A49" s="88"/>
      <c r="B49" s="526"/>
      <c r="C49" s="529"/>
      <c r="D49" s="529"/>
      <c r="E49" s="529"/>
      <c r="F49" s="535"/>
      <c r="G49" s="246"/>
    </row>
    <row r="50" spans="1:7">
      <c r="A50" s="530"/>
      <c r="B50" s="533" t="s">
        <v>258</v>
      </c>
      <c r="C50" s="531">
        <v>337</v>
      </c>
      <c r="D50" s="531">
        <v>390</v>
      </c>
      <c r="E50" s="531">
        <v>-53</v>
      </c>
      <c r="F50" s="532">
        <v>-0.13700000000000001</v>
      </c>
      <c r="G50" s="244"/>
    </row>
    <row r="51" spans="1:7">
      <c r="A51" s="89"/>
      <c r="B51" s="451" t="s">
        <v>56</v>
      </c>
      <c r="C51" s="475">
        <v>307</v>
      </c>
      <c r="D51" s="461">
        <v>366</v>
      </c>
      <c r="E51" s="461">
        <v>-59</v>
      </c>
      <c r="F51" s="431">
        <v>-0.16</v>
      </c>
      <c r="G51" s="247"/>
    </row>
    <row r="52" spans="1:7">
      <c r="A52" s="89"/>
      <c r="B52" s="458" t="s">
        <v>57</v>
      </c>
      <c r="C52" s="459">
        <v>103</v>
      </c>
      <c r="D52" s="460">
        <v>107</v>
      </c>
      <c r="E52" s="460">
        <v>-4</v>
      </c>
      <c r="F52" s="348">
        <v>-3.5999999999999997E-2</v>
      </c>
      <c r="G52" s="244"/>
    </row>
    <row r="53" spans="1:7">
      <c r="A53" s="89"/>
      <c r="B53" s="98"/>
      <c r="C53" s="98"/>
      <c r="D53" s="98"/>
      <c r="E53" s="98"/>
      <c r="F53" s="98"/>
      <c r="G53" s="98"/>
    </row>
  </sheetData>
  <mergeCells count="4">
    <mergeCell ref="B2:F2"/>
    <mergeCell ref="C3:F3"/>
    <mergeCell ref="C5:E5"/>
    <mergeCell ref="B3:B4"/>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32"/>
  <sheetViews>
    <sheetView showGridLines="0" workbookViewId="0"/>
  </sheetViews>
  <sheetFormatPr baseColWidth="10" defaultColWidth="11.42578125" defaultRowHeight="12.75"/>
  <cols>
    <col min="1" max="1" width="5.42578125" style="33" customWidth="1"/>
    <col min="2" max="2" width="54.85546875" style="84" customWidth="1"/>
    <col min="3" max="3" width="15.7109375" style="84" customWidth="1"/>
    <col min="4" max="4" width="15.5703125" style="84" customWidth="1"/>
    <col min="5" max="5" width="10.28515625" style="84" bestFit="1" customWidth="1"/>
    <col min="6" max="6" width="11.42578125" style="84"/>
    <col min="7" max="16384" width="11.42578125" style="33"/>
  </cols>
  <sheetData>
    <row r="1" spans="2:6">
      <c r="B1" s="537"/>
      <c r="C1" s="832"/>
      <c r="D1" s="832"/>
      <c r="E1" s="832"/>
      <c r="F1" s="832"/>
    </row>
    <row r="2" spans="2:6">
      <c r="B2" s="830" t="s">
        <v>131</v>
      </c>
      <c r="C2" s="539" t="s">
        <v>470</v>
      </c>
      <c r="D2" s="539" t="s">
        <v>420</v>
      </c>
      <c r="E2" s="539" t="s">
        <v>67</v>
      </c>
      <c r="F2" s="538" t="s">
        <v>68</v>
      </c>
    </row>
    <row r="3" spans="2:6">
      <c r="B3" s="831"/>
      <c r="C3" s="833" t="s">
        <v>387</v>
      </c>
      <c r="D3" s="833"/>
      <c r="E3" s="833"/>
      <c r="F3" s="539"/>
    </row>
    <row r="4" spans="2:6">
      <c r="C4" s="109"/>
      <c r="D4" s="109"/>
      <c r="E4" s="109"/>
    </row>
    <row r="5" spans="2:6">
      <c r="B5" s="85" t="s">
        <v>50</v>
      </c>
      <c r="C5" s="536">
        <v>11409</v>
      </c>
      <c r="D5" s="110">
        <v>7764</v>
      </c>
      <c r="E5" s="110">
        <v>3645</v>
      </c>
      <c r="F5" s="82">
        <v>0.47</v>
      </c>
    </row>
    <row r="6" spans="2:6">
      <c r="B6" s="85" t="s">
        <v>126</v>
      </c>
      <c r="C6" s="536">
        <v>24945</v>
      </c>
      <c r="D6" s="110">
        <v>27010</v>
      </c>
      <c r="E6" s="110">
        <v>-2065</v>
      </c>
      <c r="F6" s="82">
        <v>-7.5999999999999998E-2</v>
      </c>
    </row>
    <row r="7" spans="2:6">
      <c r="B7" s="540"/>
      <c r="C7" s="541"/>
      <c r="D7" s="541"/>
      <c r="E7" s="541"/>
      <c r="F7" s="541"/>
    </row>
    <row r="8" spans="2:6">
      <c r="B8" s="452" t="s">
        <v>51</v>
      </c>
      <c r="C8" s="542">
        <v>36354</v>
      </c>
      <c r="D8" s="542">
        <v>34774</v>
      </c>
      <c r="E8" s="542">
        <v>1580</v>
      </c>
      <c r="F8" s="543">
        <v>4.4999999999999998E-2</v>
      </c>
    </row>
    <row r="9" spans="2:6">
      <c r="C9" s="834"/>
      <c r="D9" s="835"/>
      <c r="E9" s="835"/>
      <c r="F9" s="836"/>
    </row>
    <row r="10" spans="2:6">
      <c r="B10" s="173"/>
      <c r="C10" s="832"/>
      <c r="D10" s="832"/>
      <c r="E10" s="832"/>
      <c r="F10" s="832"/>
    </row>
    <row r="11" spans="2:6">
      <c r="B11" s="830" t="s">
        <v>132</v>
      </c>
      <c r="C11" s="539" t="s">
        <v>470</v>
      </c>
      <c r="D11" s="539" t="s">
        <v>420</v>
      </c>
      <c r="E11" s="539" t="s">
        <v>67</v>
      </c>
      <c r="F11" s="538" t="s">
        <v>68</v>
      </c>
    </row>
    <row r="12" spans="2:6">
      <c r="B12" s="831"/>
      <c r="C12" s="833" t="s">
        <v>387</v>
      </c>
      <c r="D12" s="833"/>
      <c r="E12" s="833"/>
      <c r="F12" s="539"/>
    </row>
    <row r="13" spans="2:6">
      <c r="C13" s="109"/>
      <c r="D13" s="109"/>
      <c r="E13" s="109"/>
    </row>
    <row r="14" spans="2:6">
      <c r="B14" s="85" t="s">
        <v>52</v>
      </c>
      <c r="C14" s="544">
        <v>9951</v>
      </c>
      <c r="D14" s="121">
        <v>7927</v>
      </c>
      <c r="E14" s="121">
        <v>2024</v>
      </c>
      <c r="F14" s="87">
        <v>0.255</v>
      </c>
    </row>
    <row r="15" spans="2:6">
      <c r="B15" s="85" t="s">
        <v>53</v>
      </c>
      <c r="C15" s="544">
        <v>10251</v>
      </c>
      <c r="D15" s="121">
        <v>11400</v>
      </c>
      <c r="E15" s="121">
        <v>-1148</v>
      </c>
      <c r="F15" s="87">
        <v>-0.10100000000000001</v>
      </c>
    </row>
    <row r="16" spans="2:6">
      <c r="B16" s="85"/>
      <c r="C16" s="121"/>
      <c r="D16" s="121"/>
      <c r="E16" s="121"/>
      <c r="F16" s="87"/>
    </row>
    <row r="17" spans="2:8">
      <c r="B17" s="85" t="s">
        <v>127</v>
      </c>
      <c r="C17" s="544">
        <v>16152</v>
      </c>
      <c r="D17" s="121">
        <v>15447</v>
      </c>
      <c r="E17" s="121">
        <v>705</v>
      </c>
      <c r="F17" s="87">
        <v>4.5999999999999999E-2</v>
      </c>
    </row>
    <row r="18" spans="2:8">
      <c r="B18" s="83" t="s">
        <v>128</v>
      </c>
      <c r="C18" s="536">
        <v>13794</v>
      </c>
      <c r="D18" s="110">
        <v>12957</v>
      </c>
      <c r="E18" s="110">
        <v>837</v>
      </c>
      <c r="F18" s="82">
        <v>6.5000000000000002E-2</v>
      </c>
    </row>
    <row r="19" spans="2:8">
      <c r="B19" s="83" t="s">
        <v>129</v>
      </c>
      <c r="C19" s="536">
        <v>2358</v>
      </c>
      <c r="D19" s="110">
        <v>2490</v>
      </c>
      <c r="E19" s="110">
        <v>-132</v>
      </c>
      <c r="F19" s="82">
        <v>-5.2999999999999999E-2</v>
      </c>
    </row>
    <row r="20" spans="2:8">
      <c r="C20" s="110"/>
      <c r="D20" s="110"/>
      <c r="E20" s="110"/>
      <c r="F20" s="111"/>
    </row>
    <row r="21" spans="2:8">
      <c r="B21" s="452" t="s">
        <v>130</v>
      </c>
      <c r="C21" s="542">
        <v>36354</v>
      </c>
      <c r="D21" s="542">
        <v>34774</v>
      </c>
      <c r="E21" s="542">
        <v>1580</v>
      </c>
      <c r="F21" s="543">
        <v>4.4999999999999998E-2</v>
      </c>
    </row>
    <row r="23" spans="2:8">
      <c r="B23" s="173"/>
      <c r="C23" s="832"/>
      <c r="D23" s="832"/>
      <c r="E23" s="832"/>
      <c r="F23" s="832"/>
    </row>
    <row r="24" spans="2:8">
      <c r="B24" s="830" t="s">
        <v>388</v>
      </c>
      <c r="C24" s="539" t="s">
        <v>470</v>
      </c>
      <c r="D24" s="539" t="s">
        <v>471</v>
      </c>
      <c r="E24" s="539" t="s">
        <v>67</v>
      </c>
      <c r="F24" s="538" t="s">
        <v>68</v>
      </c>
    </row>
    <row r="25" spans="2:8">
      <c r="B25" s="831"/>
      <c r="C25" s="833" t="s">
        <v>387</v>
      </c>
      <c r="D25" s="833"/>
      <c r="E25" s="833"/>
      <c r="F25" s="539"/>
    </row>
    <row r="26" spans="2:8">
      <c r="C26" s="109"/>
      <c r="D26" s="109"/>
      <c r="E26" s="109"/>
      <c r="F26" s="112"/>
    </row>
    <row r="27" spans="2:8">
      <c r="B27" s="85" t="s">
        <v>66</v>
      </c>
      <c r="C27" s="411">
        <v>725</v>
      </c>
      <c r="D27" s="81">
        <v>201</v>
      </c>
      <c r="E27" s="81">
        <v>524</v>
      </c>
      <c r="F27" s="223">
        <v>2.6080000000000001</v>
      </c>
    </row>
    <row r="28" spans="2:8">
      <c r="B28" s="85" t="s">
        <v>65</v>
      </c>
      <c r="C28" s="411">
        <v>761</v>
      </c>
      <c r="D28" s="81">
        <v>-694</v>
      </c>
      <c r="E28" s="81">
        <v>1455</v>
      </c>
      <c r="F28" s="223">
        <v>-2.097</v>
      </c>
    </row>
    <row r="29" spans="2:8">
      <c r="B29" s="85" t="s">
        <v>64</v>
      </c>
      <c r="C29" s="411">
        <v>-47</v>
      </c>
      <c r="D29" s="81">
        <v>682</v>
      </c>
      <c r="E29" s="81">
        <v>-729</v>
      </c>
      <c r="F29" s="223">
        <v>1.0680000000000001</v>
      </c>
    </row>
    <row r="30" spans="2:8">
      <c r="C30" s="110"/>
      <c r="D30" s="110"/>
      <c r="E30" s="110"/>
      <c r="F30" s="110"/>
    </row>
    <row r="31" spans="2:8">
      <c r="B31" s="452" t="s">
        <v>133</v>
      </c>
      <c r="C31" s="542">
        <v>1440</v>
      </c>
      <c r="D31" s="542">
        <v>190</v>
      </c>
      <c r="E31" s="542">
        <v>1250</v>
      </c>
      <c r="F31" s="561" t="s">
        <v>380</v>
      </c>
    </row>
    <row r="32" spans="2:8">
      <c r="G32" s="84"/>
      <c r="H32" s="84"/>
    </row>
  </sheetData>
  <mergeCells count="10">
    <mergeCell ref="B24:B25"/>
    <mergeCell ref="C23:F23"/>
    <mergeCell ref="C25:E25"/>
    <mergeCell ref="C1:F1"/>
    <mergeCell ref="C10:F10"/>
    <mergeCell ref="C3:E3"/>
    <mergeCell ref="C12:E12"/>
    <mergeCell ref="B2:B3"/>
    <mergeCell ref="B11:B12"/>
    <mergeCell ref="C9:F9"/>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J23"/>
  <sheetViews>
    <sheetView showGridLines="0" zoomScaleNormal="100" workbookViewId="0"/>
  </sheetViews>
  <sheetFormatPr baseColWidth="10" defaultColWidth="7.28515625" defaultRowHeight="12.75"/>
  <cols>
    <col min="1" max="1" width="3.140625" style="89" customWidth="1"/>
    <col min="2" max="2" width="12.85546875" style="89" customWidth="1"/>
    <col min="3" max="3" width="33.140625" style="89" customWidth="1"/>
    <col min="4" max="4" width="8.7109375" style="89" customWidth="1"/>
    <col min="5" max="5" width="15.5703125" style="180" bestFit="1" customWidth="1"/>
    <col min="6" max="6" width="14.85546875" style="180" bestFit="1" customWidth="1"/>
    <col min="7" max="7" width="12.28515625" style="180" customWidth="1"/>
    <col min="8" max="8" width="13.85546875" style="89" customWidth="1"/>
    <col min="9" max="9" width="10" style="89" bestFit="1" customWidth="1"/>
    <col min="10" max="10" width="4.7109375" style="89" customWidth="1"/>
    <col min="11" max="11" width="7.28515625" style="89" customWidth="1"/>
    <col min="12" max="16384" width="7.28515625" style="89"/>
  </cols>
  <sheetData>
    <row r="2" spans="2:9">
      <c r="B2" s="556"/>
      <c r="C2" s="556"/>
      <c r="D2" s="556"/>
      <c r="E2" s="557"/>
      <c r="F2" s="557"/>
      <c r="G2" s="557"/>
      <c r="H2" s="556"/>
    </row>
    <row r="3" spans="2:9" ht="15.75" customHeight="1">
      <c r="B3" s="789" t="s">
        <v>278</v>
      </c>
      <c r="C3" s="789"/>
      <c r="D3" s="372" t="s">
        <v>62</v>
      </c>
      <c r="E3" s="372" t="s">
        <v>470</v>
      </c>
      <c r="F3" s="372" t="s">
        <v>420</v>
      </c>
      <c r="G3" s="372" t="s">
        <v>471</v>
      </c>
      <c r="H3" s="372" t="s">
        <v>67</v>
      </c>
      <c r="I3" s="372" t="s">
        <v>68</v>
      </c>
    </row>
    <row r="4" spans="2:9" ht="6" customHeight="1">
      <c r="E4" s="89"/>
      <c r="F4" s="89"/>
      <c r="G4" s="89"/>
    </row>
    <row r="5" spans="2:9" ht="18" customHeight="1">
      <c r="B5" s="173" t="s">
        <v>58</v>
      </c>
      <c r="C5" s="177" t="s">
        <v>279</v>
      </c>
      <c r="D5" s="183" t="s">
        <v>69</v>
      </c>
      <c r="E5" s="184">
        <v>1.1465402358949941</v>
      </c>
      <c r="F5" s="184">
        <v>0.97941937980858262</v>
      </c>
      <c r="G5" s="185"/>
      <c r="H5" s="186">
        <v>0.16712085608641147</v>
      </c>
      <c r="I5" s="276">
        <v>0.17063258041623963</v>
      </c>
    </row>
    <row r="6" spans="2:9" ht="18" customHeight="1">
      <c r="B6" s="177"/>
      <c r="C6" s="177" t="s">
        <v>502</v>
      </c>
      <c r="D6" s="183" t="s">
        <v>69</v>
      </c>
      <c r="E6" s="184">
        <v>1.092879847789453</v>
      </c>
      <c r="F6" s="184">
        <v>0.91035807872161023</v>
      </c>
      <c r="G6" s="185"/>
      <c r="H6" s="186">
        <v>0.18252176906784279</v>
      </c>
      <c r="I6" s="276">
        <v>0.20049447940765552</v>
      </c>
    </row>
    <row r="7" spans="2:9" ht="18" customHeight="1">
      <c r="B7" s="545"/>
      <c r="C7" s="545" t="s">
        <v>280</v>
      </c>
      <c r="D7" s="546" t="s">
        <v>135</v>
      </c>
      <c r="E7" s="551">
        <v>1458.2149999999999</v>
      </c>
      <c r="F7" s="551">
        <v>-163.142</v>
      </c>
      <c r="G7" s="551"/>
      <c r="H7" s="551">
        <v>1621.357</v>
      </c>
      <c r="I7" s="552" t="s">
        <v>380</v>
      </c>
    </row>
    <row r="8" spans="2:9" ht="18" customHeight="1">
      <c r="B8" s="173" t="s">
        <v>59</v>
      </c>
      <c r="C8" s="177" t="s">
        <v>281</v>
      </c>
      <c r="D8" s="183" t="s">
        <v>69</v>
      </c>
      <c r="E8" s="185">
        <v>1.250761495112179</v>
      </c>
      <c r="F8" s="185">
        <v>1.2511414103265088</v>
      </c>
      <c r="G8" s="185"/>
      <c r="H8" s="186">
        <v>-3.7991521432978459E-4</v>
      </c>
      <c r="I8" s="276">
        <v>-3.0365489559702752E-4</v>
      </c>
    </row>
    <row r="9" spans="2:9" ht="18" customHeight="1">
      <c r="B9" s="177"/>
      <c r="C9" s="177" t="s">
        <v>282</v>
      </c>
      <c r="D9" s="183" t="s">
        <v>18</v>
      </c>
      <c r="E9" s="187">
        <v>0.49257212966108044</v>
      </c>
      <c r="F9" s="187">
        <v>0.41016014826045588</v>
      </c>
      <c r="G9" s="187"/>
      <c r="H9" s="558" t="s">
        <v>506</v>
      </c>
      <c r="I9" s="189" t="s">
        <v>287</v>
      </c>
    </row>
    <row r="10" spans="2:9" ht="18" customHeight="1">
      <c r="B10" s="177"/>
      <c r="C10" s="177" t="s">
        <v>283</v>
      </c>
      <c r="D10" s="183" t="s">
        <v>18</v>
      </c>
      <c r="E10" s="187">
        <v>0.50742787033891956</v>
      </c>
      <c r="F10" s="187">
        <v>0.58983985173954412</v>
      </c>
      <c r="G10" s="187"/>
      <c r="H10" s="558" t="s">
        <v>507</v>
      </c>
      <c r="I10" s="189" t="s">
        <v>287</v>
      </c>
    </row>
    <row r="11" spans="2:9" ht="18" customHeight="1">
      <c r="B11" s="545"/>
      <c r="C11" s="545" t="s">
        <v>284</v>
      </c>
      <c r="D11" s="546" t="s">
        <v>69</v>
      </c>
      <c r="E11" s="547">
        <v>2.6828955924906781</v>
      </c>
      <c r="F11" s="547"/>
      <c r="G11" s="548">
        <v>5.0319971976179731</v>
      </c>
      <c r="H11" s="549">
        <v>-2.349101605127295</v>
      </c>
      <c r="I11" s="550">
        <v>-0.46683285241877787</v>
      </c>
    </row>
    <row r="12" spans="2:9" ht="18" customHeight="1">
      <c r="B12" s="173" t="s">
        <v>60</v>
      </c>
      <c r="C12" s="177" t="s">
        <v>61</v>
      </c>
      <c r="D12" s="183" t="s">
        <v>18</v>
      </c>
      <c r="E12" s="187">
        <v>0.20955131112288777</v>
      </c>
      <c r="F12" s="187"/>
      <c r="G12" s="188">
        <v>0.19738301084683901</v>
      </c>
      <c r="H12" s="559" t="s">
        <v>531</v>
      </c>
      <c r="I12" s="189"/>
    </row>
    <row r="13" spans="2:9" ht="18" customHeight="1">
      <c r="B13" s="177"/>
      <c r="C13" s="177" t="s">
        <v>285</v>
      </c>
      <c r="D13" s="183" t="s">
        <v>18</v>
      </c>
      <c r="E13" s="292">
        <v>-7.6675527712452528E-3</v>
      </c>
      <c r="F13" s="276"/>
      <c r="G13" s="188">
        <v>6.7692628956623688E-2</v>
      </c>
      <c r="H13" s="559" t="s">
        <v>508</v>
      </c>
      <c r="I13" s="189"/>
    </row>
    <row r="14" spans="2:9" ht="18" customHeight="1">
      <c r="B14" s="545"/>
      <c r="C14" s="545" t="s">
        <v>286</v>
      </c>
      <c r="D14" s="546" t="s">
        <v>18</v>
      </c>
      <c r="E14" s="553">
        <v>6.7637462089704921E-3</v>
      </c>
      <c r="F14" s="553"/>
      <c r="G14" s="554">
        <v>3.5060404647329374E-2</v>
      </c>
      <c r="H14" s="560" t="s">
        <v>509</v>
      </c>
      <c r="I14" s="555"/>
    </row>
    <row r="15" spans="2:9">
      <c r="H15" s="181"/>
    </row>
    <row r="16" spans="2:9">
      <c r="B16" s="89" t="s">
        <v>361</v>
      </c>
      <c r="H16" s="180"/>
    </row>
    <row r="17" spans="2:10">
      <c r="B17" s="89" t="s">
        <v>503</v>
      </c>
      <c r="E17" s="89"/>
      <c r="F17" s="89"/>
      <c r="G17" s="89"/>
    </row>
    <row r="18" spans="2:10">
      <c r="B18" s="89" t="s">
        <v>362</v>
      </c>
      <c r="E18" s="89"/>
      <c r="F18" s="89"/>
      <c r="G18" s="89"/>
    </row>
    <row r="19" spans="2:10">
      <c r="B19" s="89" t="s">
        <v>363</v>
      </c>
      <c r="H19" s="180"/>
    </row>
    <row r="20" spans="2:10">
      <c r="B20" s="89" t="s">
        <v>364</v>
      </c>
      <c r="H20" s="180"/>
    </row>
    <row r="21" spans="2:10">
      <c r="B21" s="89" t="s">
        <v>365</v>
      </c>
      <c r="H21" s="180"/>
    </row>
    <row r="22" spans="2:10" ht="27" customHeight="1">
      <c r="B22" s="811" t="s">
        <v>504</v>
      </c>
      <c r="C22" s="811"/>
      <c r="D22" s="811"/>
      <c r="E22" s="811"/>
      <c r="F22" s="811"/>
      <c r="G22" s="811"/>
      <c r="H22" s="811"/>
      <c r="I22" s="811"/>
      <c r="J22" s="811"/>
    </row>
    <row r="23" spans="2:10">
      <c r="B23" s="89" t="s">
        <v>505</v>
      </c>
      <c r="H23" s="180"/>
    </row>
  </sheetData>
  <mergeCells count="2">
    <mergeCell ref="B3:C3"/>
    <mergeCell ref="B22:J22"/>
  </mergeCells>
  <phoneticPr fontId="12" type="noConversion"/>
  <printOptions horizontalCentered="1" verticalCentered="1"/>
  <pageMargins left="0.21" right="0.21" top="0.98425196850393704" bottom="0.98425196850393704" header="0.51181102362204722" footer="0.51181102362204722"/>
  <pageSetup paperSize="9" orientation="landscape" r:id="rId1"/>
  <headerFooter alignWithMargins="0">
    <oddHeader>&amp;C&amp;"Arial"&amp;8&amp;K000000INTERNAL&amp;1#</oddHead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44"/>
  <sheetViews>
    <sheetView showGridLines="0" zoomScaleNormal="100" workbookViewId="0"/>
  </sheetViews>
  <sheetFormatPr baseColWidth="10" defaultColWidth="11.42578125" defaultRowHeight="12.75"/>
  <cols>
    <col min="1" max="1" width="7.28515625" style="89" customWidth="1"/>
    <col min="2" max="2" width="45" style="89" customWidth="1"/>
    <col min="3" max="3" width="16.5703125" style="89" customWidth="1"/>
    <col min="4" max="4" width="15.7109375" style="89" customWidth="1"/>
    <col min="5" max="5" width="14.85546875" style="89" customWidth="1"/>
    <col min="6" max="6" width="2.7109375" style="89" customWidth="1"/>
    <col min="7" max="7" width="16.5703125" style="89" customWidth="1"/>
    <col min="8" max="8" width="15.7109375" style="89" customWidth="1"/>
    <col min="9" max="9" width="12.42578125" style="89" customWidth="1"/>
    <col min="10" max="16384" width="11.42578125" style="89"/>
  </cols>
  <sheetData>
    <row r="2" spans="2:11" ht="13.5" thickBot="1">
      <c r="B2" s="569"/>
      <c r="C2" s="569"/>
      <c r="D2" s="569"/>
      <c r="E2" s="569"/>
      <c r="F2" s="569"/>
      <c r="G2" s="569"/>
      <c r="H2" s="569"/>
      <c r="I2" s="569"/>
    </row>
    <row r="3" spans="2:11" ht="15">
      <c r="B3" s="837" t="s">
        <v>63</v>
      </c>
      <c r="C3" s="837"/>
      <c r="D3" s="837"/>
      <c r="E3" s="837"/>
      <c r="F3" s="837"/>
      <c r="G3" s="837"/>
      <c r="H3" s="837"/>
    </row>
    <row r="4" spans="2:11" ht="17.25" customHeight="1" thickBot="1">
      <c r="B4" s="838" t="s">
        <v>387</v>
      </c>
      <c r="C4" s="838"/>
      <c r="D4" s="838"/>
      <c r="E4" s="838"/>
      <c r="F4" s="838"/>
      <c r="G4" s="838"/>
      <c r="H4" s="838"/>
      <c r="I4" s="569"/>
    </row>
    <row r="5" spans="2:11" ht="48" customHeight="1">
      <c r="B5" s="839" t="s">
        <v>48</v>
      </c>
      <c r="C5" s="841" t="s">
        <v>82</v>
      </c>
      <c r="D5" s="841"/>
      <c r="E5" s="841"/>
      <c r="F5" s="570"/>
      <c r="G5" s="841" t="s">
        <v>246</v>
      </c>
      <c r="H5" s="841"/>
      <c r="I5" s="841"/>
    </row>
    <row r="6" spans="2:11">
      <c r="B6" s="840"/>
      <c r="C6" s="353" t="s">
        <v>470</v>
      </c>
      <c r="D6" s="441" t="s">
        <v>471</v>
      </c>
      <c r="E6" s="441" t="s">
        <v>68</v>
      </c>
      <c r="F6" s="182"/>
      <c r="G6" s="372" t="s">
        <v>470</v>
      </c>
      <c r="H6" s="563" t="s">
        <v>471</v>
      </c>
      <c r="I6" s="442" t="s">
        <v>68</v>
      </c>
    </row>
    <row r="7" spans="2:11" ht="6" customHeight="1"/>
    <row r="8" spans="2:11" ht="13.5" customHeight="1">
      <c r="B8" s="90" t="s">
        <v>171</v>
      </c>
      <c r="C8" s="562">
        <v>0</v>
      </c>
      <c r="D8" s="571">
        <v>0</v>
      </c>
      <c r="E8" s="106" t="s">
        <v>380</v>
      </c>
      <c r="F8" s="106"/>
      <c r="G8" s="562">
        <v>4.609</v>
      </c>
      <c r="H8" s="106">
        <v>4</v>
      </c>
      <c r="I8" s="238">
        <v>0.15225</v>
      </c>
      <c r="K8" s="89" t="s">
        <v>134</v>
      </c>
    </row>
    <row r="9" spans="2:11" ht="13.5" customHeight="1">
      <c r="B9" s="90" t="s">
        <v>141</v>
      </c>
      <c r="C9" s="562">
        <v>0</v>
      </c>
      <c r="D9" s="106">
        <v>16</v>
      </c>
      <c r="E9" s="238" t="s">
        <v>380</v>
      </c>
      <c r="F9" s="91"/>
      <c r="G9" s="562">
        <v>0</v>
      </c>
      <c r="H9" s="106">
        <v>8</v>
      </c>
      <c r="I9" s="238">
        <v>-1</v>
      </c>
    </row>
    <row r="10" spans="2:11" ht="13.5" customHeight="1">
      <c r="B10" s="90" t="s">
        <v>413</v>
      </c>
      <c r="C10" s="562">
        <v>57.826000000000001</v>
      </c>
      <c r="D10" s="106">
        <v>25</v>
      </c>
      <c r="E10" s="82">
        <v>1.31304</v>
      </c>
      <c r="F10" s="91"/>
      <c r="G10" s="562">
        <v>14.821999999999999</v>
      </c>
      <c r="H10" s="106">
        <v>27</v>
      </c>
      <c r="I10" s="238">
        <v>-0.45103703703703701</v>
      </c>
    </row>
    <row r="11" spans="2:11" ht="13.5" customHeight="1">
      <c r="B11" s="90" t="s">
        <v>151</v>
      </c>
      <c r="C11" s="562">
        <v>16.390999999999998</v>
      </c>
      <c r="D11" s="106">
        <v>16</v>
      </c>
      <c r="E11" s="82">
        <v>2.443749999999989E-2</v>
      </c>
      <c r="F11" s="91"/>
      <c r="G11" s="562">
        <v>0</v>
      </c>
      <c r="H11" s="106">
        <v>0</v>
      </c>
      <c r="I11" s="238" t="s">
        <v>380</v>
      </c>
    </row>
    <row r="12" spans="2:11" ht="13.5" customHeight="1">
      <c r="B12" s="90" t="s">
        <v>269</v>
      </c>
      <c r="C12" s="562">
        <v>2.5960000000000001</v>
      </c>
      <c r="D12" s="106">
        <v>1</v>
      </c>
      <c r="E12" s="82">
        <v>1.5960000000000001</v>
      </c>
      <c r="F12" s="91"/>
      <c r="G12" s="562">
        <v>0</v>
      </c>
      <c r="H12" s="106">
        <v>0</v>
      </c>
      <c r="I12" s="238" t="s">
        <v>380</v>
      </c>
    </row>
    <row r="13" spans="2:11" ht="13.5" customHeight="1">
      <c r="B13" s="90" t="s">
        <v>332</v>
      </c>
      <c r="C13" s="562">
        <v>0</v>
      </c>
      <c r="D13" s="106">
        <v>111</v>
      </c>
      <c r="E13" s="238" t="s">
        <v>380</v>
      </c>
      <c r="F13" s="106"/>
      <c r="G13" s="562">
        <v>0</v>
      </c>
      <c r="H13" s="106">
        <v>20</v>
      </c>
      <c r="I13" s="238">
        <v>-1</v>
      </c>
      <c r="J13" s="118"/>
    </row>
    <row r="14" spans="2:11" ht="13.5" customHeight="1">
      <c r="B14" s="90" t="s">
        <v>146</v>
      </c>
      <c r="C14" s="562">
        <v>0.20200000000000001</v>
      </c>
      <c r="D14" s="571">
        <v>0</v>
      </c>
      <c r="E14" s="238" t="s">
        <v>380</v>
      </c>
      <c r="F14" s="91"/>
      <c r="G14" s="562">
        <v>2.8959999999999999</v>
      </c>
      <c r="H14" s="106">
        <v>3</v>
      </c>
      <c r="I14" s="238">
        <v>-3.4666666666666734E-2</v>
      </c>
    </row>
    <row r="15" spans="2:11" ht="13.5" customHeight="1">
      <c r="B15" s="90" t="s">
        <v>169</v>
      </c>
      <c r="C15" s="562">
        <v>0.58099999999999996</v>
      </c>
      <c r="D15" s="571">
        <v>0</v>
      </c>
      <c r="E15" s="238" t="s">
        <v>380</v>
      </c>
      <c r="F15" s="106"/>
      <c r="G15" s="562">
        <v>0</v>
      </c>
      <c r="H15" s="293">
        <v>0</v>
      </c>
      <c r="I15" s="238" t="s">
        <v>380</v>
      </c>
    </row>
    <row r="16" spans="2:11" ht="13.5" customHeight="1">
      <c r="B16" s="90" t="s">
        <v>253</v>
      </c>
      <c r="C16" s="562">
        <v>0</v>
      </c>
      <c r="D16" s="106">
        <v>0</v>
      </c>
      <c r="E16" s="238" t="s">
        <v>380</v>
      </c>
      <c r="F16" s="106"/>
      <c r="G16" s="562">
        <v>0</v>
      </c>
      <c r="H16" s="106">
        <v>3</v>
      </c>
      <c r="I16" s="238">
        <v>-1</v>
      </c>
    </row>
    <row r="17" spans="2:9" ht="13.5" customHeight="1">
      <c r="B17" s="90" t="s">
        <v>147</v>
      </c>
      <c r="C17" s="562">
        <v>0</v>
      </c>
      <c r="D17" s="106">
        <v>2</v>
      </c>
      <c r="E17" s="238">
        <v>-1</v>
      </c>
      <c r="F17" s="91"/>
      <c r="G17" s="562">
        <v>0</v>
      </c>
      <c r="H17" s="106">
        <v>1</v>
      </c>
      <c r="I17" s="238">
        <v>-1</v>
      </c>
    </row>
    <row r="18" spans="2:9" ht="13.5" customHeight="1">
      <c r="B18" s="90" t="s">
        <v>333</v>
      </c>
      <c r="C18" s="562">
        <v>89.558999999999997</v>
      </c>
      <c r="D18" s="106">
        <v>66</v>
      </c>
      <c r="E18" s="82">
        <v>0.35695454545454552</v>
      </c>
      <c r="F18" s="91"/>
      <c r="G18" s="562">
        <v>50.424999999999997</v>
      </c>
      <c r="H18" s="106">
        <v>41</v>
      </c>
      <c r="I18" s="238">
        <v>0.22987804878048768</v>
      </c>
    </row>
    <row r="19" spans="2:9" ht="13.5" customHeight="1">
      <c r="B19" s="90" t="s">
        <v>172</v>
      </c>
      <c r="C19" s="562">
        <v>30.53</v>
      </c>
      <c r="D19" s="106">
        <v>34</v>
      </c>
      <c r="E19" s="82">
        <v>-0.10205882352941176</v>
      </c>
      <c r="F19" s="91"/>
      <c r="G19" s="562">
        <v>21.382999999999999</v>
      </c>
      <c r="H19" s="106">
        <v>20.6</v>
      </c>
      <c r="I19" s="238">
        <v>3.8009708737863912E-2</v>
      </c>
    </row>
    <row r="20" spans="2:9" ht="13.5" customHeight="1">
      <c r="B20" s="90" t="s">
        <v>154</v>
      </c>
      <c r="C20" s="562">
        <v>58.6</v>
      </c>
      <c r="D20" s="106">
        <v>47</v>
      </c>
      <c r="E20" s="82">
        <v>0.24680851063829801</v>
      </c>
      <c r="F20" s="91"/>
      <c r="G20" s="562">
        <v>0</v>
      </c>
      <c r="H20" s="106">
        <v>0</v>
      </c>
      <c r="I20" s="238" t="s">
        <v>380</v>
      </c>
    </row>
    <row r="21" spans="2:9" ht="13.5" customHeight="1">
      <c r="B21" s="90" t="s">
        <v>173</v>
      </c>
      <c r="C21" s="562">
        <v>57.862000000000002</v>
      </c>
      <c r="D21" s="106">
        <v>57</v>
      </c>
      <c r="E21" s="82">
        <v>1.5122807017543982E-2</v>
      </c>
      <c r="F21" s="91"/>
      <c r="G21" s="562">
        <v>31.254000000000001</v>
      </c>
      <c r="H21" s="106">
        <v>25</v>
      </c>
      <c r="I21" s="238">
        <v>0.25016000000000016</v>
      </c>
    </row>
    <row r="22" spans="2:9" ht="13.5" customHeight="1">
      <c r="B22" s="90" t="s">
        <v>174</v>
      </c>
      <c r="C22" s="562">
        <v>94.51</v>
      </c>
      <c r="D22" s="106">
        <v>68</v>
      </c>
      <c r="E22" s="82">
        <v>0.38985294117647062</v>
      </c>
      <c r="F22" s="91"/>
      <c r="G22" s="562">
        <v>23.652000000000001</v>
      </c>
      <c r="H22" s="106">
        <v>16</v>
      </c>
      <c r="I22" s="238">
        <v>0.47825000000000006</v>
      </c>
    </row>
    <row r="23" spans="2:9" ht="13.5" customHeight="1">
      <c r="B23" s="90" t="s">
        <v>412</v>
      </c>
      <c r="C23" s="562">
        <v>79.058000000000007</v>
      </c>
      <c r="D23" s="106">
        <v>90</v>
      </c>
      <c r="E23" s="82">
        <v>-0.12157777777777767</v>
      </c>
      <c r="F23" s="91"/>
      <c r="G23" s="562">
        <v>27.120999999999999</v>
      </c>
      <c r="H23" s="106">
        <v>21</v>
      </c>
      <c r="I23" s="238">
        <v>0.29147619047619044</v>
      </c>
    </row>
    <row r="24" spans="2:9" ht="13.5" customHeight="1">
      <c r="B24" s="90" t="s">
        <v>175</v>
      </c>
      <c r="C24" s="562">
        <v>1.665</v>
      </c>
      <c r="D24" s="106">
        <v>1</v>
      </c>
      <c r="E24" s="82">
        <v>0.66500000000000004</v>
      </c>
      <c r="F24" s="91"/>
      <c r="G24" s="562">
        <v>0</v>
      </c>
      <c r="H24" s="106">
        <v>8</v>
      </c>
      <c r="I24" s="238">
        <v>-1</v>
      </c>
    </row>
    <row r="25" spans="2:9" ht="13.5" customHeight="1">
      <c r="B25" s="90" t="s">
        <v>153</v>
      </c>
      <c r="C25" s="562">
        <v>2.65</v>
      </c>
      <c r="D25" s="106">
        <v>4</v>
      </c>
      <c r="E25" s="82">
        <v>-0.33750000000000002</v>
      </c>
      <c r="F25" s="91"/>
      <c r="G25" s="562">
        <v>0</v>
      </c>
      <c r="H25" s="106">
        <v>0</v>
      </c>
      <c r="I25" s="238" t="s">
        <v>380</v>
      </c>
    </row>
    <row r="26" spans="2:9" ht="13.5" customHeight="1">
      <c r="B26" s="90" t="s">
        <v>306</v>
      </c>
      <c r="C26" s="562">
        <v>3.4420000000000002</v>
      </c>
      <c r="D26" s="106">
        <v>1</v>
      </c>
      <c r="E26" s="82">
        <v>2.4420000000000002</v>
      </c>
      <c r="F26" s="91"/>
      <c r="G26" s="562">
        <v>0</v>
      </c>
      <c r="H26" s="106">
        <v>0</v>
      </c>
      <c r="I26" s="238" t="s">
        <v>380</v>
      </c>
    </row>
    <row r="27" spans="2:9" ht="13.5" customHeight="1">
      <c r="B27" s="90" t="s">
        <v>334</v>
      </c>
      <c r="C27" s="562">
        <v>189.10900000000001</v>
      </c>
      <c r="D27" s="106">
        <v>119</v>
      </c>
      <c r="E27" s="82">
        <v>0.58915126050420175</v>
      </c>
      <c r="F27" s="91"/>
      <c r="G27" s="562">
        <v>34.1</v>
      </c>
      <c r="H27" s="106">
        <v>26</v>
      </c>
      <c r="I27" s="238">
        <v>0.31153846153846154</v>
      </c>
    </row>
    <row r="28" spans="2:9" ht="13.5" customHeight="1">
      <c r="B28" s="90" t="s">
        <v>335</v>
      </c>
      <c r="C28" s="562">
        <v>0</v>
      </c>
      <c r="D28" s="106">
        <v>43</v>
      </c>
      <c r="E28" s="82">
        <v>-1</v>
      </c>
      <c r="F28" s="91"/>
      <c r="G28" s="562">
        <v>0</v>
      </c>
      <c r="H28" s="106">
        <v>1</v>
      </c>
      <c r="I28" s="238">
        <v>-1</v>
      </c>
    </row>
    <row r="29" spans="2:9" ht="13.5" customHeight="1">
      <c r="B29" s="90" t="s">
        <v>336</v>
      </c>
      <c r="C29" s="562">
        <v>50.917999999999999</v>
      </c>
      <c r="D29" s="106">
        <v>3</v>
      </c>
      <c r="E29" s="106" t="s">
        <v>380</v>
      </c>
      <c r="F29" s="91"/>
      <c r="G29" s="562">
        <v>0</v>
      </c>
      <c r="H29" s="106">
        <v>0</v>
      </c>
      <c r="I29" s="238" t="s">
        <v>380</v>
      </c>
    </row>
    <row r="30" spans="2:9" ht="13.5" customHeight="1">
      <c r="B30" s="90" t="s">
        <v>337</v>
      </c>
      <c r="C30" s="562">
        <v>1</v>
      </c>
      <c r="D30" s="106">
        <v>3</v>
      </c>
      <c r="E30" s="82">
        <v>-0.66666666666666674</v>
      </c>
      <c r="F30" s="91"/>
      <c r="G30" s="562">
        <v>11.381</v>
      </c>
      <c r="H30" s="106">
        <v>9</v>
      </c>
      <c r="I30" s="238">
        <v>0.26455555555555565</v>
      </c>
    </row>
    <row r="31" spans="2:9" ht="13.5" customHeight="1">
      <c r="B31" s="90" t="s">
        <v>357</v>
      </c>
      <c r="C31" s="562">
        <v>0</v>
      </c>
      <c r="D31" s="106">
        <v>0</v>
      </c>
      <c r="E31" s="238" t="s">
        <v>380</v>
      </c>
      <c r="F31" s="91"/>
      <c r="G31" s="562">
        <v>0</v>
      </c>
      <c r="H31" s="106">
        <v>3.6</v>
      </c>
      <c r="I31" s="238" t="s">
        <v>380</v>
      </c>
    </row>
    <row r="32" spans="2:9" ht="13.5" customHeight="1">
      <c r="B32" s="564"/>
      <c r="C32" s="564"/>
      <c r="D32" s="564"/>
      <c r="E32" s="564"/>
      <c r="F32" s="182"/>
      <c r="G32" s="564"/>
      <c r="H32" s="564"/>
      <c r="I32" s="564"/>
    </row>
    <row r="33" spans="2:9">
      <c r="B33" s="565" t="s">
        <v>17</v>
      </c>
      <c r="C33" s="566">
        <v>736.49900000000002</v>
      </c>
      <c r="D33" s="566">
        <v>707</v>
      </c>
      <c r="E33" s="543">
        <v>4.1724186704384714E-2</v>
      </c>
      <c r="F33" s="182"/>
      <c r="G33" s="567">
        <v>221.643</v>
      </c>
      <c r="H33" s="566">
        <v>237.2</v>
      </c>
      <c r="I33" s="568">
        <v>-6.5586003372681279E-2</v>
      </c>
    </row>
    <row r="34" spans="2:9" ht="13.5" customHeight="1">
      <c r="B34" s="90"/>
      <c r="C34" s="91"/>
      <c r="D34" s="91"/>
      <c r="E34" s="91"/>
      <c r="F34" s="91"/>
      <c r="G34" s="91"/>
      <c r="H34" s="91"/>
    </row>
    <row r="35" spans="2:9" ht="13.5" customHeight="1">
      <c r="B35" s="90" t="s">
        <v>389</v>
      </c>
      <c r="C35" s="91"/>
      <c r="D35" s="91"/>
      <c r="E35" s="91"/>
      <c r="F35" s="91"/>
      <c r="G35" s="91"/>
      <c r="H35" s="91"/>
    </row>
    <row r="36" spans="2:9" ht="13.5" customHeight="1">
      <c r="B36" s="92"/>
      <c r="C36" s="93"/>
      <c r="D36" s="93"/>
      <c r="E36" s="93"/>
      <c r="F36" s="93"/>
      <c r="G36" s="93"/>
      <c r="H36" s="93"/>
    </row>
    <row r="37" spans="2:9" ht="10.5" customHeight="1">
      <c r="B37" s="94"/>
      <c r="C37" s="95"/>
      <c r="D37" s="95"/>
      <c r="E37" s="95"/>
      <c r="F37" s="95"/>
      <c r="G37" s="95"/>
      <c r="H37" s="95"/>
    </row>
    <row r="38" spans="2:9">
      <c r="B38" s="96"/>
      <c r="C38" s="95"/>
      <c r="H38" s="95"/>
    </row>
    <row r="39" spans="2:9">
      <c r="C39" s="95"/>
      <c r="D39" s="95"/>
      <c r="E39" s="95"/>
      <c r="F39" s="95"/>
      <c r="G39" s="95"/>
      <c r="H39" s="95"/>
    </row>
    <row r="40" spans="2:9">
      <c r="C40" s="95"/>
    </row>
    <row r="42" spans="2:9">
      <c r="C42" s="95"/>
      <c r="G42" s="95"/>
    </row>
    <row r="44" spans="2:9">
      <c r="C44" s="97"/>
    </row>
  </sheetData>
  <mergeCells count="5">
    <mergeCell ref="B3:H3"/>
    <mergeCell ref="B4:H4"/>
    <mergeCell ref="B5:B6"/>
    <mergeCell ref="C5:E5"/>
    <mergeCell ref="G5:I5"/>
  </mergeCells>
  <phoneticPr fontId="12" type="noConversion"/>
  <printOptions horizontalCentered="1" verticalCentered="1"/>
  <pageMargins left="0.23" right="0.21" top="0.81" bottom="1" header="0" footer="0"/>
  <pageSetup paperSize="9" orientation="landscape" r:id="rId1"/>
  <headerFooter alignWithMargins="0">
    <oddHeader>&amp;C&amp;"Arial"&amp;8&amp;K000000INTERNAL&amp;1#</oddHeader>
  </headerFooter>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25BB3-99BC-4CFE-84CE-7514427BA46D}">
  <dimension ref="A3:E6"/>
  <sheetViews>
    <sheetView workbookViewId="0"/>
  </sheetViews>
  <sheetFormatPr baseColWidth="10" defaultRowHeight="12.75"/>
  <cols>
    <col min="1" max="1" width="11.42578125" style="265"/>
    <col min="2" max="2" width="21.140625" style="265" customWidth="1"/>
    <col min="3" max="3" width="11.42578125" style="265"/>
    <col min="4" max="4" width="16" style="265" customWidth="1"/>
    <col min="5" max="16384" width="11.42578125" style="265"/>
  </cols>
  <sheetData>
    <row r="3" spans="1:5">
      <c r="B3" s="573"/>
      <c r="C3" s="573"/>
      <c r="D3" s="573"/>
    </row>
    <row r="4" spans="1:5" ht="25.5">
      <c r="A4" s="572"/>
      <c r="B4" s="577"/>
      <c r="C4" s="578" t="s">
        <v>477</v>
      </c>
      <c r="D4" s="579" t="s">
        <v>478</v>
      </c>
      <c r="E4" s="280"/>
    </row>
    <row r="5" spans="1:5">
      <c r="A5" s="572"/>
      <c r="B5" s="574" t="s">
        <v>404</v>
      </c>
      <c r="C5" s="575">
        <v>0.22</v>
      </c>
      <c r="D5" s="576">
        <v>0.24</v>
      </c>
    </row>
    <row r="6" spans="1:5">
      <c r="C6" s="281"/>
      <c r="D6" s="281"/>
    </row>
  </sheetData>
  <pageMargins left="0.7" right="0.7" top="0.75" bottom="0.75" header="0.3" footer="0.3"/>
  <pageSetup paperSize="9" orientation="portrait" r:id="rId1"/>
  <headerFooter>
    <oddHeader>&amp;C&amp;"Arial"&amp;8&amp;K000000INTERNAL&amp;1#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48"/>
  <sheetViews>
    <sheetView zoomScaleNormal="100" workbookViewId="0"/>
  </sheetViews>
  <sheetFormatPr baseColWidth="10" defaultColWidth="11.42578125" defaultRowHeight="12.75"/>
  <cols>
    <col min="1" max="1" width="11.42578125" style="88"/>
    <col min="2" max="2" width="45.7109375" style="88" customWidth="1"/>
    <col min="3" max="3" width="13.85546875" style="88" customWidth="1"/>
    <col min="4" max="4" width="15.140625" style="88" customWidth="1"/>
    <col min="5" max="5" width="14.5703125" style="88" customWidth="1"/>
    <col min="6" max="6" width="13.28515625" style="88" customWidth="1"/>
    <col min="7" max="7" width="14.42578125" style="88" customWidth="1"/>
    <col min="8" max="8" width="12.7109375" style="88" customWidth="1"/>
    <col min="9" max="9" width="14" style="88" customWidth="1"/>
    <col min="10" max="16384" width="11.42578125" style="88"/>
  </cols>
  <sheetData>
    <row r="1" spans="1:9">
      <c r="A1" s="242"/>
    </row>
    <row r="2" spans="1:9">
      <c r="B2" s="580"/>
      <c r="C2" s="580"/>
      <c r="D2" s="580"/>
      <c r="E2" s="580"/>
      <c r="F2" s="580"/>
      <c r="G2" s="580"/>
      <c r="H2" s="580"/>
      <c r="I2" s="580"/>
    </row>
    <row r="3" spans="1:9">
      <c r="A3" s="584"/>
      <c r="B3" s="918" t="s">
        <v>288</v>
      </c>
      <c r="C3" s="919"/>
      <c r="D3" s="919"/>
      <c r="E3" s="919"/>
      <c r="F3" s="919"/>
      <c r="G3" s="919"/>
      <c r="H3" s="919"/>
      <c r="I3" s="920"/>
    </row>
    <row r="4" spans="1:9" s="236" customFormat="1">
      <c r="A4" s="585"/>
      <c r="B4" s="921" t="s">
        <v>307</v>
      </c>
      <c r="C4" s="922">
        <v>2023</v>
      </c>
      <c r="D4" s="922">
        <v>2024</v>
      </c>
      <c r="E4" s="922">
        <v>2025</v>
      </c>
      <c r="F4" s="922">
        <v>2026</v>
      </c>
      <c r="G4" s="922">
        <v>2027</v>
      </c>
      <c r="H4" s="922" t="s">
        <v>289</v>
      </c>
      <c r="I4" s="923" t="s">
        <v>17</v>
      </c>
    </row>
    <row r="5" spans="1:9">
      <c r="A5" s="584"/>
      <c r="B5" s="924" t="s">
        <v>20</v>
      </c>
      <c r="C5" s="925" t="s">
        <v>454</v>
      </c>
      <c r="D5" s="925">
        <v>199</v>
      </c>
      <c r="E5" s="925" t="s">
        <v>454</v>
      </c>
      <c r="F5" s="925">
        <v>600.86</v>
      </c>
      <c r="G5" s="925" t="s">
        <v>454</v>
      </c>
      <c r="H5" s="925" t="s">
        <v>454</v>
      </c>
      <c r="I5" s="926">
        <v>799.86</v>
      </c>
    </row>
    <row r="6" spans="1:9">
      <c r="A6" s="584"/>
      <c r="B6" s="927" t="s">
        <v>290</v>
      </c>
      <c r="C6" s="928" t="s">
        <v>454</v>
      </c>
      <c r="D6" s="928">
        <v>199</v>
      </c>
      <c r="E6" s="928" t="s">
        <v>454</v>
      </c>
      <c r="F6" s="928">
        <v>600.86</v>
      </c>
      <c r="G6" s="928" t="s">
        <v>454</v>
      </c>
      <c r="H6" s="928" t="s">
        <v>454</v>
      </c>
      <c r="I6" s="929">
        <v>799.86</v>
      </c>
    </row>
    <row r="7" spans="1:9">
      <c r="A7" s="584"/>
      <c r="B7" s="930" t="s">
        <v>10</v>
      </c>
      <c r="C7" s="931">
        <v>0.01</v>
      </c>
      <c r="D7" s="932">
        <v>0.01</v>
      </c>
      <c r="E7" s="932" t="s">
        <v>454</v>
      </c>
      <c r="F7" s="932" t="s">
        <v>454</v>
      </c>
      <c r="G7" s="932" t="s">
        <v>454</v>
      </c>
      <c r="H7" s="932" t="s">
        <v>454</v>
      </c>
      <c r="I7" s="933">
        <v>0.02</v>
      </c>
    </row>
    <row r="8" spans="1:9">
      <c r="A8" s="584"/>
      <c r="B8" s="934" t="s">
        <v>16</v>
      </c>
      <c r="C8" s="935">
        <v>0.01</v>
      </c>
      <c r="D8" s="935">
        <v>0.01</v>
      </c>
      <c r="E8" s="935" t="s">
        <v>454</v>
      </c>
      <c r="F8" s="935" t="s">
        <v>454</v>
      </c>
      <c r="G8" s="935" t="s">
        <v>454</v>
      </c>
      <c r="H8" s="935" t="s">
        <v>454</v>
      </c>
      <c r="I8" s="936">
        <v>0.02</v>
      </c>
    </row>
    <row r="9" spans="1:9">
      <c r="A9" s="584"/>
      <c r="B9" s="934" t="s">
        <v>166</v>
      </c>
      <c r="C9" s="935" t="s">
        <v>454</v>
      </c>
      <c r="D9" s="935" t="s">
        <v>454</v>
      </c>
      <c r="E9" s="935" t="s">
        <v>454</v>
      </c>
      <c r="F9" s="935" t="s">
        <v>454</v>
      </c>
      <c r="G9" s="935" t="s">
        <v>454</v>
      </c>
      <c r="H9" s="935" t="s">
        <v>454</v>
      </c>
      <c r="I9" s="936" t="s">
        <v>454</v>
      </c>
    </row>
    <row r="10" spans="1:9">
      <c r="A10" s="584"/>
      <c r="B10" s="934" t="s">
        <v>291</v>
      </c>
      <c r="C10" s="935" t="s">
        <v>454</v>
      </c>
      <c r="D10" s="935" t="s">
        <v>454</v>
      </c>
      <c r="E10" s="935" t="s">
        <v>454</v>
      </c>
      <c r="F10" s="935" t="s">
        <v>454</v>
      </c>
      <c r="G10" s="935" t="s">
        <v>454</v>
      </c>
      <c r="H10" s="935" t="s">
        <v>454</v>
      </c>
      <c r="I10" s="936" t="s">
        <v>454</v>
      </c>
    </row>
    <row r="11" spans="1:9">
      <c r="A11" s="584"/>
      <c r="B11" s="934" t="s">
        <v>292</v>
      </c>
      <c r="C11" s="935" t="s">
        <v>454</v>
      </c>
      <c r="D11" s="935" t="s">
        <v>454</v>
      </c>
      <c r="E11" s="935" t="s">
        <v>454</v>
      </c>
      <c r="F11" s="935" t="s">
        <v>454</v>
      </c>
      <c r="G11" s="935" t="s">
        <v>454</v>
      </c>
      <c r="H11" s="935" t="s">
        <v>454</v>
      </c>
      <c r="I11" s="936" t="s">
        <v>454</v>
      </c>
    </row>
    <row r="12" spans="1:9">
      <c r="A12" s="584"/>
      <c r="B12" s="934" t="s">
        <v>293</v>
      </c>
      <c r="C12" s="935" t="s">
        <v>454</v>
      </c>
      <c r="D12" s="935" t="s">
        <v>454</v>
      </c>
      <c r="E12" s="935" t="s">
        <v>454</v>
      </c>
      <c r="F12" s="935" t="s">
        <v>454</v>
      </c>
      <c r="G12" s="935" t="s">
        <v>454</v>
      </c>
      <c r="H12" s="935" t="s">
        <v>454</v>
      </c>
      <c r="I12" s="936" t="s">
        <v>454</v>
      </c>
    </row>
    <row r="13" spans="1:9">
      <c r="A13" s="584"/>
      <c r="B13" s="934" t="s">
        <v>294</v>
      </c>
      <c r="C13" s="935" t="s">
        <v>454</v>
      </c>
      <c r="D13" s="935" t="s">
        <v>454</v>
      </c>
      <c r="E13" s="935" t="s">
        <v>454</v>
      </c>
      <c r="F13" s="935" t="s">
        <v>454</v>
      </c>
      <c r="G13" s="935" t="s">
        <v>454</v>
      </c>
      <c r="H13" s="935" t="s">
        <v>454</v>
      </c>
      <c r="I13" s="936" t="s">
        <v>454</v>
      </c>
    </row>
    <row r="14" spans="1:9">
      <c r="A14" s="584"/>
      <c r="B14" s="927" t="s">
        <v>295</v>
      </c>
      <c r="C14" s="937" t="s">
        <v>454</v>
      </c>
      <c r="D14" s="937" t="s">
        <v>454</v>
      </c>
      <c r="E14" s="937" t="s">
        <v>454</v>
      </c>
      <c r="F14" s="937" t="s">
        <v>454</v>
      </c>
      <c r="G14" s="937" t="s">
        <v>454</v>
      </c>
      <c r="H14" s="937" t="s">
        <v>454</v>
      </c>
      <c r="I14" s="938" t="s">
        <v>454</v>
      </c>
    </row>
    <row r="15" spans="1:9">
      <c r="A15" s="584"/>
      <c r="B15" s="930" t="s">
        <v>47</v>
      </c>
      <c r="C15" s="932">
        <v>70</v>
      </c>
      <c r="D15" s="932" t="s">
        <v>454</v>
      </c>
      <c r="E15" s="932" t="s">
        <v>454</v>
      </c>
      <c r="F15" s="932" t="s">
        <v>454</v>
      </c>
      <c r="G15" s="932" t="s">
        <v>454</v>
      </c>
      <c r="H15" s="932" t="s">
        <v>454</v>
      </c>
      <c r="I15" s="939">
        <v>70</v>
      </c>
    </row>
    <row r="16" spans="1:9">
      <c r="A16" s="584"/>
      <c r="B16" s="927" t="s">
        <v>298</v>
      </c>
      <c r="C16" s="928">
        <v>70</v>
      </c>
      <c r="D16" s="928" t="s">
        <v>454</v>
      </c>
      <c r="E16" s="928" t="s">
        <v>454</v>
      </c>
      <c r="F16" s="928" t="s">
        <v>454</v>
      </c>
      <c r="G16" s="928" t="s">
        <v>454</v>
      </c>
      <c r="H16" s="928" t="s">
        <v>454</v>
      </c>
      <c r="I16" s="929">
        <v>70</v>
      </c>
    </row>
    <row r="17" spans="1:9">
      <c r="A17" s="584"/>
      <c r="B17" s="930" t="s">
        <v>32</v>
      </c>
      <c r="C17" s="932">
        <v>938.76</v>
      </c>
      <c r="D17" s="932">
        <v>1216.93</v>
      </c>
      <c r="E17" s="932">
        <v>723.52</v>
      </c>
      <c r="F17" s="932">
        <v>548.05999999999995</v>
      </c>
      <c r="G17" s="932">
        <v>145.69</v>
      </c>
      <c r="H17" s="932">
        <v>1107.17</v>
      </c>
      <c r="I17" s="939">
        <v>4680.1499999999996</v>
      </c>
    </row>
    <row r="18" spans="1:9">
      <c r="A18" s="584"/>
      <c r="B18" s="934" t="s">
        <v>299</v>
      </c>
      <c r="C18" s="940">
        <v>179.72</v>
      </c>
      <c r="D18" s="940">
        <v>316.74</v>
      </c>
      <c r="E18" s="940">
        <v>159.85</v>
      </c>
      <c r="F18" s="940">
        <v>55.28</v>
      </c>
      <c r="G18" s="940">
        <v>46.06</v>
      </c>
      <c r="H18" s="940">
        <v>490.97</v>
      </c>
      <c r="I18" s="941">
        <v>1248.6300000000001</v>
      </c>
    </row>
    <row r="19" spans="1:9">
      <c r="A19" s="584"/>
      <c r="B19" s="934" t="s">
        <v>300</v>
      </c>
      <c r="C19" s="940">
        <v>130.06</v>
      </c>
      <c r="D19" s="940">
        <v>233.63</v>
      </c>
      <c r="E19" s="940">
        <v>214.32</v>
      </c>
      <c r="F19" s="940">
        <v>243.13</v>
      </c>
      <c r="G19" s="940">
        <v>10.4</v>
      </c>
      <c r="H19" s="940">
        <v>128.97999999999999</v>
      </c>
      <c r="I19" s="941">
        <v>960.51</v>
      </c>
    </row>
    <row r="20" spans="1:9">
      <c r="A20" s="584"/>
      <c r="B20" s="934" t="s">
        <v>301</v>
      </c>
      <c r="C20" s="940">
        <v>368.79</v>
      </c>
      <c r="D20" s="940">
        <v>329.17</v>
      </c>
      <c r="E20" s="940">
        <v>120.54</v>
      </c>
      <c r="F20" s="940">
        <v>0.98</v>
      </c>
      <c r="G20" s="940">
        <v>0.18</v>
      </c>
      <c r="H20" s="940">
        <v>0.68</v>
      </c>
      <c r="I20" s="941">
        <v>820.33</v>
      </c>
    </row>
    <row r="21" spans="1:9">
      <c r="A21" s="584"/>
      <c r="B21" s="934" t="s">
        <v>302</v>
      </c>
      <c r="C21" s="940">
        <v>33.520000000000003</v>
      </c>
      <c r="D21" s="940">
        <v>0.04</v>
      </c>
      <c r="E21" s="940">
        <v>0.05</v>
      </c>
      <c r="F21" s="940">
        <v>0.06</v>
      </c>
      <c r="G21" s="940">
        <v>0.06</v>
      </c>
      <c r="H21" s="940">
        <v>0.18</v>
      </c>
      <c r="I21" s="941">
        <v>33.909999999999997</v>
      </c>
    </row>
    <row r="22" spans="1:9">
      <c r="A22" s="584"/>
      <c r="B22" s="934" t="s">
        <v>267</v>
      </c>
      <c r="C22" s="940">
        <v>0.02</v>
      </c>
      <c r="D22" s="940">
        <v>0.03</v>
      </c>
      <c r="E22" s="940">
        <v>0.02</v>
      </c>
      <c r="F22" s="940">
        <v>0.02</v>
      </c>
      <c r="G22" s="940">
        <v>0.03</v>
      </c>
      <c r="H22" s="940">
        <v>0.08</v>
      </c>
      <c r="I22" s="941">
        <v>0.2</v>
      </c>
    </row>
    <row r="23" spans="1:9">
      <c r="A23" s="584"/>
      <c r="B23" s="934" t="s">
        <v>303</v>
      </c>
      <c r="C23" s="940" t="s">
        <v>454</v>
      </c>
      <c r="D23" s="940" t="s">
        <v>454</v>
      </c>
      <c r="E23" s="940" t="s">
        <v>454</v>
      </c>
      <c r="F23" s="940" t="s">
        <v>454</v>
      </c>
      <c r="G23" s="940" t="s">
        <v>454</v>
      </c>
      <c r="H23" s="940" t="s">
        <v>454</v>
      </c>
      <c r="I23" s="942" t="s">
        <v>454</v>
      </c>
    </row>
    <row r="24" spans="1:9">
      <c r="A24" s="584"/>
      <c r="B24" s="934" t="s">
        <v>304</v>
      </c>
      <c r="C24" s="940" t="s">
        <v>454</v>
      </c>
      <c r="D24" s="940" t="s">
        <v>454</v>
      </c>
      <c r="E24" s="940" t="s">
        <v>454</v>
      </c>
      <c r="F24" s="940" t="s">
        <v>454</v>
      </c>
      <c r="G24" s="940" t="s">
        <v>454</v>
      </c>
      <c r="H24" s="940" t="s">
        <v>454</v>
      </c>
      <c r="I24" s="942" t="s">
        <v>454</v>
      </c>
    </row>
    <row r="25" spans="1:9">
      <c r="A25" s="584"/>
      <c r="B25" s="934" t="s">
        <v>248</v>
      </c>
      <c r="C25" s="940">
        <v>206.69</v>
      </c>
      <c r="D25" s="940">
        <v>316.02</v>
      </c>
      <c r="E25" s="940">
        <v>208.14</v>
      </c>
      <c r="F25" s="940">
        <v>227.97</v>
      </c>
      <c r="G25" s="940">
        <v>68.33</v>
      </c>
      <c r="H25" s="940">
        <v>449.26</v>
      </c>
      <c r="I25" s="941">
        <v>1476.42</v>
      </c>
    </row>
    <row r="26" spans="1:9">
      <c r="A26" s="584"/>
      <c r="B26" s="934" t="s">
        <v>305</v>
      </c>
      <c r="C26" s="940" t="s">
        <v>454</v>
      </c>
      <c r="D26" s="940" t="s">
        <v>454</v>
      </c>
      <c r="E26" s="940" t="s">
        <v>454</v>
      </c>
      <c r="F26" s="940" t="s">
        <v>454</v>
      </c>
      <c r="G26" s="940" t="s">
        <v>454</v>
      </c>
      <c r="H26" s="940" t="s">
        <v>454</v>
      </c>
      <c r="I26" s="942" t="s">
        <v>454</v>
      </c>
    </row>
    <row r="27" spans="1:9">
      <c r="A27" s="584"/>
      <c r="B27" s="934" t="s">
        <v>306</v>
      </c>
      <c r="C27" s="940">
        <v>0.06</v>
      </c>
      <c r="D27" s="940">
        <v>0.08</v>
      </c>
      <c r="E27" s="940">
        <v>0.08</v>
      </c>
      <c r="F27" s="940">
        <v>0.09</v>
      </c>
      <c r="G27" s="940">
        <v>0.1</v>
      </c>
      <c r="H27" s="940">
        <v>0.7</v>
      </c>
      <c r="I27" s="942">
        <v>1.1100000000000001</v>
      </c>
    </row>
    <row r="28" spans="1:9">
      <c r="A28" s="584"/>
      <c r="B28" s="934" t="s">
        <v>169</v>
      </c>
      <c r="C28" s="940">
        <v>19.88</v>
      </c>
      <c r="D28" s="940">
        <v>21.22</v>
      </c>
      <c r="E28" s="940">
        <v>20.54</v>
      </c>
      <c r="F28" s="940">
        <v>20.54</v>
      </c>
      <c r="G28" s="940">
        <v>20.54</v>
      </c>
      <c r="H28" s="940">
        <v>36.31</v>
      </c>
      <c r="I28" s="942">
        <v>139.04</v>
      </c>
    </row>
    <row r="29" spans="1:9">
      <c r="A29" s="584"/>
      <c r="B29" s="927" t="s">
        <v>309</v>
      </c>
      <c r="C29" s="928" t="s">
        <v>454</v>
      </c>
      <c r="D29" s="928" t="s">
        <v>454</v>
      </c>
      <c r="E29" s="928" t="s">
        <v>454</v>
      </c>
      <c r="F29" s="928" t="s">
        <v>454</v>
      </c>
      <c r="G29" s="928" t="s">
        <v>454</v>
      </c>
      <c r="H29" s="928" t="s">
        <v>454</v>
      </c>
      <c r="I29" s="929" t="s">
        <v>454</v>
      </c>
    </row>
    <row r="30" spans="1:9">
      <c r="A30" s="584"/>
      <c r="B30" s="930" t="s">
        <v>14</v>
      </c>
      <c r="C30" s="932">
        <v>113.36</v>
      </c>
      <c r="D30" s="932">
        <v>272.2</v>
      </c>
      <c r="E30" s="932">
        <v>202.35</v>
      </c>
      <c r="F30" s="932">
        <v>220.22</v>
      </c>
      <c r="G30" s="932">
        <v>297.94</v>
      </c>
      <c r="H30" s="932">
        <v>362.8</v>
      </c>
      <c r="I30" s="939">
        <v>1468.88</v>
      </c>
    </row>
    <row r="31" spans="1:9">
      <c r="A31" s="584"/>
      <c r="B31" s="927" t="s">
        <v>391</v>
      </c>
      <c r="C31" s="928">
        <v>113.36</v>
      </c>
      <c r="D31" s="928">
        <v>272.2</v>
      </c>
      <c r="E31" s="928">
        <v>202.35</v>
      </c>
      <c r="F31" s="928">
        <v>220.22</v>
      </c>
      <c r="G31" s="928">
        <v>297.94</v>
      </c>
      <c r="H31" s="928">
        <v>362.8</v>
      </c>
      <c r="I31" s="929">
        <v>1468.88</v>
      </c>
    </row>
    <row r="32" spans="1:9">
      <c r="A32" s="584"/>
      <c r="B32" s="943" t="s">
        <v>311</v>
      </c>
      <c r="C32" s="932">
        <v>13.46</v>
      </c>
      <c r="D32" s="932">
        <v>19.97</v>
      </c>
      <c r="E32" s="932">
        <v>20.03</v>
      </c>
      <c r="F32" s="932">
        <v>18.260000000000002</v>
      </c>
      <c r="G32" s="932">
        <v>11.23</v>
      </c>
      <c r="H32" s="932">
        <v>20.059999999999999</v>
      </c>
      <c r="I32" s="939">
        <v>103.02</v>
      </c>
    </row>
    <row r="33" spans="1:9">
      <c r="A33" s="584"/>
      <c r="B33" s="934" t="s">
        <v>312</v>
      </c>
      <c r="C33" s="940">
        <v>7.03</v>
      </c>
      <c r="D33" s="940">
        <v>14.05</v>
      </c>
      <c r="E33" s="940">
        <v>14.05</v>
      </c>
      <c r="F33" s="940">
        <v>14.06</v>
      </c>
      <c r="G33" s="940">
        <v>7.06</v>
      </c>
      <c r="H33" s="940">
        <v>0.38</v>
      </c>
      <c r="I33" s="941">
        <v>56.62</v>
      </c>
    </row>
    <row r="34" spans="1:9">
      <c r="A34" s="584"/>
      <c r="B34" s="934" t="s">
        <v>313</v>
      </c>
      <c r="C34" s="940" t="s">
        <v>454</v>
      </c>
      <c r="D34" s="940">
        <v>0.36</v>
      </c>
      <c r="E34" s="940">
        <v>1.41</v>
      </c>
      <c r="F34" s="940">
        <v>0.68</v>
      </c>
      <c r="G34" s="940">
        <v>0.7</v>
      </c>
      <c r="H34" s="940">
        <v>3.61</v>
      </c>
      <c r="I34" s="941">
        <v>6.77</v>
      </c>
    </row>
    <row r="35" spans="1:9">
      <c r="A35" s="584"/>
      <c r="B35" s="927" t="s">
        <v>314</v>
      </c>
      <c r="C35" s="928">
        <v>6.43</v>
      </c>
      <c r="D35" s="928">
        <v>5.56</v>
      </c>
      <c r="E35" s="928">
        <v>4.5599999999999996</v>
      </c>
      <c r="F35" s="928">
        <v>3.52</v>
      </c>
      <c r="G35" s="928">
        <v>3.47</v>
      </c>
      <c r="H35" s="928">
        <v>16.079999999999998</v>
      </c>
      <c r="I35" s="929">
        <v>39.630000000000003</v>
      </c>
    </row>
    <row r="36" spans="1:9">
      <c r="A36" s="584"/>
      <c r="B36" s="944" t="s">
        <v>520</v>
      </c>
      <c r="C36" s="945">
        <v>1135.5899999999999</v>
      </c>
      <c r="D36" s="945">
        <v>1708.1100000000001</v>
      </c>
      <c r="E36" s="945">
        <v>945.9</v>
      </c>
      <c r="F36" s="945">
        <v>1387.4</v>
      </c>
      <c r="G36" s="945">
        <v>454.86</v>
      </c>
      <c r="H36" s="945">
        <v>1490.03</v>
      </c>
      <c r="I36" s="946">
        <v>7121.93</v>
      </c>
    </row>
    <row r="37" spans="1:9">
      <c r="B37" s="582"/>
      <c r="C37" s="582"/>
      <c r="D37" s="582"/>
      <c r="E37" s="582"/>
      <c r="F37" s="582"/>
      <c r="G37" s="582"/>
      <c r="H37" s="582"/>
      <c r="I37" s="582"/>
    </row>
    <row r="38" spans="1:9">
      <c r="A38" s="584"/>
      <c r="B38" s="947" t="s">
        <v>47</v>
      </c>
      <c r="C38" s="948">
        <v>281.62</v>
      </c>
      <c r="D38" s="948">
        <v>206.47</v>
      </c>
      <c r="E38" s="948">
        <v>118.47</v>
      </c>
      <c r="F38" s="948">
        <v>59.239999999999995</v>
      </c>
      <c r="G38" s="948">
        <v>52.99</v>
      </c>
      <c r="H38" s="948">
        <v>332.18</v>
      </c>
      <c r="I38" s="949">
        <v>1050.98</v>
      </c>
    </row>
    <row r="39" spans="1:9">
      <c r="A39" s="584"/>
      <c r="B39" s="934" t="s">
        <v>296</v>
      </c>
      <c r="C39" s="940">
        <v>86.22</v>
      </c>
      <c r="D39" s="940">
        <v>158.41</v>
      </c>
      <c r="E39" s="940">
        <v>94.7</v>
      </c>
      <c r="F39" s="940">
        <v>28.23</v>
      </c>
      <c r="G39" s="940">
        <v>25.59</v>
      </c>
      <c r="H39" s="940">
        <v>139.68</v>
      </c>
      <c r="I39" s="942">
        <v>532.83000000000004</v>
      </c>
    </row>
    <row r="40" spans="1:9">
      <c r="A40" s="584"/>
      <c r="B40" s="934" t="s">
        <v>297</v>
      </c>
      <c r="C40" s="940">
        <v>150.74</v>
      </c>
      <c r="D40" s="940">
        <v>1.01</v>
      </c>
      <c r="E40" s="940">
        <v>0.75</v>
      </c>
      <c r="F40" s="940">
        <v>0.72</v>
      </c>
      <c r="G40" s="940">
        <v>0.76</v>
      </c>
      <c r="H40" s="940">
        <v>12.75</v>
      </c>
      <c r="I40" s="942">
        <v>166.73</v>
      </c>
    </row>
    <row r="41" spans="1:9">
      <c r="A41" s="584"/>
      <c r="B41" s="934" t="s">
        <v>164</v>
      </c>
      <c r="C41" s="940">
        <v>31.03</v>
      </c>
      <c r="D41" s="940">
        <v>28.03</v>
      </c>
      <c r="E41" s="940" t="s">
        <v>454</v>
      </c>
      <c r="F41" s="940" t="s">
        <v>454</v>
      </c>
      <c r="G41" s="940" t="s">
        <v>454</v>
      </c>
      <c r="H41" s="940" t="s">
        <v>454</v>
      </c>
      <c r="I41" s="942">
        <v>59.06</v>
      </c>
    </row>
    <row r="42" spans="1:9">
      <c r="A42" s="584"/>
      <c r="B42" s="927" t="s">
        <v>308</v>
      </c>
      <c r="C42" s="928">
        <v>13.63</v>
      </c>
      <c r="D42" s="928">
        <v>19.02</v>
      </c>
      <c r="E42" s="928">
        <v>23.02</v>
      </c>
      <c r="F42" s="928">
        <v>30.29</v>
      </c>
      <c r="G42" s="928">
        <v>26.64</v>
      </c>
      <c r="H42" s="928">
        <v>179.75</v>
      </c>
      <c r="I42" s="929">
        <v>292.36</v>
      </c>
    </row>
    <row r="43" spans="1:9">
      <c r="A43" s="584"/>
      <c r="B43" s="947" t="s">
        <v>14</v>
      </c>
      <c r="C43" s="948">
        <v>2.33</v>
      </c>
      <c r="D43" s="948">
        <v>5.71</v>
      </c>
      <c r="E43" s="948">
        <v>4.7699999999999996</v>
      </c>
      <c r="F43" s="948">
        <v>5.09</v>
      </c>
      <c r="G43" s="948">
        <v>6.04</v>
      </c>
      <c r="H43" s="948">
        <v>121.37</v>
      </c>
      <c r="I43" s="949">
        <v>145.33000000000001</v>
      </c>
    </row>
    <row r="44" spans="1:9">
      <c r="A44" s="584"/>
      <c r="B44" s="934" t="s">
        <v>310</v>
      </c>
      <c r="C44" s="940">
        <v>1.63</v>
      </c>
      <c r="D44" s="940">
        <v>4.82</v>
      </c>
      <c r="E44" s="940">
        <v>2.41</v>
      </c>
      <c r="F44" s="940">
        <v>2.46</v>
      </c>
      <c r="G44" s="940">
        <v>2.98</v>
      </c>
      <c r="H44" s="940">
        <v>67.17</v>
      </c>
      <c r="I44" s="942">
        <v>81.48</v>
      </c>
    </row>
    <row r="45" spans="1:9">
      <c r="A45" s="584"/>
      <c r="B45" s="927" t="s">
        <v>356</v>
      </c>
      <c r="C45" s="928">
        <v>0.7</v>
      </c>
      <c r="D45" s="928">
        <v>0.89</v>
      </c>
      <c r="E45" s="928">
        <v>2.36</v>
      </c>
      <c r="F45" s="928">
        <v>2.63</v>
      </c>
      <c r="G45" s="928">
        <v>3.06</v>
      </c>
      <c r="H45" s="928">
        <v>54.2</v>
      </c>
      <c r="I45" s="929">
        <v>63.85</v>
      </c>
    </row>
    <row r="46" spans="1:9">
      <c r="A46" s="584"/>
      <c r="B46" s="950" t="s">
        <v>530</v>
      </c>
      <c r="C46" s="951">
        <v>283.95</v>
      </c>
      <c r="D46" s="951">
        <v>212.18</v>
      </c>
      <c r="E46" s="951">
        <v>123.24</v>
      </c>
      <c r="F46" s="951">
        <v>64.33</v>
      </c>
      <c r="G46" s="951">
        <v>59.03</v>
      </c>
      <c r="H46" s="951">
        <v>453.55</v>
      </c>
      <c r="I46" s="952">
        <v>1196.31</v>
      </c>
    </row>
    <row r="47" spans="1:9">
      <c r="B47" s="582"/>
      <c r="C47" s="582"/>
      <c r="D47" s="582"/>
      <c r="E47" s="582"/>
      <c r="F47" s="582"/>
      <c r="G47" s="582"/>
      <c r="H47" s="582"/>
      <c r="I47" s="582"/>
    </row>
    <row r="48" spans="1:9">
      <c r="A48" s="584"/>
      <c r="B48" s="944" t="s">
        <v>521</v>
      </c>
      <c r="C48" s="945">
        <v>1419.54</v>
      </c>
      <c r="D48" s="945">
        <v>1920.2900000000002</v>
      </c>
      <c r="E48" s="945">
        <v>1069.1399999999999</v>
      </c>
      <c r="F48" s="945">
        <v>1451.73</v>
      </c>
      <c r="G48" s="945">
        <v>513.89</v>
      </c>
      <c r="H48" s="945">
        <v>1943.58</v>
      </c>
      <c r="I48" s="946">
        <v>8318.24</v>
      </c>
    </row>
  </sheetData>
  <mergeCells count="1">
    <mergeCell ref="B3:I3"/>
  </mergeCells>
  <pageMargins left="0.7" right="0.7" top="0.75" bottom="0.75" header="0.3" footer="0.3"/>
  <pageSetup paperSize="9" orientation="portrait" r:id="rId1"/>
  <headerFooter>
    <oddHeader>&amp;C&amp;"Arial"&amp;8&amp;K000000INTERNAL&amp;1#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F98C-E179-4B84-B272-B3AEBDE46BF1}">
  <dimension ref="A1:Z33"/>
  <sheetViews>
    <sheetView showGridLines="0" zoomScaleNormal="100" workbookViewId="0"/>
  </sheetViews>
  <sheetFormatPr baseColWidth="10" defaultColWidth="11.42578125" defaultRowHeight="14.25"/>
  <cols>
    <col min="1" max="1" width="4.7109375" style="307" customWidth="1"/>
    <col min="2" max="2" width="30.85546875" style="307" customWidth="1"/>
    <col min="3" max="3" width="11.5703125" style="307" customWidth="1"/>
    <col min="4" max="4" width="12.140625" style="307" customWidth="1"/>
    <col min="5" max="5" width="11.42578125" style="307" customWidth="1"/>
    <col min="6" max="6" width="11.28515625" style="307" customWidth="1"/>
    <col min="7" max="7" width="12.5703125" style="307" customWidth="1"/>
    <col min="8" max="8" width="12.85546875" style="307" customWidth="1"/>
    <col min="9" max="9" width="12.7109375" style="307" customWidth="1"/>
    <col min="10" max="10" width="11.42578125" style="307" customWidth="1"/>
    <col min="11" max="11" width="11.7109375" style="307" customWidth="1"/>
    <col min="12" max="12" width="13" style="307" customWidth="1"/>
    <col min="13" max="14" width="14.7109375" style="307" customWidth="1"/>
    <col min="15" max="15" width="12.140625" style="307" customWidth="1"/>
    <col min="16" max="16" width="12.42578125" style="307" customWidth="1"/>
    <col min="17" max="17" width="12.7109375" style="307" customWidth="1"/>
    <col min="18" max="18" width="10" style="307" customWidth="1"/>
    <col min="19" max="16384" width="11.42578125" style="307"/>
  </cols>
  <sheetData>
    <row r="1" spans="1:18">
      <c r="B1" s="714"/>
      <c r="C1" s="715"/>
      <c r="D1" s="715"/>
      <c r="E1" s="715"/>
      <c r="F1" s="715"/>
      <c r="G1" s="715"/>
      <c r="H1" s="715"/>
      <c r="I1" s="715"/>
      <c r="J1" s="715"/>
      <c r="K1" s="716"/>
      <c r="L1" s="715"/>
    </row>
    <row r="2" spans="1:18" ht="15">
      <c r="A2" s="313"/>
      <c r="B2" s="851" t="s">
        <v>102</v>
      </c>
      <c r="C2" s="850" t="s">
        <v>433</v>
      </c>
      <c r="D2" s="850"/>
      <c r="E2" s="850" t="s">
        <v>457</v>
      </c>
      <c r="F2" s="850"/>
      <c r="G2" s="850" t="s">
        <v>274</v>
      </c>
      <c r="H2" s="850"/>
      <c r="I2" s="845" t="s">
        <v>461</v>
      </c>
      <c r="J2" s="845"/>
      <c r="K2" s="845" t="s">
        <v>462</v>
      </c>
      <c r="L2" s="845"/>
    </row>
    <row r="3" spans="1:18" ht="15">
      <c r="A3" s="313"/>
      <c r="B3" s="852"/>
      <c r="C3" s="722" t="s">
        <v>456</v>
      </c>
      <c r="D3" s="723" t="s">
        <v>455</v>
      </c>
      <c r="E3" s="722" t="s">
        <v>456</v>
      </c>
      <c r="F3" s="717" t="s">
        <v>455</v>
      </c>
      <c r="G3" s="722" t="s">
        <v>456</v>
      </c>
      <c r="H3" s="717" t="s">
        <v>455</v>
      </c>
      <c r="I3" s="722" t="s">
        <v>456</v>
      </c>
      <c r="J3" s="717" t="s">
        <v>455</v>
      </c>
      <c r="K3" s="722" t="s">
        <v>456</v>
      </c>
      <c r="L3" s="717" t="s">
        <v>455</v>
      </c>
    </row>
    <row r="4" spans="1:18">
      <c r="A4" s="313"/>
      <c r="B4" s="721"/>
      <c r="C4" s="718"/>
      <c r="D4" s="719"/>
      <c r="E4" s="718"/>
      <c r="F4" s="718"/>
      <c r="G4" s="720"/>
      <c r="H4" s="720"/>
      <c r="I4" s="715"/>
      <c r="J4" s="715"/>
      <c r="K4" s="715"/>
      <c r="L4" s="715"/>
    </row>
    <row r="5" spans="1:18" ht="15">
      <c r="A5" s="313"/>
      <c r="B5" s="730" t="s">
        <v>16</v>
      </c>
      <c r="C5" s="726">
        <v>4.9093800000000005</v>
      </c>
      <c r="D5" s="320">
        <v>4.1712400000000001</v>
      </c>
      <c r="E5" s="737">
        <v>2611.203</v>
      </c>
      <c r="F5" s="309">
        <v>2560.1260000000002</v>
      </c>
      <c r="G5" s="743">
        <v>0.17800000000000002</v>
      </c>
      <c r="H5" s="308">
        <v>0.1772</v>
      </c>
      <c r="I5" s="726">
        <v>19.083333333333332</v>
      </c>
      <c r="J5" s="320">
        <v>14.855884399229078</v>
      </c>
      <c r="K5" s="726">
        <v>6.59</v>
      </c>
      <c r="L5" s="317">
        <v>4.9527169275411715</v>
      </c>
    </row>
    <row r="6" spans="1:18" ht="15">
      <c r="A6" s="313"/>
      <c r="B6" s="731" t="s">
        <v>139</v>
      </c>
      <c r="C6" s="727">
        <v>3.5060799999999999</v>
      </c>
      <c r="D6" s="320">
        <v>3.3973730264802979</v>
      </c>
      <c r="E6" s="738">
        <v>3067.4879999999998</v>
      </c>
      <c r="F6" s="309">
        <v>3060.6779999999999</v>
      </c>
      <c r="G6" s="744">
        <v>0.1946</v>
      </c>
      <c r="H6" s="308">
        <v>0.20610000000000001</v>
      </c>
      <c r="I6" s="727">
        <v>9.0333333333333332</v>
      </c>
      <c r="J6" s="320">
        <v>9.4380194405225328</v>
      </c>
      <c r="K6" s="727">
        <v>4.25</v>
      </c>
      <c r="L6" s="317">
        <v>4.5330450000000004</v>
      </c>
    </row>
    <row r="7" spans="1:18" ht="15">
      <c r="A7" s="313"/>
      <c r="B7" s="731" t="s">
        <v>248</v>
      </c>
      <c r="C7" s="727">
        <v>10.832879999999999</v>
      </c>
      <c r="D7" s="320">
        <v>10.542999999999999</v>
      </c>
      <c r="E7" s="738">
        <v>8257.5509999999995</v>
      </c>
      <c r="F7" s="309">
        <v>8090.442</v>
      </c>
      <c r="G7" s="744">
        <v>0.1072</v>
      </c>
      <c r="H7" s="308">
        <v>0.10619999999999999</v>
      </c>
      <c r="I7" s="727">
        <v>6.1</v>
      </c>
      <c r="J7" s="320">
        <v>6.6167448317061002</v>
      </c>
      <c r="K7" s="727">
        <v>3.29</v>
      </c>
      <c r="L7" s="317">
        <v>3.4488919999999998</v>
      </c>
    </row>
    <row r="8" spans="1:18" ht="15">
      <c r="A8" s="313"/>
      <c r="B8" s="731" t="s">
        <v>138</v>
      </c>
      <c r="C8" s="727">
        <v>3.1577100000000002</v>
      </c>
      <c r="D8" s="320">
        <v>3.0813760000000001</v>
      </c>
      <c r="E8" s="738">
        <v>4132.01</v>
      </c>
      <c r="F8" s="309">
        <v>4065.92</v>
      </c>
      <c r="G8" s="744">
        <v>0.1525</v>
      </c>
      <c r="H8" s="308">
        <v>0.16289999999999999</v>
      </c>
      <c r="I8" s="727">
        <v>9.4333333333333336</v>
      </c>
      <c r="J8" s="320">
        <v>10.599559113543</v>
      </c>
      <c r="K8" s="727">
        <v>4.04</v>
      </c>
      <c r="L8" s="317">
        <v>4.43</v>
      </c>
    </row>
    <row r="9" spans="1:18" ht="15">
      <c r="A9" s="313"/>
      <c r="B9" s="731" t="s">
        <v>162</v>
      </c>
      <c r="C9" s="728" t="s">
        <v>287</v>
      </c>
      <c r="D9" s="320">
        <v>3.589</v>
      </c>
      <c r="E9" s="739" t="s">
        <v>287</v>
      </c>
      <c r="F9" s="309">
        <v>3311.2449999999999</v>
      </c>
      <c r="G9" s="728" t="s">
        <v>287</v>
      </c>
      <c r="H9" s="308">
        <v>0.11220000000000001</v>
      </c>
      <c r="I9" s="728" t="s">
        <v>287</v>
      </c>
      <c r="J9" s="320">
        <v>17.962458034023165</v>
      </c>
      <c r="K9" s="728" t="s">
        <v>287</v>
      </c>
      <c r="L9" s="317">
        <v>7.9866520000000003</v>
      </c>
    </row>
    <row r="10" spans="1:18" ht="15">
      <c r="A10" s="313"/>
      <c r="B10" s="731" t="s">
        <v>382</v>
      </c>
      <c r="C10" s="727">
        <v>3.71177</v>
      </c>
      <c r="D10" s="320">
        <v>3.6666909999999997</v>
      </c>
      <c r="E10" s="738">
        <v>3813.3119999999999</v>
      </c>
      <c r="F10" s="309">
        <v>3726.9189999999999</v>
      </c>
      <c r="G10" s="744">
        <v>7.5439999999999993E-2</v>
      </c>
      <c r="H10" s="308">
        <v>7.4529999999999999E-2</v>
      </c>
      <c r="I10" s="727">
        <v>5.4109175534882832</v>
      </c>
      <c r="J10" s="320">
        <v>6.537983333333333</v>
      </c>
      <c r="K10" s="727">
        <v>4.07</v>
      </c>
      <c r="L10" s="317">
        <v>4.817017927850622</v>
      </c>
    </row>
    <row r="11" spans="1:18" ht="15">
      <c r="A11" s="313"/>
      <c r="B11" s="732" t="s">
        <v>137</v>
      </c>
      <c r="C11" s="729">
        <v>2.194</v>
      </c>
      <c r="D11" s="709">
        <v>2.09</v>
      </c>
      <c r="E11" s="740">
        <v>1544.2840000000001</v>
      </c>
      <c r="F11" s="736">
        <v>1502.482</v>
      </c>
      <c r="G11" s="745">
        <v>8.1300000000000011E-2</v>
      </c>
      <c r="H11" s="742">
        <v>8.6999999999999994E-2</v>
      </c>
      <c r="I11" s="729">
        <v>10.498166666666666</v>
      </c>
      <c r="J11" s="747">
        <v>10.166666666666666</v>
      </c>
      <c r="K11" s="729">
        <v>2.85</v>
      </c>
      <c r="L11" s="747">
        <v>2.92</v>
      </c>
    </row>
    <row r="12" spans="1:18" ht="15">
      <c r="A12" s="313"/>
      <c r="B12" s="733" t="s">
        <v>469</v>
      </c>
      <c r="C12" s="734">
        <v>28.311820000000001</v>
      </c>
      <c r="D12" s="710">
        <v>26.949680026480298</v>
      </c>
      <c r="E12" s="741">
        <v>23425.847999999998</v>
      </c>
      <c r="F12" s="711">
        <v>23006.566999999999</v>
      </c>
      <c r="G12" s="746">
        <v>0.12918196173188443</v>
      </c>
      <c r="H12" s="712">
        <v>0.13046809965583098</v>
      </c>
      <c r="I12" s="748">
        <v>8.6970365071548663</v>
      </c>
      <c r="J12" s="749">
        <v>8.8318605736633859</v>
      </c>
      <c r="K12" s="750">
        <v>4.0138015153176099</v>
      </c>
      <c r="L12" s="713">
        <v>4.1209425052533657</v>
      </c>
    </row>
    <row r="13" spans="1:18" ht="15">
      <c r="A13" s="313"/>
      <c r="B13" s="733" t="s">
        <v>17</v>
      </c>
      <c r="C13" s="735">
        <v>28.311820000000001</v>
      </c>
      <c r="D13" s="710">
        <v>30.538680026480296</v>
      </c>
      <c r="E13" s="741">
        <v>23425.847999999998</v>
      </c>
      <c r="F13" s="711">
        <v>26317.811999999994</v>
      </c>
      <c r="G13" s="746">
        <v>0.12918196173188443</v>
      </c>
      <c r="H13" s="712">
        <v>0.12832117616051533</v>
      </c>
      <c r="I13" s="748">
        <v>8.6970365071548663</v>
      </c>
      <c r="J13" s="749">
        <v>9.9806507993717037</v>
      </c>
      <c r="K13" s="748">
        <v>4.0138015153176099</v>
      </c>
      <c r="L13" s="749">
        <v>4.6073169514243597</v>
      </c>
    </row>
    <row r="14" spans="1:18">
      <c r="B14" s="316"/>
      <c r="D14" s="318"/>
      <c r="G14" s="310"/>
      <c r="H14" s="310"/>
      <c r="I14" s="310"/>
    </row>
    <row r="15" spans="1:18">
      <c r="B15" s="316"/>
      <c r="D15" s="768"/>
    </row>
    <row r="16" spans="1:18">
      <c r="B16" s="715"/>
      <c r="C16" s="715"/>
      <c r="D16" s="725"/>
      <c r="E16" s="715"/>
      <c r="F16" s="715"/>
      <c r="G16" s="715"/>
      <c r="H16" s="715"/>
      <c r="I16" s="715"/>
      <c r="J16" s="715"/>
      <c r="K16" s="715"/>
      <c r="L16" s="715"/>
      <c r="M16" s="715"/>
      <c r="N16" s="715"/>
      <c r="O16" s="715"/>
      <c r="P16" s="715"/>
      <c r="Q16" s="715"/>
      <c r="R16" s="715"/>
    </row>
    <row r="17" spans="1:26" ht="15">
      <c r="A17" s="724"/>
      <c r="B17" s="846" t="s">
        <v>459</v>
      </c>
      <c r="C17" s="846"/>
      <c r="D17" s="846"/>
      <c r="E17" s="846"/>
      <c r="F17" s="846"/>
      <c r="G17" s="846"/>
      <c r="H17" s="846"/>
      <c r="I17" s="846"/>
      <c r="J17" s="846"/>
      <c r="K17" s="846"/>
      <c r="L17" s="846"/>
      <c r="M17" s="846"/>
      <c r="N17" s="846"/>
      <c r="O17" s="846"/>
      <c r="P17" s="846"/>
      <c r="Q17" s="846"/>
      <c r="R17" s="847"/>
    </row>
    <row r="18" spans="1:26" ht="15.75" customHeight="1">
      <c r="A18" s="313"/>
      <c r="B18" s="853" t="s">
        <v>458</v>
      </c>
      <c r="C18" s="844" t="s">
        <v>10</v>
      </c>
      <c r="D18" s="843"/>
      <c r="E18" s="844" t="s">
        <v>46</v>
      </c>
      <c r="F18" s="842"/>
      <c r="G18" s="842"/>
      <c r="H18" s="842"/>
      <c r="I18" s="842"/>
      <c r="J18" s="842"/>
      <c r="K18" s="842"/>
      <c r="L18" s="842"/>
      <c r="M18" s="842" t="s">
        <v>14</v>
      </c>
      <c r="N18" s="843"/>
      <c r="O18" s="844" t="s">
        <v>47</v>
      </c>
      <c r="P18" s="843"/>
      <c r="Q18" s="848" t="s">
        <v>17</v>
      </c>
      <c r="R18" s="849"/>
    </row>
    <row r="19" spans="1:26" ht="15">
      <c r="A19" s="313"/>
      <c r="B19" s="853"/>
      <c r="C19" s="844" t="s">
        <v>16</v>
      </c>
      <c r="D19" s="843"/>
      <c r="E19" s="842" t="s">
        <v>139</v>
      </c>
      <c r="F19" s="842"/>
      <c r="G19" s="842" t="s">
        <v>248</v>
      </c>
      <c r="H19" s="842"/>
      <c r="I19" s="842" t="s">
        <v>138</v>
      </c>
      <c r="J19" s="843"/>
      <c r="K19" s="842" t="s">
        <v>247</v>
      </c>
      <c r="L19" s="843"/>
      <c r="M19" s="842" t="s">
        <v>382</v>
      </c>
      <c r="N19" s="843"/>
      <c r="O19" s="842" t="s">
        <v>137</v>
      </c>
      <c r="P19" s="843"/>
      <c r="Q19" s="842"/>
      <c r="R19" s="843"/>
    </row>
    <row r="20" spans="1:26" ht="15">
      <c r="A20" s="313"/>
      <c r="B20" s="852"/>
      <c r="C20" s="755" t="s">
        <v>456</v>
      </c>
      <c r="D20" s="705" t="s">
        <v>455</v>
      </c>
      <c r="E20" s="755" t="s">
        <v>456</v>
      </c>
      <c r="F20" s="705" t="s">
        <v>455</v>
      </c>
      <c r="G20" s="755" t="s">
        <v>456</v>
      </c>
      <c r="H20" s="705" t="s">
        <v>455</v>
      </c>
      <c r="I20" s="755" t="s">
        <v>456</v>
      </c>
      <c r="J20" s="705" t="s">
        <v>455</v>
      </c>
      <c r="K20" s="755" t="s">
        <v>456</v>
      </c>
      <c r="L20" s="705" t="s">
        <v>455</v>
      </c>
      <c r="M20" s="755" t="s">
        <v>456</v>
      </c>
      <c r="N20" s="705" t="s">
        <v>455</v>
      </c>
      <c r="O20" s="755" t="s">
        <v>456</v>
      </c>
      <c r="P20" s="705" t="s">
        <v>455</v>
      </c>
      <c r="Q20" s="755" t="s">
        <v>456</v>
      </c>
      <c r="R20" s="705" t="s">
        <v>455</v>
      </c>
    </row>
    <row r="21" spans="1:26">
      <c r="A21" s="313"/>
      <c r="B21" s="730" t="s">
        <v>76</v>
      </c>
      <c r="C21" s="751">
        <v>2.1981273348950601</v>
      </c>
      <c r="D21" s="762">
        <v>1.801238299774292</v>
      </c>
      <c r="E21" s="751">
        <v>1.3514883072200001</v>
      </c>
      <c r="F21" s="762">
        <v>1.3964636821400001</v>
      </c>
      <c r="G21" s="751">
        <v>4.2728471049369992</v>
      </c>
      <c r="H21" s="762">
        <v>4.0754925032770002</v>
      </c>
      <c r="I21" s="751">
        <v>1.2819287808399999</v>
      </c>
      <c r="J21" s="762">
        <v>1.2583511361999999</v>
      </c>
      <c r="K21" s="751">
        <v>0</v>
      </c>
      <c r="L21" s="762">
        <v>1.4029112261200001</v>
      </c>
      <c r="M21" s="751">
        <v>1.3147327005</v>
      </c>
      <c r="N21" s="762">
        <v>1.3169953232000002</v>
      </c>
      <c r="O21" s="751">
        <v>0.97456667795842988</v>
      </c>
      <c r="P21" s="762">
        <v>0.86559292921208975</v>
      </c>
      <c r="Q21" s="751">
        <v>11.393690906350489</v>
      </c>
      <c r="R21" s="762">
        <v>12.117045099923383</v>
      </c>
    </row>
    <row r="22" spans="1:26">
      <c r="A22" s="313"/>
      <c r="B22" s="731" t="s">
        <v>77</v>
      </c>
      <c r="C22" s="752">
        <v>1.1681238265031775</v>
      </c>
      <c r="D22" s="760">
        <v>1.0106484366021686</v>
      </c>
      <c r="E22" s="752">
        <v>0.38096701903999997</v>
      </c>
      <c r="F22" s="760">
        <v>0.39307249506999997</v>
      </c>
      <c r="G22" s="752">
        <v>2.1149867205760002</v>
      </c>
      <c r="H22" s="760">
        <v>2.0809049901660002</v>
      </c>
      <c r="I22" s="752">
        <v>0.35508905729000001</v>
      </c>
      <c r="J22" s="760">
        <v>0.3896782466</v>
      </c>
      <c r="K22" s="752">
        <v>0</v>
      </c>
      <c r="L22" s="760">
        <v>0.51617117943999991</v>
      </c>
      <c r="M22" s="752">
        <v>0.59672389009999993</v>
      </c>
      <c r="N22" s="760">
        <v>0.57950523179999991</v>
      </c>
      <c r="O22" s="752">
        <v>0.19252520122594152</v>
      </c>
      <c r="P22" s="760">
        <v>0.18248496538293285</v>
      </c>
      <c r="Q22" s="752">
        <v>4.8084157147351192</v>
      </c>
      <c r="R22" s="760">
        <v>5.1524655450611014</v>
      </c>
    </row>
    <row r="23" spans="1:26">
      <c r="A23" s="313"/>
      <c r="B23" s="731" t="s">
        <v>78</v>
      </c>
      <c r="C23" s="752">
        <v>0.32388841195257773</v>
      </c>
      <c r="D23" s="760">
        <v>0.31204695228931056</v>
      </c>
      <c r="E23" s="752">
        <v>3.3253316329999998E-2</v>
      </c>
      <c r="F23" s="760">
        <v>3.6402107719999993E-2</v>
      </c>
      <c r="G23" s="752">
        <v>0.45392818350399999</v>
      </c>
      <c r="H23" s="760">
        <v>0.48707581337300004</v>
      </c>
      <c r="I23" s="752">
        <v>0.10938602566</v>
      </c>
      <c r="J23" s="760">
        <v>0.12506986641000001</v>
      </c>
      <c r="K23" s="752">
        <v>0</v>
      </c>
      <c r="L23" s="760">
        <v>0.11588668025</v>
      </c>
      <c r="M23" s="752">
        <v>0.24775431069999995</v>
      </c>
      <c r="N23" s="760">
        <v>0.25618794159999997</v>
      </c>
      <c r="O23" s="752">
        <v>0.37522876983269904</v>
      </c>
      <c r="P23" s="760">
        <v>0.51209987791887313</v>
      </c>
      <c r="Q23" s="752">
        <v>1.5434390179792767</v>
      </c>
      <c r="R23" s="760">
        <v>1.8447692395611837</v>
      </c>
    </row>
    <row r="24" spans="1:26">
      <c r="A24" s="313"/>
      <c r="B24" s="732" t="s">
        <v>109</v>
      </c>
      <c r="C24" s="753">
        <v>1.2192048328062504</v>
      </c>
      <c r="D24" s="761">
        <v>1.0472794276779482</v>
      </c>
      <c r="E24" s="753">
        <v>1.7403713574100002</v>
      </c>
      <c r="F24" s="761">
        <v>1.5714347415502981</v>
      </c>
      <c r="G24" s="753">
        <v>3.9895279909830008</v>
      </c>
      <c r="H24" s="761">
        <v>3.8995266931840007</v>
      </c>
      <c r="I24" s="753">
        <v>1.4113061362099997</v>
      </c>
      <c r="J24" s="761">
        <v>1.3082767507900004</v>
      </c>
      <c r="K24" s="753">
        <v>0</v>
      </c>
      <c r="L24" s="761">
        <v>1.5540309141900002</v>
      </c>
      <c r="M24" s="753">
        <v>1.5525896566274198</v>
      </c>
      <c r="N24" s="761">
        <v>1.5140015033999998</v>
      </c>
      <c r="O24" s="753">
        <v>0.65177963924300641</v>
      </c>
      <c r="P24" s="761">
        <v>0.52982222748610408</v>
      </c>
      <c r="Q24" s="753">
        <v>10.564779613279677</v>
      </c>
      <c r="R24" s="761">
        <v>11.42437225827835</v>
      </c>
    </row>
    <row r="25" spans="1:26" s="311" customFormat="1" ht="15">
      <c r="A25" s="314"/>
      <c r="B25" s="733" t="s">
        <v>17</v>
      </c>
      <c r="C25" s="754">
        <v>4.9093800000000005</v>
      </c>
      <c r="D25" s="763">
        <v>4.1712400000000001</v>
      </c>
      <c r="E25" s="754">
        <v>3.5060799999999999</v>
      </c>
      <c r="F25" s="763">
        <v>3.3973730264802979</v>
      </c>
      <c r="G25" s="754">
        <v>10.832879999999999</v>
      </c>
      <c r="H25" s="763">
        <v>10.542999999999999</v>
      </c>
      <c r="I25" s="754">
        <v>3.1577100000000002</v>
      </c>
      <c r="J25" s="763">
        <v>3.0813760000000001</v>
      </c>
      <c r="K25" s="754">
        <v>0</v>
      </c>
      <c r="L25" s="763">
        <v>3.589</v>
      </c>
      <c r="M25" s="754">
        <v>3.71177</v>
      </c>
      <c r="N25" s="763">
        <v>3.6666909999999997</v>
      </c>
      <c r="O25" s="754">
        <v>2.194</v>
      </c>
      <c r="P25" s="763">
        <v>2.09</v>
      </c>
      <c r="Q25" s="754">
        <v>28.311820000000001</v>
      </c>
      <c r="R25" s="763">
        <v>30.538680026480296</v>
      </c>
      <c r="X25" s="307"/>
      <c r="Y25" s="307"/>
      <c r="Z25" s="307"/>
    </row>
    <row r="26" spans="1:26" ht="15">
      <c r="A26" s="313"/>
      <c r="B26" s="706"/>
      <c r="C26" s="707">
        <v>43252</v>
      </c>
      <c r="D26" s="708">
        <v>42887</v>
      </c>
      <c r="E26" s="707">
        <v>43252</v>
      </c>
      <c r="F26" s="708">
        <v>42887</v>
      </c>
      <c r="G26" s="707">
        <v>43252</v>
      </c>
      <c r="H26" s="708">
        <v>42887</v>
      </c>
      <c r="I26" s="707">
        <v>43252</v>
      </c>
      <c r="J26" s="708">
        <v>42887</v>
      </c>
      <c r="K26" s="707"/>
      <c r="L26" s="708"/>
      <c r="M26" s="707">
        <v>43252</v>
      </c>
      <c r="N26" s="708">
        <v>42887</v>
      </c>
      <c r="O26" s="707">
        <v>43252</v>
      </c>
      <c r="P26" s="708">
        <v>42887</v>
      </c>
      <c r="Q26" s="707"/>
      <c r="R26" s="708"/>
    </row>
    <row r="27" spans="1:26">
      <c r="A27" s="313"/>
      <c r="B27" s="730" t="s">
        <v>76</v>
      </c>
      <c r="C27" s="756">
        <v>0.44774031240096712</v>
      </c>
      <c r="D27" s="764">
        <v>0.43182322277651058</v>
      </c>
      <c r="E27" s="756">
        <v>0.38546990006502996</v>
      </c>
      <c r="F27" s="764">
        <v>0.41104219973946932</v>
      </c>
      <c r="G27" s="756">
        <v>0.3944331613510903</v>
      </c>
      <c r="H27" s="764">
        <v>0.38655909165104813</v>
      </c>
      <c r="I27" s="756">
        <v>0.4059678630526552</v>
      </c>
      <c r="J27" s="764">
        <v>0.40837312168329987</v>
      </c>
      <c r="K27" s="751">
        <v>0</v>
      </c>
      <c r="L27" s="764">
        <v>0.39089195489551409</v>
      </c>
      <c r="M27" s="756">
        <v>0.35420640300988476</v>
      </c>
      <c r="N27" s="764">
        <v>0.35917815905403544</v>
      </c>
      <c r="O27" s="756">
        <v>0.44419629806674105</v>
      </c>
      <c r="P27" s="764">
        <v>0.41415929627372716</v>
      </c>
      <c r="Q27" s="756">
        <v>0.40243583444478276</v>
      </c>
      <c r="R27" s="764">
        <v>0.39677697560656228</v>
      </c>
    </row>
    <row r="28" spans="1:26">
      <c r="A28" s="313"/>
      <c r="B28" s="731" t="s">
        <v>78</v>
      </c>
      <c r="C28" s="757">
        <v>0.23793713798955823</v>
      </c>
      <c r="D28" s="765">
        <v>0.24228968762338504</v>
      </c>
      <c r="E28" s="757">
        <v>0.10865896358326108</v>
      </c>
      <c r="F28" s="765">
        <v>0.115698950926571</v>
      </c>
      <c r="G28" s="757">
        <v>0.19523771338517554</v>
      </c>
      <c r="H28" s="765">
        <v>0.1973731376426065</v>
      </c>
      <c r="I28" s="757">
        <v>0.11245144655145659</v>
      </c>
      <c r="J28" s="765">
        <v>0.12646241373983572</v>
      </c>
      <c r="K28" s="752">
        <v>0</v>
      </c>
      <c r="L28" s="765">
        <v>0.14382033419894119</v>
      </c>
      <c r="M28" s="757">
        <v>0.16076531953757908</v>
      </c>
      <c r="N28" s="765">
        <v>0.15804583255038399</v>
      </c>
      <c r="O28" s="757">
        <v>8.7750775399244085E-2</v>
      </c>
      <c r="P28" s="765">
        <v>8.7313380565996579E-2</v>
      </c>
      <c r="Q28" s="757">
        <v>0.16983774673387719</v>
      </c>
      <c r="R28" s="765">
        <v>0.1687193271154275</v>
      </c>
    </row>
    <row r="29" spans="1:26">
      <c r="A29" s="313"/>
      <c r="B29" s="731" t="s">
        <v>77</v>
      </c>
      <c r="C29" s="757">
        <v>6.5973384002170884E-2</v>
      </c>
      <c r="D29" s="765">
        <v>7.4809158017594427E-2</v>
      </c>
      <c r="E29" s="757">
        <v>9.4844716406927397E-3</v>
      </c>
      <c r="F29" s="765">
        <v>1.071478093111042E-2</v>
      </c>
      <c r="G29" s="757">
        <v>4.1902816564385464E-2</v>
      </c>
      <c r="H29" s="765">
        <v>4.6198976892061087E-2</v>
      </c>
      <c r="I29" s="757">
        <v>3.464093462034195E-2</v>
      </c>
      <c r="J29" s="765">
        <v>4.0588966231320037E-2</v>
      </c>
      <c r="K29" s="752">
        <v>0</v>
      </c>
      <c r="L29" s="765">
        <v>3.2289406589579267E-2</v>
      </c>
      <c r="M29" s="757">
        <v>6.6748292782149748E-2</v>
      </c>
      <c r="N29" s="765">
        <v>6.9868974942257203E-2</v>
      </c>
      <c r="O29" s="757">
        <v>0.17102496346066501</v>
      </c>
      <c r="P29" s="765">
        <v>0.24502386503295367</v>
      </c>
      <c r="Q29" s="757">
        <v>5.451571174086571E-2</v>
      </c>
      <c r="R29" s="765">
        <v>6.0407628553741412E-2</v>
      </c>
    </row>
    <row r="30" spans="1:26">
      <c r="A30" s="313"/>
      <c r="B30" s="732" t="s">
        <v>109</v>
      </c>
      <c r="C30" s="758">
        <v>0.2483419154366234</v>
      </c>
      <c r="D30" s="766">
        <v>0.25107148657903844</v>
      </c>
      <c r="E30" s="758">
        <v>0.49638666471101633</v>
      </c>
      <c r="F30" s="766">
        <v>0.46254406840284928</v>
      </c>
      <c r="G30" s="758">
        <v>0.36827953332659469</v>
      </c>
      <c r="H30" s="766">
        <v>0.36986879381428445</v>
      </c>
      <c r="I30" s="758">
        <v>0.44693975577554607</v>
      </c>
      <c r="J30" s="766">
        <v>0.42457549834554442</v>
      </c>
      <c r="K30" s="753">
        <v>0</v>
      </c>
      <c r="L30" s="766">
        <v>0.43299830431596548</v>
      </c>
      <c r="M30" s="758">
        <v>0.41828821738076977</v>
      </c>
      <c r="N30" s="766">
        <v>0.41290676072786059</v>
      </c>
      <c r="O30" s="758">
        <v>0.29707367331039491</v>
      </c>
      <c r="P30" s="766">
        <v>0.25350345812732256</v>
      </c>
      <c r="Q30" s="758">
        <v>0.37315791119326408</v>
      </c>
      <c r="R30" s="766">
        <v>0.37409515566397106</v>
      </c>
    </row>
    <row r="31" spans="1:26" s="312" customFormat="1" ht="15">
      <c r="A31" s="315"/>
      <c r="B31" s="733" t="s">
        <v>17</v>
      </c>
      <c r="C31" s="759">
        <v>1</v>
      </c>
      <c r="D31" s="767">
        <v>1</v>
      </c>
      <c r="E31" s="759">
        <v>1</v>
      </c>
      <c r="F31" s="767">
        <v>1</v>
      </c>
      <c r="G31" s="759">
        <v>1</v>
      </c>
      <c r="H31" s="767">
        <v>1</v>
      </c>
      <c r="I31" s="759">
        <v>1</v>
      </c>
      <c r="J31" s="767">
        <v>1</v>
      </c>
      <c r="K31" s="754">
        <v>0</v>
      </c>
      <c r="L31" s="767">
        <v>1</v>
      </c>
      <c r="M31" s="759">
        <v>1</v>
      </c>
      <c r="N31" s="767">
        <v>1</v>
      </c>
      <c r="O31" s="759">
        <v>1</v>
      </c>
      <c r="P31" s="767">
        <v>1</v>
      </c>
      <c r="Q31" s="759">
        <v>1</v>
      </c>
      <c r="R31" s="767">
        <v>1</v>
      </c>
    </row>
    <row r="32" spans="1:26">
      <c r="B32" s="319"/>
      <c r="K32" s="313"/>
    </row>
    <row r="33" spans="2:2">
      <c r="B33" s="316"/>
    </row>
  </sheetData>
  <mergeCells count="20">
    <mergeCell ref="B18:B20"/>
    <mergeCell ref="C18:D18"/>
    <mergeCell ref="C19:D19"/>
    <mergeCell ref="E19:F19"/>
    <mergeCell ref="I19:J19"/>
    <mergeCell ref="G19:H19"/>
    <mergeCell ref="E18:L18"/>
    <mergeCell ref="I2:J2"/>
    <mergeCell ref="K2:L2"/>
    <mergeCell ref="B17:R17"/>
    <mergeCell ref="M18:N18"/>
    <mergeCell ref="O18:P18"/>
    <mergeCell ref="Q18:R19"/>
    <mergeCell ref="O19:P19"/>
    <mergeCell ref="M19:N19"/>
    <mergeCell ref="K19:L19"/>
    <mergeCell ref="C2:D2"/>
    <mergeCell ref="B2:B3"/>
    <mergeCell ref="G2:H2"/>
    <mergeCell ref="E2:F2"/>
  </mergeCells>
  <pageMargins left="0.7" right="0.7" top="0.75" bottom="0.75" header="0.3" footer="0.3"/>
  <pageSetup orientation="portrait" horizontalDpi="4294967293"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76F8-A75A-4FD2-A81B-5B1CB25B3D05}">
  <dimension ref="A2:F15"/>
  <sheetViews>
    <sheetView workbookViewId="0"/>
  </sheetViews>
  <sheetFormatPr baseColWidth="10" defaultRowHeight="12.75"/>
  <cols>
    <col min="1" max="1" width="11.42578125" style="105"/>
    <col min="2" max="2" width="63.5703125" style="105" customWidth="1"/>
    <col min="3" max="3" width="14.140625" style="105" customWidth="1"/>
    <col min="4" max="4" width="12" style="105" customWidth="1"/>
    <col min="5" max="16384" width="11.42578125" style="105"/>
  </cols>
  <sheetData>
    <row r="2" spans="1:6">
      <c r="B2" s="484"/>
      <c r="C2" s="484"/>
      <c r="D2" s="484"/>
      <c r="E2" s="484"/>
    </row>
    <row r="3" spans="1:6" ht="27" customHeight="1">
      <c r="B3" s="492" t="s">
        <v>517</v>
      </c>
      <c r="C3" s="775" t="s">
        <v>472</v>
      </c>
      <c r="D3" s="775"/>
      <c r="E3" s="775"/>
    </row>
    <row r="4" spans="1:6">
      <c r="B4" s="581"/>
      <c r="C4" s="563" t="s">
        <v>470</v>
      </c>
      <c r="D4" s="483" t="s">
        <v>471</v>
      </c>
      <c r="E4" s="483" t="s">
        <v>68</v>
      </c>
    </row>
    <row r="5" spans="1:6">
      <c r="B5" s="592" t="s">
        <v>510</v>
      </c>
      <c r="C5" s="588">
        <v>944.779</v>
      </c>
      <c r="D5" s="589">
        <v>1005.5439999999999</v>
      </c>
      <c r="E5" s="532">
        <v>-6.042997621188121E-2</v>
      </c>
    </row>
    <row r="6" spans="1:6" ht="14.25">
      <c r="B6" s="580" t="s">
        <v>511</v>
      </c>
      <c r="C6" s="595" t="s">
        <v>287</v>
      </c>
      <c r="D6" s="590">
        <v>-72.400000000000006</v>
      </c>
      <c r="E6" s="591" t="s">
        <v>380</v>
      </c>
    </row>
    <row r="7" spans="1:6">
      <c r="B7" s="175" t="s">
        <v>512</v>
      </c>
      <c r="C7" s="409">
        <v>944.779</v>
      </c>
      <c r="D7" s="351">
        <v>933.14399999999989</v>
      </c>
      <c r="E7" s="352">
        <v>1.3468600773299842E-2</v>
      </c>
    </row>
    <row r="8" spans="1:6" ht="14.25">
      <c r="A8" s="583"/>
      <c r="B8" s="582" t="s">
        <v>513</v>
      </c>
      <c r="C8" s="586">
        <v>190.96299999999999</v>
      </c>
      <c r="D8" s="587">
        <v>160.268</v>
      </c>
      <c r="E8" s="348">
        <v>0.19152294906032385</v>
      </c>
    </row>
    <row r="9" spans="1:6">
      <c r="A9" s="583"/>
      <c r="B9" s="495" t="s">
        <v>514</v>
      </c>
      <c r="C9" s="409">
        <v>1135.742</v>
      </c>
      <c r="D9" s="351">
        <v>1093.4119999999998</v>
      </c>
      <c r="E9" s="352">
        <v>3.8713677918296274E-2</v>
      </c>
    </row>
    <row r="10" spans="1:6" ht="14.25">
      <c r="B10" s="582" t="s">
        <v>515</v>
      </c>
      <c r="C10" s="594">
        <v>86</v>
      </c>
      <c r="D10" s="597" t="s">
        <v>287</v>
      </c>
      <c r="E10" s="464" t="s">
        <v>380</v>
      </c>
    </row>
    <row r="11" spans="1:6">
      <c r="A11" s="487"/>
      <c r="B11" s="593" t="s">
        <v>516</v>
      </c>
      <c r="C11" s="588">
        <v>1221.742</v>
      </c>
      <c r="D11" s="589">
        <v>1093.4119999999998</v>
      </c>
      <c r="E11" s="596">
        <v>0.117366555333214</v>
      </c>
    </row>
    <row r="13" spans="1:6" ht="33" customHeight="1">
      <c r="B13" s="776" t="s">
        <v>522</v>
      </c>
      <c r="C13" s="776"/>
      <c r="D13" s="776"/>
      <c r="E13" s="776"/>
      <c r="F13" s="776"/>
    </row>
    <row r="14" spans="1:6" ht="46.5" customHeight="1">
      <c r="B14" s="777" t="s">
        <v>519</v>
      </c>
      <c r="C14" s="777"/>
      <c r="D14" s="777"/>
      <c r="E14" s="777"/>
      <c r="F14" s="777"/>
    </row>
    <row r="15" spans="1:6" ht="24.75" customHeight="1">
      <c r="B15" s="777" t="s">
        <v>518</v>
      </c>
      <c r="C15" s="777"/>
      <c r="D15" s="777"/>
      <c r="E15" s="777"/>
      <c r="F15" s="777"/>
    </row>
  </sheetData>
  <mergeCells count="4">
    <mergeCell ref="C3:E3"/>
    <mergeCell ref="B13:F13"/>
    <mergeCell ref="B15:F15"/>
    <mergeCell ref="B14:F14"/>
  </mergeCells>
  <pageMargins left="0.7" right="0.7" top="0.75" bottom="0.75" header="0.3" footer="0.3"/>
  <pageSetup paperSize="9" orientation="portrait" r:id="rId1"/>
  <headerFooter>
    <oddHeader>&amp;C&amp;"Arial"&amp;8&amp;K000000INTERNAL&amp;1#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A321-228E-4A42-829D-25D32E59D91E}">
  <dimension ref="A1:AT36"/>
  <sheetViews>
    <sheetView showGridLines="0" zoomScale="95" zoomScaleNormal="95" workbookViewId="0"/>
  </sheetViews>
  <sheetFormatPr baseColWidth="10" defaultColWidth="23.28515625" defaultRowHeight="15"/>
  <cols>
    <col min="1" max="1" width="61" style="284" customWidth="1"/>
    <col min="2" max="2" width="18.28515625" style="284" customWidth="1"/>
    <col min="3" max="3" width="17.5703125" style="284" customWidth="1"/>
    <col min="4" max="4" width="19.7109375" style="284" customWidth="1"/>
    <col min="5" max="5" width="19.28515625" style="284" customWidth="1"/>
    <col min="6" max="6" width="19.7109375" style="284" customWidth="1"/>
    <col min="7" max="7" width="19.28515625" style="284" customWidth="1"/>
    <col min="8" max="15" width="17.5703125" style="284" customWidth="1"/>
    <col min="16" max="17" width="19.28515625" style="284" customWidth="1"/>
    <col min="18" max="18" width="17.5703125" style="284" customWidth="1"/>
    <col min="19" max="19" width="22.140625" style="284" customWidth="1"/>
    <col min="20" max="21" width="17.5703125" style="284" customWidth="1"/>
    <col min="22" max="22" width="19.7109375" style="284" customWidth="1"/>
    <col min="23" max="23" width="19.28515625" style="284" customWidth="1"/>
    <col min="24" max="24" width="19.7109375" style="284" customWidth="1"/>
    <col min="25" max="25" width="19.28515625" style="284" customWidth="1"/>
    <col min="26" max="26" width="19.7109375" style="284" customWidth="1"/>
    <col min="27" max="27" width="19.28515625" style="284" customWidth="1"/>
    <col min="28" max="33" width="17.5703125" style="284" customWidth="1"/>
    <col min="34" max="34" width="19.7109375" style="284" customWidth="1"/>
    <col min="35" max="35" width="19.28515625" style="284" customWidth="1"/>
    <col min="36" max="36" width="19.7109375" style="284" bestFit="1" customWidth="1"/>
    <col min="37" max="37" width="19.28515625" style="284" bestFit="1" customWidth="1"/>
    <col min="38" max="38" width="19.7109375" style="284" customWidth="1"/>
    <col min="39" max="39" width="19.28515625" style="284" customWidth="1"/>
    <col min="40" max="40" width="19.7109375" style="284" customWidth="1"/>
    <col min="41" max="41" width="19.28515625" style="284" customWidth="1"/>
    <col min="42" max="42" width="19.7109375" style="284" customWidth="1"/>
    <col min="43" max="43" width="19.28515625" style="284" customWidth="1"/>
    <col min="44" max="44" width="19.7109375" style="284" bestFit="1" customWidth="1"/>
    <col min="45" max="45" width="19.28515625" style="284" bestFit="1" customWidth="1"/>
    <col min="46" max="16384" width="23.28515625" style="284"/>
  </cols>
  <sheetData>
    <row r="1" spans="1:45">
      <c r="A1" s="283"/>
      <c r="B1" s="283"/>
      <c r="C1" s="283"/>
      <c r="H1" s="283"/>
      <c r="I1" s="283"/>
      <c r="J1" s="283"/>
      <c r="K1" s="283"/>
      <c r="L1" s="283"/>
      <c r="M1" s="283"/>
      <c r="N1" s="283"/>
      <c r="O1" s="283"/>
      <c r="R1" s="283"/>
      <c r="S1" s="283"/>
      <c r="T1" s="283"/>
      <c r="U1" s="283"/>
      <c r="AB1" s="283"/>
      <c r="AC1" s="283"/>
      <c r="AD1" s="283"/>
      <c r="AE1" s="283"/>
      <c r="AF1" s="283"/>
      <c r="AG1" s="283"/>
    </row>
    <row r="2" spans="1:45">
      <c r="A2" s="603"/>
      <c r="B2" s="603"/>
      <c r="C2" s="603"/>
      <c r="D2" s="603"/>
      <c r="E2" s="603"/>
      <c r="F2" s="603"/>
      <c r="G2" s="603"/>
      <c r="H2" s="603"/>
      <c r="I2" s="603"/>
      <c r="J2" s="603"/>
      <c r="K2" s="603"/>
      <c r="L2" s="603"/>
      <c r="M2" s="603"/>
      <c r="N2" s="604"/>
      <c r="O2" s="603"/>
      <c r="P2" s="603"/>
      <c r="Q2" s="603"/>
      <c r="R2" s="603"/>
      <c r="S2" s="603"/>
      <c r="T2" s="603"/>
      <c r="U2" s="603"/>
      <c r="V2" s="603"/>
      <c r="W2" s="603"/>
      <c r="X2" s="603"/>
      <c r="Y2" s="603"/>
      <c r="Z2" s="603"/>
      <c r="AA2" s="603"/>
      <c r="AB2" s="603"/>
      <c r="AC2" s="603"/>
      <c r="AD2" s="603"/>
      <c r="AE2" s="603"/>
      <c r="AF2" s="603"/>
      <c r="AG2" s="603"/>
      <c r="AH2" s="603"/>
      <c r="AI2" s="603"/>
      <c r="AJ2" s="603"/>
      <c r="AK2" s="603"/>
      <c r="AL2" s="605"/>
      <c r="AM2" s="603"/>
      <c r="AN2" s="603"/>
      <c r="AO2" s="603"/>
      <c r="AP2" s="603"/>
      <c r="AQ2" s="603"/>
      <c r="AR2" s="603"/>
      <c r="AS2" s="603"/>
    </row>
    <row r="3" spans="1:45" s="286" customFormat="1" ht="15" customHeight="1">
      <c r="A3" s="859" t="s">
        <v>460</v>
      </c>
      <c r="B3" s="856" t="s">
        <v>167</v>
      </c>
      <c r="C3" s="856"/>
      <c r="D3" s="856" t="s">
        <v>166</v>
      </c>
      <c r="E3" s="856"/>
      <c r="F3" s="856" t="s">
        <v>168</v>
      </c>
      <c r="G3" s="856"/>
      <c r="H3" s="856" t="s">
        <v>146</v>
      </c>
      <c r="I3" s="856"/>
      <c r="J3" s="856" t="s">
        <v>255</v>
      </c>
      <c r="K3" s="856"/>
      <c r="L3" s="856" t="s">
        <v>453</v>
      </c>
      <c r="M3" s="856"/>
      <c r="N3" s="856" t="s">
        <v>309</v>
      </c>
      <c r="O3" s="856"/>
      <c r="P3" s="856" t="s">
        <v>165</v>
      </c>
      <c r="Q3" s="856"/>
      <c r="R3" s="856" t="s">
        <v>392</v>
      </c>
      <c r="S3" s="856"/>
      <c r="T3" s="856" t="s">
        <v>393</v>
      </c>
      <c r="U3" s="856"/>
      <c r="V3" s="856" t="s">
        <v>163</v>
      </c>
      <c r="W3" s="856"/>
      <c r="X3" s="856" t="s">
        <v>164</v>
      </c>
      <c r="Y3" s="856"/>
      <c r="Z3" s="856" t="s">
        <v>308</v>
      </c>
      <c r="AA3" s="856"/>
      <c r="AB3" s="856" t="s">
        <v>315</v>
      </c>
      <c r="AC3" s="856"/>
      <c r="AD3" s="856" t="s">
        <v>316</v>
      </c>
      <c r="AE3" s="856"/>
      <c r="AF3" s="856" t="s">
        <v>317</v>
      </c>
      <c r="AG3" s="856"/>
      <c r="AH3" s="857" t="s">
        <v>10</v>
      </c>
      <c r="AI3" s="857"/>
      <c r="AJ3" s="857" t="s">
        <v>46</v>
      </c>
      <c r="AK3" s="857"/>
      <c r="AL3" s="857" t="s">
        <v>14</v>
      </c>
      <c r="AM3" s="857"/>
      <c r="AN3" s="857" t="s">
        <v>47</v>
      </c>
      <c r="AO3" s="857"/>
      <c r="AP3" s="857" t="s">
        <v>318</v>
      </c>
      <c r="AQ3" s="858"/>
      <c r="AR3" s="854" t="s">
        <v>463</v>
      </c>
      <c r="AS3" s="855"/>
    </row>
    <row r="4" spans="1:45" s="287" customFormat="1" ht="15.75">
      <c r="A4" s="860"/>
      <c r="B4" s="607" t="s">
        <v>456</v>
      </c>
      <c r="C4" s="606" t="s">
        <v>455</v>
      </c>
      <c r="D4" s="607" t="s">
        <v>456</v>
      </c>
      <c r="E4" s="606" t="s">
        <v>455</v>
      </c>
      <c r="F4" s="607" t="s">
        <v>456</v>
      </c>
      <c r="G4" s="606" t="s">
        <v>455</v>
      </c>
      <c r="H4" s="607" t="s">
        <v>456</v>
      </c>
      <c r="I4" s="606" t="s">
        <v>455</v>
      </c>
      <c r="J4" s="607" t="s">
        <v>456</v>
      </c>
      <c r="K4" s="606" t="s">
        <v>455</v>
      </c>
      <c r="L4" s="607" t="s">
        <v>456</v>
      </c>
      <c r="M4" s="606" t="s">
        <v>455</v>
      </c>
      <c r="N4" s="607" t="s">
        <v>456</v>
      </c>
      <c r="O4" s="606" t="s">
        <v>455</v>
      </c>
      <c r="P4" s="607" t="s">
        <v>456</v>
      </c>
      <c r="Q4" s="606" t="s">
        <v>455</v>
      </c>
      <c r="R4" s="607" t="s">
        <v>456</v>
      </c>
      <c r="S4" s="606" t="s">
        <v>455</v>
      </c>
      <c r="T4" s="607" t="s">
        <v>456</v>
      </c>
      <c r="U4" s="606" t="s">
        <v>455</v>
      </c>
      <c r="V4" s="607" t="s">
        <v>456</v>
      </c>
      <c r="W4" s="606" t="s">
        <v>455</v>
      </c>
      <c r="X4" s="607" t="s">
        <v>456</v>
      </c>
      <c r="Y4" s="606" t="s">
        <v>455</v>
      </c>
      <c r="Z4" s="607" t="s">
        <v>456</v>
      </c>
      <c r="AA4" s="606" t="s">
        <v>455</v>
      </c>
      <c r="AB4" s="607" t="s">
        <v>456</v>
      </c>
      <c r="AC4" s="606" t="s">
        <v>455</v>
      </c>
      <c r="AD4" s="607" t="s">
        <v>456</v>
      </c>
      <c r="AE4" s="606" t="s">
        <v>455</v>
      </c>
      <c r="AF4" s="607" t="s">
        <v>456</v>
      </c>
      <c r="AG4" s="606" t="s">
        <v>455</v>
      </c>
      <c r="AH4" s="607" t="s">
        <v>456</v>
      </c>
      <c r="AI4" s="606" t="s">
        <v>455</v>
      </c>
      <c r="AJ4" s="607" t="s">
        <v>456</v>
      </c>
      <c r="AK4" s="606" t="s">
        <v>455</v>
      </c>
      <c r="AL4" s="607" t="s">
        <v>456</v>
      </c>
      <c r="AM4" s="606" t="s">
        <v>455</v>
      </c>
      <c r="AN4" s="607" t="s">
        <v>456</v>
      </c>
      <c r="AO4" s="606" t="s">
        <v>455</v>
      </c>
      <c r="AP4" s="607" t="s">
        <v>456</v>
      </c>
      <c r="AQ4" s="652" t="s">
        <v>455</v>
      </c>
      <c r="AR4" s="648" t="s">
        <v>456</v>
      </c>
      <c r="AS4" s="651" t="s">
        <v>455</v>
      </c>
    </row>
    <row r="5" spans="1:45" s="288" customFormat="1" ht="15.75">
      <c r="A5" s="608" t="s">
        <v>434</v>
      </c>
      <c r="B5" s="609"/>
      <c r="C5" s="609"/>
      <c r="D5" s="609"/>
      <c r="E5" s="609"/>
      <c r="F5" s="609"/>
      <c r="G5" s="609"/>
      <c r="H5" s="609"/>
      <c r="I5" s="609"/>
      <c r="J5" s="609"/>
      <c r="K5" s="609"/>
      <c r="L5" s="609"/>
      <c r="M5" s="609"/>
      <c r="N5" s="609"/>
      <c r="O5" s="609"/>
      <c r="P5" s="609"/>
      <c r="Q5" s="609"/>
      <c r="R5" s="609"/>
      <c r="S5" s="609"/>
      <c r="T5" s="609"/>
      <c r="U5" s="609"/>
      <c r="V5" s="609"/>
      <c r="W5" s="609"/>
      <c r="X5" s="609"/>
      <c r="Y5" s="609"/>
      <c r="Z5" s="609"/>
      <c r="AA5" s="609"/>
      <c r="AB5" s="609"/>
      <c r="AC5" s="609"/>
      <c r="AD5" s="609"/>
      <c r="AE5" s="609"/>
      <c r="AF5" s="609"/>
      <c r="AG5" s="609"/>
      <c r="AH5" s="609"/>
      <c r="AI5" s="608"/>
      <c r="AJ5" s="609"/>
      <c r="AK5" s="608"/>
      <c r="AL5" s="609"/>
      <c r="AM5" s="608"/>
      <c r="AN5" s="610"/>
      <c r="AO5" s="608"/>
      <c r="AP5" s="609"/>
      <c r="AQ5" s="608"/>
      <c r="AR5" s="611"/>
      <c r="AS5" s="612"/>
    </row>
    <row r="6" spans="1:45" s="285" customFormat="1" ht="15.75">
      <c r="A6" s="612" t="s">
        <v>103</v>
      </c>
      <c r="B6" s="613">
        <v>0.55261326</v>
      </c>
      <c r="C6" s="614">
        <v>0.440973714977</v>
      </c>
      <c r="D6" s="613">
        <v>1.139</v>
      </c>
      <c r="E6" s="614">
        <v>1.701044219992</v>
      </c>
      <c r="F6" s="613">
        <v>0.63960581999999999</v>
      </c>
      <c r="G6" s="614">
        <v>1.3127172629999999</v>
      </c>
      <c r="H6" s="613">
        <v>0.28100993491960402</v>
      </c>
      <c r="I6" s="614">
        <v>0.36422782708773099</v>
      </c>
      <c r="J6" s="613">
        <v>0.42177573452711903</v>
      </c>
      <c r="K6" s="614">
        <v>0.357223088662879</v>
      </c>
      <c r="L6" s="613">
        <v>0</v>
      </c>
      <c r="M6" s="614">
        <v>0</v>
      </c>
      <c r="N6" s="613">
        <v>3.1352000000000002</v>
      </c>
      <c r="O6" s="614">
        <v>2.5861860000000005</v>
      </c>
      <c r="P6" s="613">
        <v>0</v>
      </c>
      <c r="Q6" s="615">
        <v>0</v>
      </c>
      <c r="R6" s="613">
        <v>4.0785200000000001</v>
      </c>
      <c r="S6" s="614">
        <v>3.61389</v>
      </c>
      <c r="T6" s="613">
        <v>4.1407035550000006E-2</v>
      </c>
      <c r="U6" s="614">
        <v>4.054E-2</v>
      </c>
      <c r="V6" s="613">
        <v>2.0176949999999998</v>
      </c>
      <c r="W6" s="614">
        <v>1.8608499999999999</v>
      </c>
      <c r="X6" s="613">
        <v>0.17167500000000002</v>
      </c>
      <c r="Y6" s="614">
        <v>0.11733</v>
      </c>
      <c r="Z6" s="613">
        <v>0.17635000000000001</v>
      </c>
      <c r="AA6" s="614">
        <v>0.24189999999999998</v>
      </c>
      <c r="AB6" s="613">
        <v>0.40914</v>
      </c>
      <c r="AC6" s="614">
        <v>0.29815766388715498</v>
      </c>
      <c r="AD6" s="639">
        <v>2.8219999999999999E-2</v>
      </c>
      <c r="AE6" s="616">
        <v>2.597E-2</v>
      </c>
      <c r="AF6" s="613">
        <v>0.11328999999999999</v>
      </c>
      <c r="AG6" s="614">
        <v>0.10846327880808269</v>
      </c>
      <c r="AH6" s="613">
        <v>2.3312190799999999</v>
      </c>
      <c r="AI6" s="614">
        <v>3.4547351979689997</v>
      </c>
      <c r="AJ6" s="613">
        <v>3.8379856694467231</v>
      </c>
      <c r="AK6" s="614">
        <v>3.3076369157506105</v>
      </c>
      <c r="AL6" s="613">
        <v>4.1199270355499999</v>
      </c>
      <c r="AM6" s="614">
        <v>3.6544300000000001</v>
      </c>
      <c r="AN6" s="613">
        <v>2.3657199999999996</v>
      </c>
      <c r="AO6" s="614">
        <v>2.2200799999999998</v>
      </c>
      <c r="AP6" s="613">
        <v>0.55064999999999997</v>
      </c>
      <c r="AQ6" s="656">
        <v>0.43259094269523768</v>
      </c>
      <c r="AR6" s="649">
        <v>13.205501784996722</v>
      </c>
      <c r="AS6" s="663">
        <v>13.069473056414846</v>
      </c>
    </row>
    <row r="7" spans="1:45">
      <c r="A7" s="289" t="s">
        <v>104</v>
      </c>
      <c r="B7" s="602">
        <v>0.55261326</v>
      </c>
      <c r="C7" s="290">
        <v>0.42670317499999999</v>
      </c>
      <c r="D7" s="602">
        <v>0</v>
      </c>
      <c r="E7" s="290">
        <v>0</v>
      </c>
      <c r="F7" s="602">
        <v>0</v>
      </c>
      <c r="G7" s="290">
        <v>0</v>
      </c>
      <c r="H7" s="602">
        <v>0.28100993491960424</v>
      </c>
      <c r="I7" s="290">
        <v>0.36422782708773105</v>
      </c>
      <c r="J7" s="602">
        <v>0.42177573452711853</v>
      </c>
      <c r="K7" s="290">
        <v>0.35722308866287883</v>
      </c>
      <c r="L7" s="602">
        <v>0</v>
      </c>
      <c r="M7" s="290">
        <v>0</v>
      </c>
      <c r="N7" s="602">
        <v>0.38536399523607634</v>
      </c>
      <c r="O7" s="290">
        <v>0.36715491285463014</v>
      </c>
      <c r="P7" s="602">
        <v>0</v>
      </c>
      <c r="Q7" s="322">
        <v>0</v>
      </c>
      <c r="R7" s="602">
        <v>3.9987622560300005</v>
      </c>
      <c r="S7" s="290">
        <v>3.4734347917499999</v>
      </c>
      <c r="T7" s="602">
        <v>0</v>
      </c>
      <c r="U7" s="290">
        <v>0</v>
      </c>
      <c r="V7" s="602">
        <v>1.2223471279125695</v>
      </c>
      <c r="W7" s="290">
        <v>1.2330140844014386</v>
      </c>
      <c r="X7" s="602">
        <v>0</v>
      </c>
      <c r="Y7" s="290">
        <v>0</v>
      </c>
      <c r="Z7" s="602">
        <v>0</v>
      </c>
      <c r="AA7" s="290">
        <v>0</v>
      </c>
      <c r="AB7" s="602">
        <v>0.3640571626398838</v>
      </c>
      <c r="AC7" s="290">
        <v>0.26882283400000051</v>
      </c>
      <c r="AD7" s="640">
        <v>2.8218550999999998E-2</v>
      </c>
      <c r="AE7" s="321">
        <v>2.5973935320000002E-2</v>
      </c>
      <c r="AF7" s="602">
        <v>0.11327795732817585</v>
      </c>
      <c r="AG7" s="290">
        <v>0.10846327880808299</v>
      </c>
      <c r="AH7" s="602">
        <v>0.55261326</v>
      </c>
      <c r="AI7" s="290">
        <v>0.42670317499999999</v>
      </c>
      <c r="AJ7" s="602">
        <v>1.0881496646827991</v>
      </c>
      <c r="AK7" s="290">
        <v>1.08860582860524</v>
      </c>
      <c r="AL7" s="602">
        <v>3.9987622560300005</v>
      </c>
      <c r="AM7" s="290">
        <v>3.4734347917499999</v>
      </c>
      <c r="AN7" s="602">
        <v>1.2223471279125695</v>
      </c>
      <c r="AO7" s="290">
        <v>1.2330140844014386</v>
      </c>
      <c r="AP7" s="602">
        <v>0.50555367096805959</v>
      </c>
      <c r="AQ7" s="657">
        <v>0.40326004812808353</v>
      </c>
      <c r="AR7" s="653">
        <v>7.3674259795934285</v>
      </c>
      <c r="AS7" s="664">
        <v>6.6250179278847616</v>
      </c>
    </row>
    <row r="8" spans="1:45">
      <c r="A8" s="289" t="s">
        <v>105</v>
      </c>
      <c r="B8" s="602">
        <v>0</v>
      </c>
      <c r="C8" s="290">
        <v>1.4270539977E-2</v>
      </c>
      <c r="D8" s="602">
        <v>1.139</v>
      </c>
      <c r="E8" s="290">
        <v>1.701044219992</v>
      </c>
      <c r="F8" s="602">
        <v>0.64076937700000003</v>
      </c>
      <c r="G8" s="290">
        <v>1.3127172629999999</v>
      </c>
      <c r="H8" s="602">
        <v>0</v>
      </c>
      <c r="I8" s="290">
        <v>0</v>
      </c>
      <c r="J8" s="602">
        <v>0</v>
      </c>
      <c r="K8" s="290">
        <v>0</v>
      </c>
      <c r="L8" s="602">
        <v>0</v>
      </c>
      <c r="M8" s="290">
        <v>0</v>
      </c>
      <c r="N8" s="602">
        <v>0</v>
      </c>
      <c r="O8" s="290">
        <v>0</v>
      </c>
      <c r="P8" s="602">
        <v>0</v>
      </c>
      <c r="Q8" s="322">
        <v>0</v>
      </c>
      <c r="R8" s="602">
        <v>7.9753073140000005E-2</v>
      </c>
      <c r="S8" s="290">
        <v>0.14046094325000003</v>
      </c>
      <c r="T8" s="602">
        <v>0</v>
      </c>
      <c r="U8" s="290">
        <v>0</v>
      </c>
      <c r="V8" s="602">
        <v>0.79534743128710561</v>
      </c>
      <c r="W8" s="290">
        <v>0.62784312546636445</v>
      </c>
      <c r="X8" s="602">
        <v>0.17167530992007987</v>
      </c>
      <c r="Y8" s="290">
        <v>0.1173318247280369</v>
      </c>
      <c r="Z8" s="602">
        <v>0</v>
      </c>
      <c r="AA8" s="290">
        <v>0</v>
      </c>
      <c r="AB8" s="602">
        <v>0</v>
      </c>
      <c r="AC8" s="290">
        <v>0</v>
      </c>
      <c r="AD8" s="640">
        <v>0</v>
      </c>
      <c r="AE8" s="321">
        <v>0</v>
      </c>
      <c r="AF8" s="602">
        <v>0</v>
      </c>
      <c r="AG8" s="290">
        <v>0</v>
      </c>
      <c r="AH8" s="602">
        <v>1.779769377</v>
      </c>
      <c r="AI8" s="290">
        <v>3.0280320229689996</v>
      </c>
      <c r="AJ8" s="602">
        <v>0</v>
      </c>
      <c r="AK8" s="290">
        <v>0</v>
      </c>
      <c r="AL8" s="602">
        <v>7.9753073140000005E-2</v>
      </c>
      <c r="AM8" s="290">
        <v>0.14046094325000003</v>
      </c>
      <c r="AN8" s="602">
        <v>0.96702274120718545</v>
      </c>
      <c r="AO8" s="290">
        <v>0.74517495019440139</v>
      </c>
      <c r="AP8" s="602">
        <v>0</v>
      </c>
      <c r="AQ8" s="657">
        <v>0</v>
      </c>
      <c r="AR8" s="654">
        <v>2.8265451913471855</v>
      </c>
      <c r="AS8" s="665">
        <v>3.9136679164134009</v>
      </c>
    </row>
    <row r="9" spans="1:45">
      <c r="A9" s="289" t="s">
        <v>319</v>
      </c>
      <c r="B9" s="602">
        <v>0</v>
      </c>
      <c r="C9" s="290">
        <v>0</v>
      </c>
      <c r="D9" s="602">
        <v>0</v>
      </c>
      <c r="E9" s="290">
        <v>0</v>
      </c>
      <c r="F9" s="602">
        <v>0</v>
      </c>
      <c r="G9" s="290">
        <v>0</v>
      </c>
      <c r="H9" s="602">
        <v>0</v>
      </c>
      <c r="I9" s="290">
        <v>0</v>
      </c>
      <c r="J9" s="602">
        <v>0</v>
      </c>
      <c r="K9" s="290">
        <v>0</v>
      </c>
      <c r="L9" s="602">
        <v>0</v>
      </c>
      <c r="M9" s="290">
        <v>0</v>
      </c>
      <c r="N9" s="602">
        <v>2.2451399733645179</v>
      </c>
      <c r="O9" s="290">
        <v>1.7814825350424566</v>
      </c>
      <c r="P9" s="602">
        <v>0</v>
      </c>
      <c r="Q9" s="322">
        <v>0</v>
      </c>
      <c r="R9" s="602">
        <v>0</v>
      </c>
      <c r="S9" s="290">
        <v>0</v>
      </c>
      <c r="T9" s="602">
        <v>0</v>
      </c>
      <c r="U9" s="290">
        <v>0</v>
      </c>
      <c r="V9" s="602">
        <v>0</v>
      </c>
      <c r="W9" s="290">
        <v>0</v>
      </c>
      <c r="X9" s="602">
        <v>0</v>
      </c>
      <c r="Y9" s="290">
        <v>0</v>
      </c>
      <c r="Z9" s="602">
        <v>7.8216968336214984E-2</v>
      </c>
      <c r="AA9" s="290">
        <v>0.13438</v>
      </c>
      <c r="AB9" s="602">
        <v>0</v>
      </c>
      <c r="AC9" s="290">
        <v>0</v>
      </c>
      <c r="AD9" s="640">
        <v>0</v>
      </c>
      <c r="AE9" s="321">
        <v>0</v>
      </c>
      <c r="AF9" s="602">
        <v>0</v>
      </c>
      <c r="AG9" s="290">
        <v>0</v>
      </c>
      <c r="AH9" s="602">
        <v>0</v>
      </c>
      <c r="AI9" s="290">
        <v>0</v>
      </c>
      <c r="AJ9" s="602">
        <v>2.2451399733645179</v>
      </c>
      <c r="AK9" s="290">
        <v>1.7814825350424566</v>
      </c>
      <c r="AL9" s="602">
        <v>0</v>
      </c>
      <c r="AM9" s="290">
        <v>0</v>
      </c>
      <c r="AN9" s="602">
        <v>7.8216968336214984E-2</v>
      </c>
      <c r="AO9" s="290">
        <v>0.13438</v>
      </c>
      <c r="AP9" s="602">
        <v>0</v>
      </c>
      <c r="AQ9" s="657">
        <v>0</v>
      </c>
      <c r="AR9" s="654">
        <v>2.3233569417007329</v>
      </c>
      <c r="AS9" s="665">
        <v>1.9158625350424565</v>
      </c>
    </row>
    <row r="10" spans="1:45">
      <c r="A10" s="617" t="s">
        <v>320</v>
      </c>
      <c r="B10" s="618">
        <v>0</v>
      </c>
      <c r="C10" s="619">
        <v>0</v>
      </c>
      <c r="D10" s="618">
        <v>0</v>
      </c>
      <c r="E10" s="619">
        <v>0</v>
      </c>
      <c r="F10" s="618">
        <v>0</v>
      </c>
      <c r="G10" s="619">
        <v>0</v>
      </c>
      <c r="H10" s="618">
        <v>0</v>
      </c>
      <c r="I10" s="619">
        <v>0</v>
      </c>
      <c r="J10" s="618">
        <v>0</v>
      </c>
      <c r="K10" s="619">
        <v>0</v>
      </c>
      <c r="L10" s="618">
        <v>0</v>
      </c>
      <c r="M10" s="619">
        <v>0</v>
      </c>
      <c r="N10" s="618">
        <v>0.50465011420709738</v>
      </c>
      <c r="O10" s="619">
        <v>0.43754544453830602</v>
      </c>
      <c r="P10" s="618">
        <v>0</v>
      </c>
      <c r="Q10" s="620">
        <v>0</v>
      </c>
      <c r="R10" s="618">
        <v>0</v>
      </c>
      <c r="S10" s="619">
        <v>0</v>
      </c>
      <c r="T10" s="618">
        <v>4.1407035550000006E-2</v>
      </c>
      <c r="U10" s="619">
        <v>4.0531850969999998E-2</v>
      </c>
      <c r="V10" s="618">
        <v>0</v>
      </c>
      <c r="W10" s="619">
        <v>0</v>
      </c>
      <c r="X10" s="618">
        <v>0</v>
      </c>
      <c r="Y10" s="619">
        <v>0</v>
      </c>
      <c r="Z10" s="618">
        <v>9.8127421922810015E-2</v>
      </c>
      <c r="AA10" s="619">
        <v>0.10751999999999999</v>
      </c>
      <c r="AB10" s="618">
        <v>4.5080598718662053E-2</v>
      </c>
      <c r="AC10" s="619">
        <v>2.9337215627154002E-2</v>
      </c>
      <c r="AD10" s="641">
        <v>0</v>
      </c>
      <c r="AE10" s="621">
        <v>0</v>
      </c>
      <c r="AF10" s="618">
        <v>0</v>
      </c>
      <c r="AG10" s="619">
        <v>0</v>
      </c>
      <c r="AH10" s="618">
        <v>0</v>
      </c>
      <c r="AI10" s="619">
        <v>0</v>
      </c>
      <c r="AJ10" s="618">
        <v>0.50465011420709738</v>
      </c>
      <c r="AK10" s="619">
        <v>0.43754544453830602</v>
      </c>
      <c r="AL10" s="618">
        <v>4.1407035550000006E-2</v>
      </c>
      <c r="AM10" s="619">
        <v>4.0531850969999998E-2</v>
      </c>
      <c r="AN10" s="618">
        <v>9.8127421922810015E-2</v>
      </c>
      <c r="AO10" s="619">
        <v>0.10751999999999999</v>
      </c>
      <c r="AP10" s="618">
        <v>4.5080598718662053E-2</v>
      </c>
      <c r="AQ10" s="658">
        <v>2.9337215627154002E-2</v>
      </c>
      <c r="AR10" s="650">
        <v>0.68926517039856949</v>
      </c>
      <c r="AS10" s="666">
        <v>0.61493451113545994</v>
      </c>
    </row>
    <row r="11" spans="1:45" s="285" customFormat="1" ht="15.75">
      <c r="A11" s="622" t="s">
        <v>431</v>
      </c>
      <c r="B11" s="623">
        <v>0</v>
      </c>
      <c r="C11" s="624">
        <v>0</v>
      </c>
      <c r="D11" s="623">
        <v>0</v>
      </c>
      <c r="E11" s="624">
        <v>0</v>
      </c>
      <c r="F11" s="623">
        <v>0</v>
      </c>
      <c r="G11" s="624">
        <v>0</v>
      </c>
      <c r="H11" s="623">
        <v>1.1268309013614002</v>
      </c>
      <c r="I11" s="624">
        <v>1.0909731274358401</v>
      </c>
      <c r="J11" s="623">
        <v>3.9017805062140198E-2</v>
      </c>
      <c r="K11" s="624">
        <v>7.3115542337498743E-2</v>
      </c>
      <c r="L11" s="623">
        <v>6.4941716960000004</v>
      </c>
      <c r="M11" s="624">
        <v>8.2556474100000017</v>
      </c>
      <c r="N11" s="623">
        <v>1.4104930000000004</v>
      </c>
      <c r="O11" s="624">
        <v>1.668779</v>
      </c>
      <c r="P11" s="623">
        <v>0</v>
      </c>
      <c r="Q11" s="624">
        <v>1.1063088000000001</v>
      </c>
      <c r="R11" s="623">
        <v>0.46970244278121698</v>
      </c>
      <c r="S11" s="624">
        <v>0.69941791635852357</v>
      </c>
      <c r="T11" s="623">
        <v>0.61101428818078318</v>
      </c>
      <c r="U11" s="624">
        <v>0.19719754795</v>
      </c>
      <c r="V11" s="623">
        <v>0.70646281363448138</v>
      </c>
      <c r="W11" s="624">
        <v>0.84361272810332233</v>
      </c>
      <c r="X11" s="623">
        <v>0</v>
      </c>
      <c r="Y11" s="624">
        <v>3.4455352790064113E-2</v>
      </c>
      <c r="Z11" s="623">
        <v>0</v>
      </c>
      <c r="AA11" s="624">
        <v>0</v>
      </c>
      <c r="AB11" s="623">
        <v>5.5737204066726963E-2</v>
      </c>
      <c r="AC11" s="624">
        <v>0.1272229559792398</v>
      </c>
      <c r="AD11" s="642">
        <v>0</v>
      </c>
      <c r="AE11" s="625">
        <v>0</v>
      </c>
      <c r="AF11" s="623">
        <v>0.10111809607284537</v>
      </c>
      <c r="AG11" s="624">
        <v>0.1158047489362016</v>
      </c>
      <c r="AH11" s="623">
        <v>0</v>
      </c>
      <c r="AI11" s="624">
        <v>0</v>
      </c>
      <c r="AJ11" s="623">
        <v>9.0705134024235416</v>
      </c>
      <c r="AK11" s="624">
        <v>12.19482387977334</v>
      </c>
      <c r="AL11" s="623">
        <v>1.080716730962</v>
      </c>
      <c r="AM11" s="624">
        <v>0.89661546430852357</v>
      </c>
      <c r="AN11" s="623">
        <v>0.70646281363448138</v>
      </c>
      <c r="AO11" s="624">
        <v>0.87806808089338639</v>
      </c>
      <c r="AP11" s="623">
        <v>0.15685530013957233</v>
      </c>
      <c r="AQ11" s="659">
        <v>0.2430277049154414</v>
      </c>
      <c r="AR11" s="645">
        <v>11.014548247159594</v>
      </c>
      <c r="AS11" s="667">
        <v>14.212535129890691</v>
      </c>
    </row>
    <row r="12" spans="1:45" s="285" customFormat="1" ht="15.75">
      <c r="A12" s="626" t="s">
        <v>432</v>
      </c>
      <c r="B12" s="613">
        <v>0</v>
      </c>
      <c r="C12" s="614">
        <v>0</v>
      </c>
      <c r="D12" s="613">
        <v>0</v>
      </c>
      <c r="E12" s="614">
        <v>0</v>
      </c>
      <c r="F12" s="613">
        <v>0</v>
      </c>
      <c r="G12" s="614">
        <v>0</v>
      </c>
      <c r="H12" s="613">
        <v>1.1268309013614002</v>
      </c>
      <c r="I12" s="614">
        <v>0.87953612743584009</v>
      </c>
      <c r="J12" s="613">
        <v>3.9017805062140198E-2</v>
      </c>
      <c r="K12" s="614">
        <v>7.3115542337498743E-2</v>
      </c>
      <c r="L12" s="613">
        <v>2.1550988369999997</v>
      </c>
      <c r="M12" s="614">
        <v>4.3021790319999997</v>
      </c>
      <c r="N12" s="613">
        <v>1.2944182320000004</v>
      </c>
      <c r="O12" s="614">
        <v>1.422167</v>
      </c>
      <c r="P12" s="613">
        <v>0</v>
      </c>
      <c r="Q12" s="614">
        <v>1.1063088000000001</v>
      </c>
      <c r="R12" s="613">
        <v>0.46970244278121698</v>
      </c>
      <c r="S12" s="614">
        <v>0.69941791635852357</v>
      </c>
      <c r="T12" s="613">
        <v>0.61101428818078318</v>
      </c>
      <c r="U12" s="614">
        <v>0.19719754795</v>
      </c>
      <c r="V12" s="613">
        <v>0.70646281363448138</v>
      </c>
      <c r="W12" s="614">
        <v>0.84361272810332233</v>
      </c>
      <c r="X12" s="613">
        <v>0</v>
      </c>
      <c r="Y12" s="614">
        <v>3.4455352790064113E-2</v>
      </c>
      <c r="Z12" s="613">
        <v>0</v>
      </c>
      <c r="AA12" s="614">
        <v>0</v>
      </c>
      <c r="AB12" s="639">
        <v>3.2865024429199696E-2</v>
      </c>
      <c r="AC12" s="614">
        <v>0.1272229559792398</v>
      </c>
      <c r="AD12" s="639">
        <v>0</v>
      </c>
      <c r="AE12" s="616">
        <v>0</v>
      </c>
      <c r="AF12" s="613">
        <v>3.2738873608842187E-2</v>
      </c>
      <c r="AG12" s="614">
        <v>5.3490594316765602E-2</v>
      </c>
      <c r="AH12" s="613">
        <v>0</v>
      </c>
      <c r="AI12" s="614">
        <v>0</v>
      </c>
      <c r="AJ12" s="613">
        <v>4.6153657754235402</v>
      </c>
      <c r="AK12" s="614">
        <v>7.783306501773338</v>
      </c>
      <c r="AL12" s="613">
        <v>1.080716730962</v>
      </c>
      <c r="AM12" s="614">
        <v>0.89661546430852357</v>
      </c>
      <c r="AN12" s="613">
        <v>0.70646281363448138</v>
      </c>
      <c r="AO12" s="614">
        <v>0.87806808089338639</v>
      </c>
      <c r="AP12" s="613">
        <v>6.5603898038041883E-2</v>
      </c>
      <c r="AQ12" s="656">
        <v>0.18071355029600539</v>
      </c>
      <c r="AR12" s="647">
        <v>6.4681492180580626</v>
      </c>
      <c r="AS12" s="668">
        <v>9.7387035972712521</v>
      </c>
    </row>
    <row r="13" spans="1:45">
      <c r="A13" s="289" t="s">
        <v>428</v>
      </c>
      <c r="B13" s="602">
        <v>0</v>
      </c>
      <c r="C13" s="290">
        <v>0</v>
      </c>
      <c r="D13" s="602">
        <v>0</v>
      </c>
      <c r="E13" s="290">
        <v>0</v>
      </c>
      <c r="F13" s="602">
        <v>0</v>
      </c>
      <c r="G13" s="290">
        <v>0</v>
      </c>
      <c r="H13" s="602">
        <v>0</v>
      </c>
      <c r="I13" s="290">
        <v>0.21143700000000001</v>
      </c>
      <c r="J13" s="602">
        <v>0</v>
      </c>
      <c r="K13" s="290">
        <v>0</v>
      </c>
      <c r="L13" s="602">
        <v>4.3390728590000007</v>
      </c>
      <c r="M13" s="290">
        <v>3.9534683780000015</v>
      </c>
      <c r="N13" s="602">
        <v>0.11607476800000001</v>
      </c>
      <c r="O13" s="290">
        <v>0.246612</v>
      </c>
      <c r="P13" s="602">
        <v>0</v>
      </c>
      <c r="Q13" s="290">
        <v>0</v>
      </c>
      <c r="R13" s="602">
        <v>0</v>
      </c>
      <c r="S13" s="290">
        <v>4.5211787999999992E-3</v>
      </c>
      <c r="T13" s="602">
        <v>0</v>
      </c>
      <c r="U13" s="290">
        <v>0</v>
      </c>
      <c r="V13" s="602">
        <v>0</v>
      </c>
      <c r="W13" s="290">
        <v>0</v>
      </c>
      <c r="X13" s="602">
        <v>0</v>
      </c>
      <c r="Y13" s="290">
        <v>0</v>
      </c>
      <c r="Z13" s="602">
        <v>0</v>
      </c>
      <c r="AA13" s="290">
        <v>0</v>
      </c>
      <c r="AB13" s="640">
        <v>2.2872179637527267E-2</v>
      </c>
      <c r="AC13" s="290">
        <v>0</v>
      </c>
      <c r="AD13" s="640">
        <v>0</v>
      </c>
      <c r="AE13" s="321">
        <v>0</v>
      </c>
      <c r="AF13" s="602">
        <v>6.8379222464003186E-2</v>
      </c>
      <c r="AG13" s="290">
        <v>6.2314154619435999E-2</v>
      </c>
      <c r="AH13" s="602">
        <v>0</v>
      </c>
      <c r="AI13" s="290">
        <v>0</v>
      </c>
      <c r="AJ13" s="602">
        <v>4.4551476270000006</v>
      </c>
      <c r="AK13" s="290">
        <v>4.4115173780000019</v>
      </c>
      <c r="AL13" s="602">
        <v>0</v>
      </c>
      <c r="AM13" s="290">
        <v>4.5211787999999992E-3</v>
      </c>
      <c r="AN13" s="602">
        <v>0</v>
      </c>
      <c r="AO13" s="290">
        <v>0</v>
      </c>
      <c r="AP13" s="602">
        <v>9.125140210153046E-2</v>
      </c>
      <c r="AQ13" s="657">
        <v>6.2314154619435999E-2</v>
      </c>
      <c r="AR13" s="653">
        <v>4.546399029101531</v>
      </c>
      <c r="AS13" s="664">
        <v>4.4783527114194381</v>
      </c>
    </row>
    <row r="14" spans="1:45">
      <c r="A14" s="289" t="s">
        <v>429</v>
      </c>
      <c r="B14" s="602">
        <v>0</v>
      </c>
      <c r="C14" s="290">
        <v>0</v>
      </c>
      <c r="D14" s="602">
        <v>0</v>
      </c>
      <c r="E14" s="290">
        <v>0</v>
      </c>
      <c r="F14" s="602">
        <v>0</v>
      </c>
      <c r="G14" s="290">
        <v>0</v>
      </c>
      <c r="H14" s="602">
        <v>0.45744754874272442</v>
      </c>
      <c r="I14" s="290">
        <v>0.74020770851715556</v>
      </c>
      <c r="J14" s="602">
        <v>0</v>
      </c>
      <c r="K14" s="290">
        <v>0</v>
      </c>
      <c r="L14" s="602">
        <v>1.785364653999999</v>
      </c>
      <c r="M14" s="290">
        <v>1.3891279920000039</v>
      </c>
      <c r="N14" s="602">
        <v>4.7522324844096374E-2</v>
      </c>
      <c r="O14" s="290">
        <v>1.8471946217746789E-2</v>
      </c>
      <c r="P14" s="602">
        <v>0</v>
      </c>
      <c r="Q14" s="290">
        <v>0.66333600000000004</v>
      </c>
      <c r="R14" s="602">
        <v>0.17961770273119471</v>
      </c>
      <c r="S14" s="290">
        <v>0.1683977773</v>
      </c>
      <c r="T14" s="602">
        <v>0.32046128589880529</v>
      </c>
      <c r="U14" s="290">
        <v>9.6849101000000007E-2</v>
      </c>
      <c r="V14" s="602">
        <v>0</v>
      </c>
      <c r="W14" s="290">
        <v>0</v>
      </c>
      <c r="X14" s="602">
        <v>0</v>
      </c>
      <c r="Y14" s="290">
        <v>0</v>
      </c>
      <c r="Z14" s="602">
        <v>0</v>
      </c>
      <c r="AA14" s="290">
        <v>0</v>
      </c>
      <c r="AB14" s="640">
        <v>6.2122920000000003E-3</v>
      </c>
      <c r="AC14" s="290">
        <v>0</v>
      </c>
      <c r="AD14" s="640">
        <v>0</v>
      </c>
      <c r="AE14" s="321">
        <v>0</v>
      </c>
      <c r="AF14" s="602">
        <v>0</v>
      </c>
      <c r="AG14" s="290">
        <v>0</v>
      </c>
      <c r="AH14" s="602">
        <v>0</v>
      </c>
      <c r="AI14" s="290">
        <v>0</v>
      </c>
      <c r="AJ14" s="602">
        <v>2.2903345275868197</v>
      </c>
      <c r="AK14" s="290">
        <v>2.811143646734906</v>
      </c>
      <c r="AL14" s="602">
        <v>0.50007898863</v>
      </c>
      <c r="AM14" s="290">
        <v>0.26524687829999999</v>
      </c>
      <c r="AN14" s="602">
        <v>0</v>
      </c>
      <c r="AO14" s="290">
        <v>0</v>
      </c>
      <c r="AP14" s="602">
        <v>6.2122920000000003E-3</v>
      </c>
      <c r="AQ14" s="657">
        <v>0</v>
      </c>
      <c r="AR14" s="654">
        <v>2.7966258082168194</v>
      </c>
      <c r="AS14" s="665">
        <v>3.0763905250349062</v>
      </c>
    </row>
    <row r="15" spans="1:45">
      <c r="A15" s="617" t="s">
        <v>430</v>
      </c>
      <c r="B15" s="618">
        <v>0</v>
      </c>
      <c r="C15" s="619">
        <v>0</v>
      </c>
      <c r="D15" s="618">
        <v>0</v>
      </c>
      <c r="E15" s="619">
        <v>0</v>
      </c>
      <c r="F15" s="618">
        <v>0</v>
      </c>
      <c r="G15" s="619">
        <v>0</v>
      </c>
      <c r="H15" s="618">
        <v>0.66938335261867565</v>
      </c>
      <c r="I15" s="619">
        <v>0.1393284189186845</v>
      </c>
      <c r="J15" s="618">
        <v>3.9017805062140198E-2</v>
      </c>
      <c r="K15" s="619">
        <v>7.3115542337498743E-2</v>
      </c>
      <c r="L15" s="618">
        <v>0.3697341830000006</v>
      </c>
      <c r="M15" s="619">
        <v>2.913051039999996</v>
      </c>
      <c r="N15" s="618">
        <v>1.246895907155904</v>
      </c>
      <c r="O15" s="619">
        <v>1.4036950537822532</v>
      </c>
      <c r="P15" s="618">
        <v>0</v>
      </c>
      <c r="Q15" s="619">
        <v>0.4429728</v>
      </c>
      <c r="R15" s="618">
        <v>0.29008474005002227</v>
      </c>
      <c r="S15" s="619">
        <v>0.52649896025852361</v>
      </c>
      <c r="T15" s="618">
        <v>0.29055300228197783</v>
      </c>
      <c r="U15" s="619">
        <v>0.10034844694999999</v>
      </c>
      <c r="V15" s="618">
        <v>0.70646281363448138</v>
      </c>
      <c r="W15" s="619">
        <v>0.84361272810332233</v>
      </c>
      <c r="X15" s="618">
        <v>0</v>
      </c>
      <c r="Y15" s="619">
        <v>3.4455352790064113E-2</v>
      </c>
      <c r="Z15" s="618">
        <v>0</v>
      </c>
      <c r="AA15" s="619">
        <v>0</v>
      </c>
      <c r="AB15" s="641">
        <v>2.6652732429199695E-2</v>
      </c>
      <c r="AC15" s="619">
        <v>0.1272229559792398</v>
      </c>
      <c r="AD15" s="641">
        <v>0</v>
      </c>
      <c r="AE15" s="621">
        <v>0</v>
      </c>
      <c r="AF15" s="618">
        <v>3.2738873608842187E-2</v>
      </c>
      <c r="AG15" s="619">
        <v>5.3490594316765602E-2</v>
      </c>
      <c r="AH15" s="618">
        <v>0</v>
      </c>
      <c r="AI15" s="619">
        <v>0</v>
      </c>
      <c r="AJ15" s="618">
        <v>2.3250312478367205</v>
      </c>
      <c r="AK15" s="619">
        <v>4.972162855038432</v>
      </c>
      <c r="AL15" s="618">
        <v>0.58063774233200016</v>
      </c>
      <c r="AM15" s="619">
        <v>0.62684740720852361</v>
      </c>
      <c r="AN15" s="618">
        <v>0.70646281363448138</v>
      </c>
      <c r="AO15" s="619">
        <v>0.87806808089338639</v>
      </c>
      <c r="AP15" s="618">
        <v>5.9391606038041882E-2</v>
      </c>
      <c r="AQ15" s="658">
        <v>0.18071355029600539</v>
      </c>
      <c r="AR15" s="650">
        <v>3.6715234098412437</v>
      </c>
      <c r="AS15" s="666">
        <v>6.6577918934363467</v>
      </c>
    </row>
    <row r="16" spans="1:45" s="285" customFormat="1" ht="15.75">
      <c r="A16" s="632" t="s">
        <v>106</v>
      </c>
      <c r="B16" s="636">
        <v>0</v>
      </c>
      <c r="C16" s="632">
        <v>0</v>
      </c>
      <c r="D16" s="636">
        <v>0</v>
      </c>
      <c r="E16" s="632">
        <v>0</v>
      </c>
      <c r="F16" s="636">
        <v>0</v>
      </c>
      <c r="G16" s="632">
        <v>0</v>
      </c>
      <c r="H16" s="636">
        <v>0</v>
      </c>
      <c r="I16" s="632">
        <v>0</v>
      </c>
      <c r="J16" s="636">
        <v>0</v>
      </c>
      <c r="K16" s="632">
        <v>0</v>
      </c>
      <c r="L16" s="636">
        <v>0</v>
      </c>
      <c r="M16" s="632">
        <v>0</v>
      </c>
      <c r="N16" s="633">
        <v>0</v>
      </c>
      <c r="O16" s="634">
        <v>0</v>
      </c>
      <c r="P16" s="636">
        <v>0</v>
      </c>
      <c r="Q16" s="634">
        <v>0</v>
      </c>
      <c r="R16" s="633">
        <v>0</v>
      </c>
      <c r="S16" s="634">
        <v>0</v>
      </c>
      <c r="T16" s="633">
        <v>0</v>
      </c>
      <c r="U16" s="634">
        <v>0</v>
      </c>
      <c r="V16" s="636">
        <v>0</v>
      </c>
      <c r="W16" s="632">
        <v>0</v>
      </c>
      <c r="X16" s="636">
        <v>0</v>
      </c>
      <c r="Y16" s="632">
        <v>0</v>
      </c>
      <c r="Z16" s="636">
        <v>0</v>
      </c>
      <c r="AA16" s="632">
        <v>0</v>
      </c>
      <c r="AB16" s="636">
        <v>0</v>
      </c>
      <c r="AC16" s="632">
        <v>0</v>
      </c>
      <c r="AD16" s="643">
        <v>0</v>
      </c>
      <c r="AE16" s="635">
        <v>0</v>
      </c>
      <c r="AF16" s="636">
        <v>0</v>
      </c>
      <c r="AG16" s="632">
        <v>0</v>
      </c>
      <c r="AH16" s="636">
        <v>0</v>
      </c>
      <c r="AI16" s="632">
        <v>0</v>
      </c>
      <c r="AJ16" s="636">
        <v>0</v>
      </c>
      <c r="AK16" s="632">
        <v>0</v>
      </c>
      <c r="AL16" s="636">
        <v>0</v>
      </c>
      <c r="AM16" s="632">
        <v>0</v>
      </c>
      <c r="AN16" s="636">
        <v>0</v>
      </c>
      <c r="AO16" s="632">
        <v>0</v>
      </c>
      <c r="AP16" s="636">
        <v>0</v>
      </c>
      <c r="AQ16" s="660">
        <v>0</v>
      </c>
      <c r="AR16" s="646">
        <v>0</v>
      </c>
      <c r="AS16" s="669">
        <v>0</v>
      </c>
    </row>
    <row r="17" spans="1:46" s="285" customFormat="1" ht="15.75">
      <c r="A17" s="632" t="s">
        <v>421</v>
      </c>
      <c r="B17" s="633">
        <v>0.55261326</v>
      </c>
      <c r="C17" s="634">
        <v>0.440973714977</v>
      </c>
      <c r="D17" s="633">
        <v>1.139</v>
      </c>
      <c r="E17" s="634">
        <v>1.701044219992</v>
      </c>
      <c r="F17" s="633">
        <v>0.64076937700000003</v>
      </c>
      <c r="G17" s="634">
        <v>1.3127172629999999</v>
      </c>
      <c r="H17" s="633">
        <v>1.407840836281</v>
      </c>
      <c r="I17" s="634">
        <v>1.4552009545235751</v>
      </c>
      <c r="J17" s="633">
        <v>0.46079353958925873</v>
      </c>
      <c r="K17" s="634">
        <v>0.43033855100037754</v>
      </c>
      <c r="L17" s="633">
        <v>6.4941716959999995</v>
      </c>
      <c r="M17" s="634">
        <v>8.2556474100000017</v>
      </c>
      <c r="N17" s="633">
        <v>4.5456870000000009</v>
      </c>
      <c r="O17" s="634">
        <v>4.254961999999999</v>
      </c>
      <c r="P17" s="637" t="s">
        <v>464</v>
      </c>
      <c r="Q17" s="634">
        <v>1.1063088000000001</v>
      </c>
      <c r="R17" s="633">
        <v>4.5151956812712175</v>
      </c>
      <c r="S17" s="634">
        <v>4.3132756691685241</v>
      </c>
      <c r="T17" s="633">
        <v>0.65217075286078308</v>
      </c>
      <c r="U17" s="634">
        <v>0.23778632422000001</v>
      </c>
      <c r="V17" s="633">
        <v>2.7241573728341564</v>
      </c>
      <c r="W17" s="634">
        <v>2.7044699379711257</v>
      </c>
      <c r="X17" s="633">
        <v>0.17167530992007987</v>
      </c>
      <c r="Y17" s="634">
        <v>0.15178717751810103</v>
      </c>
      <c r="Z17" s="633">
        <v>0.17634439025902501</v>
      </c>
      <c r="AA17" s="634">
        <v>0.24189999999999998</v>
      </c>
      <c r="AB17" s="633">
        <v>0.46487496596872496</v>
      </c>
      <c r="AC17" s="634">
        <v>0.42538300560639425</v>
      </c>
      <c r="AD17" s="643">
        <v>2.8218550999999998E-2</v>
      </c>
      <c r="AE17" s="635">
        <v>2.5973935320000002E-2</v>
      </c>
      <c r="AF17" s="633">
        <v>0.21439605340102114</v>
      </c>
      <c r="AG17" s="634">
        <v>0.2242680277442845</v>
      </c>
      <c r="AH17" s="633">
        <v>2.3323826370000003</v>
      </c>
      <c r="AI17" s="634">
        <v>3.4547351979689997</v>
      </c>
      <c r="AJ17" s="633">
        <v>12.908493071870259</v>
      </c>
      <c r="AK17" s="634">
        <v>15.502457715523954</v>
      </c>
      <c r="AL17" s="633">
        <v>5.167366434132</v>
      </c>
      <c r="AM17" s="634">
        <v>4.5510619933885241</v>
      </c>
      <c r="AN17" s="633">
        <v>3.0721770730132612</v>
      </c>
      <c r="AO17" s="634">
        <v>3.0981571154892267</v>
      </c>
      <c r="AP17" s="633">
        <v>0.70748957036974613</v>
      </c>
      <c r="AQ17" s="661">
        <v>0.67562496867067878</v>
      </c>
      <c r="AR17" s="645">
        <v>24.187908786385265</v>
      </c>
      <c r="AS17" s="667">
        <v>27.282036991041384</v>
      </c>
    </row>
    <row r="18" spans="1:46" s="285" customFormat="1" ht="15.75">
      <c r="A18" s="632" t="s">
        <v>422</v>
      </c>
      <c r="B18" s="633">
        <v>0.55261326</v>
      </c>
      <c r="C18" s="634">
        <v>0.440973714977</v>
      </c>
      <c r="D18" s="633">
        <v>1.139</v>
      </c>
      <c r="E18" s="634">
        <v>1.701044219992</v>
      </c>
      <c r="F18" s="633">
        <v>0.64076937700000003</v>
      </c>
      <c r="G18" s="634">
        <v>1.3127172629999999</v>
      </c>
      <c r="H18" s="633">
        <v>0.10860083628099999</v>
      </c>
      <c r="I18" s="634">
        <v>0.42072795452357514</v>
      </c>
      <c r="J18" s="633">
        <v>0.33119353958925873</v>
      </c>
      <c r="K18" s="634">
        <v>0.28667055100037753</v>
      </c>
      <c r="L18" s="633">
        <v>6.3780969279999997</v>
      </c>
      <c r="M18" s="634">
        <v>7.8049693860000016</v>
      </c>
      <c r="N18" s="633">
        <v>1.6354541409999999</v>
      </c>
      <c r="O18" s="634">
        <v>1.4826109999999995</v>
      </c>
      <c r="P18" s="633">
        <v>0</v>
      </c>
      <c r="Q18" s="634">
        <v>1.095961445999998</v>
      </c>
      <c r="R18" s="633">
        <v>4.5151956812712175</v>
      </c>
      <c r="S18" s="634">
        <v>4.3132756691685241</v>
      </c>
      <c r="T18" s="633">
        <v>0.65217075286078308</v>
      </c>
      <c r="U18" s="634">
        <v>0.23778632422000001</v>
      </c>
      <c r="V18" s="633">
        <v>2.7241573728341564</v>
      </c>
      <c r="W18" s="634">
        <v>2.7044699379711257</v>
      </c>
      <c r="X18" s="633">
        <v>0.17167530992007987</v>
      </c>
      <c r="Y18" s="634">
        <v>0.15178717751810103</v>
      </c>
      <c r="Z18" s="633">
        <v>0.17634439025902501</v>
      </c>
      <c r="AA18" s="634">
        <v>0.24189999999999998</v>
      </c>
      <c r="AB18" s="633">
        <v>0.44200278633119772</v>
      </c>
      <c r="AC18" s="634">
        <v>0.42538300560639425</v>
      </c>
      <c r="AD18" s="643">
        <v>2.8218550999999998E-2</v>
      </c>
      <c r="AE18" s="635">
        <v>2.5973935320000002E-2</v>
      </c>
      <c r="AF18" s="633">
        <v>0.14601683093701795</v>
      </c>
      <c r="AG18" s="634">
        <v>0.16195387312484849</v>
      </c>
      <c r="AH18" s="633">
        <v>2.3323826370000003</v>
      </c>
      <c r="AI18" s="634">
        <v>3.4547351979689997</v>
      </c>
      <c r="AJ18" s="633">
        <v>8.4533454448702585</v>
      </c>
      <c r="AK18" s="634">
        <v>11.090940337523952</v>
      </c>
      <c r="AL18" s="633">
        <v>5.167366434132</v>
      </c>
      <c r="AM18" s="634">
        <v>4.5510619933885241</v>
      </c>
      <c r="AN18" s="633">
        <v>3.0721770730132612</v>
      </c>
      <c r="AO18" s="634">
        <v>3.0981571154892267</v>
      </c>
      <c r="AP18" s="633">
        <v>0.61623816826821565</v>
      </c>
      <c r="AQ18" s="661">
        <v>0.61331081405124277</v>
      </c>
      <c r="AR18" s="647">
        <v>19.641509757283735</v>
      </c>
      <c r="AS18" s="668">
        <v>22.808205458421945</v>
      </c>
    </row>
    <row r="19" spans="1:46">
      <c r="A19" s="289" t="s">
        <v>423</v>
      </c>
      <c r="B19" s="602">
        <v>0.55261326</v>
      </c>
      <c r="C19" s="290">
        <v>0.440973714977</v>
      </c>
      <c r="D19" s="602">
        <v>1.139</v>
      </c>
      <c r="E19" s="290">
        <v>1.701044219992</v>
      </c>
      <c r="F19" s="602">
        <v>0.64076937700000003</v>
      </c>
      <c r="G19" s="290">
        <v>1.3127172629999999</v>
      </c>
      <c r="H19" s="602">
        <v>0</v>
      </c>
      <c r="I19" s="290">
        <v>0</v>
      </c>
      <c r="J19" s="602">
        <v>0.29395296998225873</v>
      </c>
      <c r="K19" s="290">
        <v>0.24882138194937756</v>
      </c>
      <c r="L19" s="602">
        <v>0</v>
      </c>
      <c r="M19" s="290">
        <v>0</v>
      </c>
      <c r="N19" s="602">
        <v>1.2645127085183694</v>
      </c>
      <c r="O19" s="290">
        <v>0.75589402586233057</v>
      </c>
      <c r="P19" s="602">
        <v>0</v>
      </c>
      <c r="Q19" s="290">
        <v>0</v>
      </c>
      <c r="R19" s="602">
        <v>2.3531832336500003</v>
      </c>
      <c r="S19" s="290">
        <v>2.2559022412600003</v>
      </c>
      <c r="T19" s="602">
        <v>0.62991657057999983</v>
      </c>
      <c r="U19" s="290">
        <v>0.23778632422000001</v>
      </c>
      <c r="V19" s="602">
        <v>1.1875239498010002</v>
      </c>
      <c r="W19" s="290">
        <v>1.0900657388404138</v>
      </c>
      <c r="X19" s="602">
        <v>0.15387865958780372</v>
      </c>
      <c r="Y19" s="290">
        <v>0.14789958445202103</v>
      </c>
      <c r="Z19" s="602">
        <v>0</v>
      </c>
      <c r="AA19" s="290">
        <v>0</v>
      </c>
      <c r="AB19" s="602">
        <v>0.153971636</v>
      </c>
      <c r="AC19" s="290">
        <v>0.36594380345849997</v>
      </c>
      <c r="AD19" s="640">
        <v>2.8218550999999998E-2</v>
      </c>
      <c r="AE19" s="321">
        <v>2.5973935320000002E-2</v>
      </c>
      <c r="AF19" s="602">
        <v>2.8956801399999874E-2</v>
      </c>
      <c r="AG19" s="290">
        <v>0</v>
      </c>
      <c r="AH19" s="602">
        <v>2.3323826370000003</v>
      </c>
      <c r="AI19" s="290">
        <v>3.4547351979689997</v>
      </c>
      <c r="AJ19" s="602">
        <v>1.5584656785006281</v>
      </c>
      <c r="AK19" s="290">
        <v>1.0047154078117082</v>
      </c>
      <c r="AL19" s="602">
        <v>2.9830998042300001</v>
      </c>
      <c r="AM19" s="290">
        <v>2.4936885654800003</v>
      </c>
      <c r="AN19" s="602">
        <v>1.3414026093888038</v>
      </c>
      <c r="AO19" s="290">
        <v>1.2379653232924348</v>
      </c>
      <c r="AP19" s="602">
        <v>0.21114698839999987</v>
      </c>
      <c r="AQ19" s="657">
        <v>0.3919177387785</v>
      </c>
      <c r="AR19" s="653">
        <v>8.4264977175194318</v>
      </c>
      <c r="AS19" s="664">
        <v>8.5830222333316435</v>
      </c>
    </row>
    <row r="20" spans="1:46">
      <c r="A20" s="289" t="s">
        <v>424</v>
      </c>
      <c r="B20" s="602">
        <v>0</v>
      </c>
      <c r="C20" s="290">
        <v>0</v>
      </c>
      <c r="D20" s="602">
        <v>0</v>
      </c>
      <c r="E20" s="290">
        <v>0</v>
      </c>
      <c r="F20" s="602">
        <v>0</v>
      </c>
      <c r="G20" s="290">
        <v>0</v>
      </c>
      <c r="H20" s="602">
        <v>0</v>
      </c>
      <c r="I20" s="290">
        <v>2.1600200000000087E-2</v>
      </c>
      <c r="J20" s="602">
        <v>0</v>
      </c>
      <c r="K20" s="290">
        <v>0</v>
      </c>
      <c r="L20" s="602">
        <v>4.9250304729999979</v>
      </c>
      <c r="M20" s="290">
        <v>4.5981789750000015</v>
      </c>
      <c r="N20" s="602">
        <v>0.19216643248163062</v>
      </c>
      <c r="O20" s="290">
        <v>0.43719897413766878</v>
      </c>
      <c r="P20" s="602">
        <v>0</v>
      </c>
      <c r="Q20" s="290">
        <v>1.0959297638082171</v>
      </c>
      <c r="R20" s="602">
        <v>1.142569465</v>
      </c>
      <c r="S20" s="290">
        <v>1.0442621560000001</v>
      </c>
      <c r="T20" s="602">
        <v>0</v>
      </c>
      <c r="U20" s="290">
        <v>0</v>
      </c>
      <c r="V20" s="602">
        <v>1.0952260863254364</v>
      </c>
      <c r="W20" s="290">
        <v>1.1330974940973819</v>
      </c>
      <c r="X20" s="602">
        <v>3.9072198998700005E-3</v>
      </c>
      <c r="Y20" s="290">
        <v>3.8875930660799982E-3</v>
      </c>
      <c r="Z20" s="602">
        <v>0</v>
      </c>
      <c r="AA20" s="290">
        <v>0</v>
      </c>
      <c r="AB20" s="602">
        <v>0.14445953699999997</v>
      </c>
      <c r="AC20" s="290">
        <v>0</v>
      </c>
      <c r="AD20" s="602">
        <v>0</v>
      </c>
      <c r="AE20" s="290">
        <v>0</v>
      </c>
      <c r="AF20" s="602">
        <v>6.025507514852288E-2</v>
      </c>
      <c r="AG20" s="290">
        <v>7.0157515274657994E-2</v>
      </c>
      <c r="AH20" s="602">
        <v>0</v>
      </c>
      <c r="AI20" s="290">
        <v>0</v>
      </c>
      <c r="AJ20" s="602">
        <v>5.1171969054816282</v>
      </c>
      <c r="AK20" s="290">
        <v>6.1529079129458877</v>
      </c>
      <c r="AL20" s="602">
        <v>1.142569465</v>
      </c>
      <c r="AM20" s="290">
        <v>1.0442621560000001</v>
      </c>
      <c r="AN20" s="602">
        <v>1.0991333062253064</v>
      </c>
      <c r="AO20" s="290">
        <v>1.1369850871634619</v>
      </c>
      <c r="AP20" s="602">
        <v>0.20471461214852285</v>
      </c>
      <c r="AQ20" s="657">
        <v>7.0157515274657994E-2</v>
      </c>
      <c r="AR20" s="654">
        <v>7.5636142888554581</v>
      </c>
      <c r="AS20" s="665">
        <v>8.4043126713840088</v>
      </c>
    </row>
    <row r="21" spans="1:46">
      <c r="A21" s="289" t="s">
        <v>425</v>
      </c>
      <c r="B21" s="602">
        <v>0</v>
      </c>
      <c r="C21" s="290">
        <v>0</v>
      </c>
      <c r="D21" s="602">
        <v>0</v>
      </c>
      <c r="E21" s="290">
        <v>0</v>
      </c>
      <c r="F21" s="602">
        <v>0</v>
      </c>
      <c r="G21" s="290">
        <v>0</v>
      </c>
      <c r="H21" s="602">
        <v>0.10860083628099999</v>
      </c>
      <c r="I21" s="290">
        <v>0.39912775452357507</v>
      </c>
      <c r="J21" s="602">
        <v>3.7240569607E-2</v>
      </c>
      <c r="K21" s="290">
        <v>3.7849169050999998E-2</v>
      </c>
      <c r="L21" s="602">
        <v>1.4530664550000016</v>
      </c>
      <c r="M21" s="290">
        <v>3.2067904110000001</v>
      </c>
      <c r="N21" s="602">
        <v>0.17877500000000002</v>
      </c>
      <c r="O21" s="290">
        <v>0.28951800000000005</v>
      </c>
      <c r="P21" s="602">
        <v>0</v>
      </c>
      <c r="Q21" s="290">
        <v>3.1682191780884799E-5</v>
      </c>
      <c r="R21" s="602">
        <v>1.0194429826212166</v>
      </c>
      <c r="S21" s="290">
        <v>1.013111271908524</v>
      </c>
      <c r="T21" s="602">
        <v>2.2254182280783279E-2</v>
      </c>
      <c r="U21" s="290">
        <v>0</v>
      </c>
      <c r="V21" s="602">
        <v>0.44140733670771976</v>
      </c>
      <c r="W21" s="290">
        <v>0.48130670503332978</v>
      </c>
      <c r="X21" s="602">
        <v>1.3889430432406157E-2</v>
      </c>
      <c r="Y21" s="290">
        <v>0</v>
      </c>
      <c r="Z21" s="602">
        <v>0.17634439025902501</v>
      </c>
      <c r="AA21" s="290">
        <v>0.24189999999999998</v>
      </c>
      <c r="AB21" s="602">
        <v>0.14357161333119775</v>
      </c>
      <c r="AC21" s="290">
        <v>5.9439202147894298E-2</v>
      </c>
      <c r="AD21" s="602">
        <v>0</v>
      </c>
      <c r="AE21" s="290">
        <v>0</v>
      </c>
      <c r="AF21" s="602">
        <v>5.6804954388495206E-2</v>
      </c>
      <c r="AG21" s="290">
        <v>9.1796357850190496E-2</v>
      </c>
      <c r="AH21" s="602">
        <v>0</v>
      </c>
      <c r="AI21" s="290">
        <v>0</v>
      </c>
      <c r="AJ21" s="602">
        <v>1.7776828608880018</v>
      </c>
      <c r="AK21" s="290">
        <v>3.933317016766356</v>
      </c>
      <c r="AL21" s="602">
        <v>1.0416971649019999</v>
      </c>
      <c r="AM21" s="290">
        <v>1.013111271908524</v>
      </c>
      <c r="AN21" s="602">
        <v>0.63164115739915094</v>
      </c>
      <c r="AO21" s="290">
        <v>0.72320670503332973</v>
      </c>
      <c r="AP21" s="602">
        <v>0.20037656771969295</v>
      </c>
      <c r="AQ21" s="657">
        <v>0.1512355599980848</v>
      </c>
      <c r="AR21" s="654">
        <v>3.6513977509088456</v>
      </c>
      <c r="AS21" s="665">
        <v>5.8208705537062944</v>
      </c>
      <c r="AT21" s="598"/>
    </row>
    <row r="22" spans="1:46">
      <c r="A22" s="617" t="s">
        <v>426</v>
      </c>
      <c r="B22" s="618">
        <v>0</v>
      </c>
      <c r="C22" s="619">
        <v>0</v>
      </c>
      <c r="D22" s="618">
        <v>0</v>
      </c>
      <c r="E22" s="619">
        <v>0</v>
      </c>
      <c r="F22" s="618">
        <v>0</v>
      </c>
      <c r="G22" s="619">
        <v>0</v>
      </c>
      <c r="H22" s="618">
        <v>1.29924</v>
      </c>
      <c r="I22" s="619">
        <v>1.034473</v>
      </c>
      <c r="J22" s="618">
        <v>0.12959999999999999</v>
      </c>
      <c r="K22" s="619">
        <v>0.14366800000000002</v>
      </c>
      <c r="L22" s="618">
        <v>0.11607476800000001</v>
      </c>
      <c r="M22" s="619">
        <v>0.45067802400000012</v>
      </c>
      <c r="N22" s="618">
        <v>2.9102328590000006</v>
      </c>
      <c r="O22" s="619">
        <v>2.772351</v>
      </c>
      <c r="P22" s="618">
        <v>0</v>
      </c>
      <c r="Q22" s="619">
        <v>1.0347354000002041E-2</v>
      </c>
      <c r="R22" s="618">
        <v>0</v>
      </c>
      <c r="S22" s="619">
        <v>0</v>
      </c>
      <c r="T22" s="618">
        <v>0</v>
      </c>
      <c r="U22" s="619">
        <v>0</v>
      </c>
      <c r="V22" s="618">
        <v>0</v>
      </c>
      <c r="W22" s="619">
        <v>0</v>
      </c>
      <c r="X22" s="618">
        <v>0</v>
      </c>
      <c r="Y22" s="619">
        <v>0</v>
      </c>
      <c r="Z22" s="618">
        <v>0</v>
      </c>
      <c r="AA22" s="619">
        <v>0</v>
      </c>
      <c r="AB22" s="618">
        <v>2.2872179637527267E-2</v>
      </c>
      <c r="AC22" s="619">
        <v>0</v>
      </c>
      <c r="AD22" s="618">
        <v>0</v>
      </c>
      <c r="AE22" s="619">
        <v>0</v>
      </c>
      <c r="AF22" s="618">
        <v>6.8379222464003186E-2</v>
      </c>
      <c r="AG22" s="619">
        <v>6.2314154619435999E-2</v>
      </c>
      <c r="AH22" s="618">
        <v>0</v>
      </c>
      <c r="AI22" s="619">
        <v>0</v>
      </c>
      <c r="AJ22" s="618">
        <v>4.4551476270000006</v>
      </c>
      <c r="AK22" s="619">
        <v>4.4115173780000028</v>
      </c>
      <c r="AL22" s="618">
        <v>0</v>
      </c>
      <c r="AM22" s="619">
        <v>0</v>
      </c>
      <c r="AN22" s="618">
        <v>0</v>
      </c>
      <c r="AO22" s="619">
        <v>0</v>
      </c>
      <c r="AP22" s="618">
        <v>9.125140210153046E-2</v>
      </c>
      <c r="AQ22" s="658">
        <v>6.2314154619435999E-2</v>
      </c>
      <c r="AR22" s="672">
        <v>4.546399029101531</v>
      </c>
      <c r="AS22" s="673">
        <v>4.4738315326194389</v>
      </c>
    </row>
    <row r="23" spans="1:46" s="285" customFormat="1" ht="15.75">
      <c r="A23" s="612" t="s">
        <v>107</v>
      </c>
      <c r="B23" s="613">
        <v>39.603237708999998</v>
      </c>
      <c r="C23" s="614">
        <v>37.035229742759995</v>
      </c>
      <c r="D23" s="613">
        <v>39.603237708999998</v>
      </c>
      <c r="E23" s="614">
        <v>37.035229742759995</v>
      </c>
      <c r="F23" s="613">
        <v>39.603237708999998</v>
      </c>
      <c r="G23" s="614">
        <v>37.035229742759995</v>
      </c>
      <c r="H23" s="613">
        <v>128.565</v>
      </c>
      <c r="I23" s="614">
        <v>126.36150000000001</v>
      </c>
      <c r="J23" s="613">
        <v>128.565</v>
      </c>
      <c r="K23" s="614">
        <v>126.36150000000001</v>
      </c>
      <c r="L23" s="613">
        <v>128.565</v>
      </c>
      <c r="M23" s="614">
        <v>126.36150000000001</v>
      </c>
      <c r="N23" s="613">
        <v>128.565</v>
      </c>
      <c r="O23" s="614">
        <v>126.36150000000001</v>
      </c>
      <c r="P23" s="613">
        <v>0</v>
      </c>
      <c r="Q23" s="614">
        <v>126.36150000000001</v>
      </c>
      <c r="R23" s="613">
        <v>18.981593055339999</v>
      </c>
      <c r="S23" s="614">
        <v>18.692</v>
      </c>
      <c r="T23" s="613">
        <v>18.981593055339999</v>
      </c>
      <c r="U23" s="614">
        <v>18.692</v>
      </c>
      <c r="V23" s="613">
        <v>14.610709774095001</v>
      </c>
      <c r="W23" s="614">
        <v>13.675605440000004</v>
      </c>
      <c r="X23" s="613">
        <v>14.610709774095001</v>
      </c>
      <c r="Y23" s="614">
        <v>13.675605440000004</v>
      </c>
      <c r="Z23" s="613">
        <v>14.610709774095001</v>
      </c>
      <c r="AA23" s="614">
        <v>13.675605440000004</v>
      </c>
      <c r="AB23" s="613">
        <v>2.84707</v>
      </c>
      <c r="AC23" s="614">
        <v>2.7906973714669001</v>
      </c>
      <c r="AD23" s="613">
        <v>2.9112300000000002</v>
      </c>
      <c r="AE23" s="614">
        <v>2.9525068546619999</v>
      </c>
      <c r="AF23" s="613">
        <v>2.9527190000000001</v>
      </c>
      <c r="AG23" s="614">
        <v>3.4911000000000003</v>
      </c>
      <c r="AH23" s="613">
        <v>39.603237708999998</v>
      </c>
      <c r="AI23" s="614">
        <v>37.035229742759995</v>
      </c>
      <c r="AJ23" s="613">
        <v>128.565</v>
      </c>
      <c r="AK23" s="614">
        <v>126.36150000000001</v>
      </c>
      <c r="AL23" s="613">
        <v>18.981593055339999</v>
      </c>
      <c r="AM23" s="614">
        <v>18.692</v>
      </c>
      <c r="AN23" s="613">
        <v>14.610709774095001</v>
      </c>
      <c r="AO23" s="614">
        <v>13.675605440000004</v>
      </c>
      <c r="AP23" s="613">
        <v>8.7110190000000003</v>
      </c>
      <c r="AQ23" s="656">
        <v>9.2343042261289003</v>
      </c>
      <c r="AR23" s="655" t="s">
        <v>287</v>
      </c>
      <c r="AS23" s="671" t="s">
        <v>287</v>
      </c>
    </row>
    <row r="24" spans="1:46" s="285" customFormat="1" ht="15.75">
      <c r="A24" s="626" t="s">
        <v>108</v>
      </c>
      <c r="B24" s="627">
        <v>1.3953739440712857E-2</v>
      </c>
      <c r="C24" s="628">
        <v>1.1906871323329805E-2</v>
      </c>
      <c r="D24" s="627">
        <v>2.8760274813116039E-2</v>
      </c>
      <c r="E24" s="628">
        <v>4.5930435204726568E-2</v>
      </c>
      <c r="F24" s="627">
        <v>1.6179722014353956E-2</v>
      </c>
      <c r="G24" s="628">
        <v>3.5445095713403069E-2</v>
      </c>
      <c r="H24" s="627">
        <v>1.0950420692109051E-2</v>
      </c>
      <c r="I24" s="628">
        <v>1.1516173474702145E-2</v>
      </c>
      <c r="J24" s="627">
        <v>3.5841289588088437E-3</v>
      </c>
      <c r="K24" s="628">
        <v>3.4056144553552903E-3</v>
      </c>
      <c r="L24" s="627">
        <v>5.0512749939719208E-2</v>
      </c>
      <c r="M24" s="628">
        <v>6.5333566078275437E-2</v>
      </c>
      <c r="N24" s="627">
        <v>3.5357111188892787E-2</v>
      </c>
      <c r="O24" s="629">
        <v>3.3672930441629771E-2</v>
      </c>
      <c r="P24" s="638">
        <v>0</v>
      </c>
      <c r="Q24" s="628">
        <v>8.755109744661151E-3</v>
      </c>
      <c r="R24" s="627">
        <v>0.23787232547380838</v>
      </c>
      <c r="S24" s="628">
        <v>0.23075517168673895</v>
      </c>
      <c r="T24" s="627">
        <v>3.4358062095178631E-2</v>
      </c>
      <c r="U24" s="629">
        <v>1.2722020115557458E-2</v>
      </c>
      <c r="V24" s="627">
        <v>0.1864492582577999</v>
      </c>
      <c r="W24" s="628">
        <v>0.19775943462726864</v>
      </c>
      <c r="X24" s="627">
        <v>1.1749942518492993E-2</v>
      </c>
      <c r="Y24" s="628">
        <v>1.1099119390658656E-2</v>
      </c>
      <c r="Z24" s="627">
        <v>1.206952933742385E-2</v>
      </c>
      <c r="AA24" s="629">
        <v>1.7688430765373114E-2</v>
      </c>
      <c r="AB24" s="627">
        <v>0.16328188838656055</v>
      </c>
      <c r="AC24" s="629">
        <v>0.15244275790287271</v>
      </c>
      <c r="AD24" s="627">
        <v>9.6934972503031364E-3</v>
      </c>
      <c r="AE24" s="629">
        <v>8.7959152267482257E-3</v>
      </c>
      <c r="AF24" s="627">
        <v>7.2611040874529548E-2</v>
      </c>
      <c r="AG24" s="630">
        <v>6.423993232628239E-2</v>
      </c>
      <c r="AH24" s="644">
        <v>5.8893736268182853E-2</v>
      </c>
      <c r="AI24" s="630">
        <v>9.328240224145945E-2</v>
      </c>
      <c r="AJ24" s="644">
        <v>6.5751529925487176E-2</v>
      </c>
      <c r="AK24" s="630">
        <v>8.777151535494554E-2</v>
      </c>
      <c r="AL24" s="644">
        <v>0.27223038756898699</v>
      </c>
      <c r="AM24" s="630">
        <v>0.24347719180229641</v>
      </c>
      <c r="AN24" s="644">
        <v>0.21026873011371675</v>
      </c>
      <c r="AO24" s="630">
        <v>0.2265469847833004</v>
      </c>
      <c r="AP24" s="644">
        <v>7.07423744877856E-2</v>
      </c>
      <c r="AQ24" s="631">
        <v>6.6416570109944034E-2</v>
      </c>
      <c r="AR24" s="662" t="s">
        <v>287</v>
      </c>
      <c r="AS24" s="670" t="s">
        <v>287</v>
      </c>
    </row>
    <row r="25" spans="1:46" ht="15.75">
      <c r="A25" s="282"/>
      <c r="B25" s="282"/>
      <c r="C25" s="282"/>
      <c r="D25" s="291"/>
      <c r="E25" s="291"/>
      <c r="L25" s="282"/>
      <c r="M25" s="282"/>
      <c r="N25" s="282"/>
      <c r="O25" s="282"/>
      <c r="P25" s="291"/>
      <c r="Q25" s="291"/>
      <c r="R25" s="282"/>
      <c r="S25" s="282"/>
      <c r="T25" s="282"/>
      <c r="U25" s="282"/>
      <c r="V25" s="291"/>
      <c r="W25" s="291"/>
      <c r="X25" s="291"/>
      <c r="Y25" s="291"/>
      <c r="Z25" s="291"/>
      <c r="AA25" s="291"/>
      <c r="AB25" s="282"/>
      <c r="AC25" s="282"/>
      <c r="AD25" s="282"/>
      <c r="AE25" s="282"/>
      <c r="AF25" s="282"/>
      <c r="AG25" s="282"/>
      <c r="AH25" s="291"/>
      <c r="AI25" s="291"/>
      <c r="AJ25" s="291"/>
      <c r="AK25" s="291"/>
      <c r="AL25" s="291"/>
      <c r="AM25" s="291"/>
      <c r="AN25" s="291"/>
      <c r="AO25" s="291"/>
      <c r="AP25" s="291"/>
      <c r="AQ25" s="291"/>
      <c r="AR25" s="291"/>
    </row>
    <row r="26" spans="1:46" ht="15.75">
      <c r="A26" s="282"/>
      <c r="B26" s="282"/>
      <c r="C26" s="282"/>
      <c r="D26" s="291"/>
      <c r="E26" s="291"/>
      <c r="AI26" s="282"/>
      <c r="AJ26" s="291"/>
      <c r="AK26" s="291"/>
      <c r="AL26" s="291"/>
      <c r="AM26" s="291"/>
      <c r="AN26" s="291"/>
      <c r="AO26" s="291"/>
      <c r="AP26" s="291"/>
      <c r="AQ26" s="291"/>
      <c r="AR26" s="291"/>
      <c r="AS26" s="291"/>
      <c r="AT26" s="291"/>
    </row>
    <row r="27" spans="1:46" ht="15.75">
      <c r="A27" s="282"/>
      <c r="B27" s="282"/>
      <c r="C27" s="282"/>
      <c r="D27" s="291"/>
      <c r="E27" s="291"/>
      <c r="L27" s="282"/>
      <c r="M27" s="282"/>
      <c r="N27" s="282"/>
      <c r="O27" s="282"/>
      <c r="P27" s="282"/>
      <c r="Q27" s="282"/>
      <c r="R27" s="291"/>
      <c r="S27" s="291"/>
      <c r="T27" s="282"/>
      <c r="U27" s="282"/>
      <c r="V27" s="282"/>
      <c r="W27" s="282"/>
      <c r="X27" s="291"/>
      <c r="Y27" s="291"/>
      <c r="Z27" s="291"/>
      <c r="AA27" s="291"/>
      <c r="AB27" s="291"/>
      <c r="AC27" s="291"/>
      <c r="AD27" s="282"/>
      <c r="AE27" s="282"/>
      <c r="AF27" s="282"/>
      <c r="AG27" s="282"/>
      <c r="AH27" s="282"/>
      <c r="AI27" s="282"/>
      <c r="AJ27" s="291"/>
      <c r="AK27" s="291"/>
      <c r="AL27" s="291"/>
      <c r="AM27" s="291"/>
      <c r="AN27" s="291"/>
      <c r="AO27" s="291"/>
      <c r="AP27" s="291"/>
      <c r="AQ27" s="291"/>
      <c r="AR27" s="291"/>
      <c r="AS27" s="291"/>
      <c r="AT27" s="291"/>
    </row>
    <row r="28" spans="1:46" ht="15.75">
      <c r="A28" s="282"/>
      <c r="B28" s="282"/>
      <c r="C28" s="282"/>
      <c r="D28" s="291"/>
      <c r="E28" s="291"/>
      <c r="L28" s="282"/>
      <c r="M28" s="282"/>
      <c r="N28" s="282"/>
      <c r="O28" s="282"/>
      <c r="P28" s="282"/>
      <c r="Q28" s="282"/>
      <c r="R28" s="291"/>
      <c r="S28" s="291"/>
      <c r="T28" s="282"/>
      <c r="U28" s="282"/>
      <c r="V28" s="282"/>
      <c r="W28" s="282"/>
      <c r="X28" s="291"/>
      <c r="Y28" s="291"/>
      <c r="Z28" s="291"/>
      <c r="AA28" s="291"/>
      <c r="AB28" s="291"/>
      <c r="AC28" s="291"/>
      <c r="AD28" s="282"/>
      <c r="AE28" s="282"/>
      <c r="AF28" s="282"/>
      <c r="AG28" s="282"/>
      <c r="AH28" s="282"/>
      <c r="AI28" s="282"/>
      <c r="AJ28" s="291"/>
      <c r="AK28" s="291"/>
      <c r="AL28" s="291"/>
      <c r="AM28" s="291"/>
      <c r="AN28" s="291"/>
      <c r="AO28" s="291"/>
      <c r="AP28" s="291"/>
      <c r="AQ28" s="291"/>
      <c r="AR28" s="291"/>
      <c r="AS28" s="291"/>
      <c r="AT28" s="291"/>
    </row>
    <row r="29" spans="1:46" ht="15.75">
      <c r="A29" s="282"/>
      <c r="B29" s="282"/>
      <c r="C29" s="282"/>
      <c r="D29" s="291"/>
      <c r="E29" s="291"/>
      <c r="L29" s="282"/>
      <c r="M29" s="282"/>
      <c r="N29" s="282"/>
      <c r="O29" s="282"/>
      <c r="P29" s="282"/>
      <c r="Q29" s="282"/>
      <c r="R29" s="291"/>
      <c r="S29" s="291"/>
      <c r="T29" s="282"/>
      <c r="U29" s="282"/>
      <c r="V29" s="282"/>
      <c r="W29" s="282"/>
      <c r="X29" s="291"/>
      <c r="Y29" s="291"/>
      <c r="Z29" s="291"/>
      <c r="AA29" s="291"/>
      <c r="AB29" s="291"/>
      <c r="AC29" s="291"/>
      <c r="AD29" s="282"/>
      <c r="AE29" s="282"/>
      <c r="AF29" s="282"/>
      <c r="AG29" s="282"/>
      <c r="AH29" s="282"/>
      <c r="AI29" s="282"/>
      <c r="AJ29" s="291"/>
      <c r="AK29" s="291"/>
      <c r="AL29" s="291"/>
      <c r="AM29" s="291"/>
      <c r="AN29" s="291"/>
      <c r="AO29" s="291"/>
      <c r="AP29" s="291"/>
      <c r="AQ29" s="291"/>
      <c r="AR29" s="291"/>
      <c r="AS29" s="291"/>
      <c r="AT29" s="291"/>
    </row>
    <row r="36" ht="12.75" customHeight="1"/>
  </sheetData>
  <mergeCells count="23">
    <mergeCell ref="Z3:AA3"/>
    <mergeCell ref="AL3:AM3"/>
    <mergeCell ref="A3:A4"/>
    <mergeCell ref="D3:E3"/>
    <mergeCell ref="B3:C3"/>
    <mergeCell ref="F3:G3"/>
    <mergeCell ref="H3:I3"/>
    <mergeCell ref="AR3:AS3"/>
    <mergeCell ref="J3:K3"/>
    <mergeCell ref="N3:O3"/>
    <mergeCell ref="AB3:AC3"/>
    <mergeCell ref="AD3:AE3"/>
    <mergeCell ref="AF3:AG3"/>
    <mergeCell ref="AH3:AI3"/>
    <mergeCell ref="T3:U3"/>
    <mergeCell ref="V3:W3"/>
    <mergeCell ref="X3:Y3"/>
    <mergeCell ref="AN3:AO3"/>
    <mergeCell ref="AJ3:AK3"/>
    <mergeCell ref="AP3:AQ3"/>
    <mergeCell ref="R3:S3"/>
    <mergeCell ref="P3:Q3"/>
    <mergeCell ref="L3:M3"/>
  </mergeCells>
  <pageMargins left="0.7" right="0.7" top="0.75" bottom="0.75" header="0.3" footer="0.3"/>
  <pageSetup paperSize="9" orientation="portrait" r:id="rId1"/>
  <headerFooter>
    <oddHeader>&amp;C&amp;"Arial"&amp;8&amp;K000000INTERNAL&amp;1#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R89"/>
  <sheetViews>
    <sheetView showGridLines="0" zoomScaleNormal="100" workbookViewId="0"/>
  </sheetViews>
  <sheetFormatPr baseColWidth="10" defaultColWidth="11.42578125" defaultRowHeight="12.75"/>
  <cols>
    <col min="1" max="1" width="2" style="300" customWidth="1"/>
    <col min="2" max="2" width="55.7109375" style="300" customWidth="1"/>
    <col min="3" max="3" width="12.5703125" style="300" customWidth="1"/>
    <col min="4" max="4" width="12" style="300" customWidth="1"/>
    <col min="5" max="5" width="14.7109375" style="300" customWidth="1"/>
    <col min="6" max="6" width="13" style="300" customWidth="1"/>
    <col min="7" max="7" width="13.42578125" style="300" customWidth="1"/>
    <col min="8" max="8" width="14.5703125" style="300" customWidth="1"/>
    <col min="9" max="9" width="17.140625" style="300" customWidth="1"/>
    <col min="10" max="10" width="14.140625" style="300" customWidth="1"/>
    <col min="11" max="11" width="14" style="300" customWidth="1"/>
    <col min="12" max="12" width="12.85546875" style="239" customWidth="1"/>
    <col min="13" max="17" width="11.42578125" style="239" customWidth="1"/>
    <col min="18" max="18" width="11.42578125" style="239"/>
    <col min="19" max="16384" width="11.42578125" style="300"/>
  </cols>
  <sheetData>
    <row r="1" spans="2:18" s="297" customFormat="1">
      <c r="B1" s="769"/>
      <c r="C1" s="296"/>
      <c r="D1" s="296"/>
      <c r="E1" s="296"/>
      <c r="F1" s="296"/>
      <c r="G1" s="239"/>
      <c r="H1" s="279"/>
      <c r="I1" s="296"/>
      <c r="J1" s="296"/>
      <c r="K1" s="296"/>
      <c r="L1" s="296"/>
      <c r="M1" s="296"/>
      <c r="N1" s="296"/>
      <c r="O1" s="296"/>
      <c r="P1" s="296"/>
      <c r="Q1" s="296"/>
      <c r="R1" s="296"/>
    </row>
    <row r="2" spans="2:18" s="297" customFormat="1">
      <c r="B2" s="298"/>
      <c r="C2" s="296"/>
      <c r="D2" s="296"/>
      <c r="E2" s="296"/>
      <c r="F2" s="296"/>
      <c r="G2" s="279"/>
      <c r="H2" s="279"/>
      <c r="I2" s="296"/>
      <c r="J2" s="296"/>
      <c r="K2" s="296"/>
      <c r="L2" s="296"/>
      <c r="M2" s="296"/>
      <c r="N2" s="296"/>
      <c r="O2" s="296"/>
      <c r="P2" s="296"/>
      <c r="Q2" s="296"/>
      <c r="R2" s="296"/>
    </row>
    <row r="3" spans="2:18" ht="25.5" customHeight="1">
      <c r="B3" s="299"/>
      <c r="C3" s="674" t="s">
        <v>50</v>
      </c>
      <c r="D3" s="675" t="s">
        <v>156</v>
      </c>
      <c r="E3" s="675" t="s">
        <v>51</v>
      </c>
      <c r="F3" s="675" t="s">
        <v>52</v>
      </c>
      <c r="G3" s="675" t="s">
        <v>53</v>
      </c>
      <c r="H3" s="675" t="s">
        <v>157</v>
      </c>
      <c r="I3" s="676" t="s">
        <v>130</v>
      </c>
      <c r="J3" s="770" t="s">
        <v>89</v>
      </c>
      <c r="K3" s="770" t="s">
        <v>158</v>
      </c>
      <c r="L3" s="770" t="s">
        <v>96</v>
      </c>
      <c r="M3" s="770" t="s">
        <v>29</v>
      </c>
      <c r="N3" s="770" t="s">
        <v>159</v>
      </c>
      <c r="O3" s="770" t="s">
        <v>160</v>
      </c>
      <c r="P3" s="770" t="s">
        <v>161</v>
      </c>
      <c r="Q3" s="770" t="s">
        <v>87</v>
      </c>
      <c r="R3" s="770" t="s">
        <v>88</v>
      </c>
    </row>
    <row r="4" spans="2:18">
      <c r="B4" s="301"/>
      <c r="C4" s="677" t="s">
        <v>532</v>
      </c>
      <c r="D4" s="677" t="s">
        <v>532</v>
      </c>
      <c r="E4" s="677" t="s">
        <v>532</v>
      </c>
      <c r="F4" s="677" t="s">
        <v>532</v>
      </c>
      <c r="G4" s="677" t="s">
        <v>532</v>
      </c>
      <c r="H4" s="677" t="s">
        <v>532</v>
      </c>
      <c r="I4" s="677" t="s">
        <v>532</v>
      </c>
      <c r="J4" s="678" t="s">
        <v>456</v>
      </c>
      <c r="K4" s="678" t="s">
        <v>456</v>
      </c>
      <c r="L4" s="678" t="s">
        <v>456</v>
      </c>
      <c r="M4" s="678" t="s">
        <v>456</v>
      </c>
      <c r="N4" s="678" t="s">
        <v>456</v>
      </c>
      <c r="O4" s="678" t="s">
        <v>456</v>
      </c>
      <c r="P4" s="678" t="s">
        <v>456</v>
      </c>
      <c r="Q4" s="678" t="s">
        <v>456</v>
      </c>
      <c r="R4" s="678" t="s">
        <v>456</v>
      </c>
    </row>
    <row r="5" spans="2:18">
      <c r="B5" s="301"/>
      <c r="C5" s="679" t="s">
        <v>307</v>
      </c>
      <c r="D5" s="679" t="s">
        <v>307</v>
      </c>
      <c r="E5" s="679" t="s">
        <v>307</v>
      </c>
      <c r="F5" s="679" t="s">
        <v>307</v>
      </c>
      <c r="G5" s="679" t="s">
        <v>307</v>
      </c>
      <c r="H5" s="679" t="s">
        <v>307</v>
      </c>
      <c r="I5" s="679" t="s">
        <v>307</v>
      </c>
      <c r="J5" s="679" t="s">
        <v>307</v>
      </c>
      <c r="K5" s="679" t="s">
        <v>307</v>
      </c>
      <c r="L5" s="679" t="s">
        <v>307</v>
      </c>
      <c r="M5" s="679" t="s">
        <v>307</v>
      </c>
      <c r="N5" s="679" t="s">
        <v>307</v>
      </c>
      <c r="O5" s="679" t="s">
        <v>307</v>
      </c>
      <c r="P5" s="679" t="s">
        <v>307</v>
      </c>
      <c r="Q5" s="679" t="s">
        <v>307</v>
      </c>
      <c r="R5" s="679" t="s">
        <v>307</v>
      </c>
    </row>
    <row r="6" spans="2:18">
      <c r="B6" s="302"/>
      <c r="C6" s="303"/>
      <c r="D6" s="303"/>
      <c r="E6" s="303"/>
      <c r="F6" s="303"/>
      <c r="G6" s="303"/>
      <c r="H6" s="303"/>
      <c r="I6" s="303"/>
      <c r="J6" s="303"/>
      <c r="K6" s="303"/>
      <c r="L6" s="303"/>
      <c r="M6" s="303"/>
      <c r="N6" s="303"/>
      <c r="O6" s="303"/>
      <c r="P6" s="303"/>
      <c r="Q6" s="303"/>
      <c r="R6" s="303"/>
    </row>
    <row r="7" spans="2:18">
      <c r="B7" s="235" t="s">
        <v>140</v>
      </c>
      <c r="C7" s="304">
        <v>14.786</v>
      </c>
      <c r="D7" s="304">
        <v>357.71300000000002</v>
      </c>
      <c r="E7" s="304">
        <v>372.49900000000002</v>
      </c>
      <c r="F7" s="304">
        <v>14.653</v>
      </c>
      <c r="G7" s="304">
        <v>0</v>
      </c>
      <c r="H7" s="304">
        <v>357.846</v>
      </c>
      <c r="I7" s="304">
        <v>372.49900000000002</v>
      </c>
      <c r="J7" s="304">
        <v>0</v>
      </c>
      <c r="K7" s="304">
        <v>-3.6999999999999998E-2</v>
      </c>
      <c r="L7" s="304">
        <v>-3.6999999999999998E-2</v>
      </c>
      <c r="M7" s="304">
        <v>-1.1519999999999999</v>
      </c>
      <c r="N7" s="304">
        <v>-1.17</v>
      </c>
      <c r="O7" s="304">
        <v>34.564999999999998</v>
      </c>
      <c r="P7" s="304">
        <v>32.006</v>
      </c>
      <c r="Q7" s="304">
        <v>-3.419</v>
      </c>
      <c r="R7" s="304">
        <v>28.587</v>
      </c>
    </row>
    <row r="8" spans="2:18">
      <c r="B8" s="107" t="s">
        <v>141</v>
      </c>
      <c r="C8" s="304">
        <v>0</v>
      </c>
      <c r="D8" s="304">
        <v>0</v>
      </c>
      <c r="E8" s="304">
        <v>0</v>
      </c>
      <c r="F8" s="304">
        <v>0</v>
      </c>
      <c r="G8" s="304">
        <v>0</v>
      </c>
      <c r="H8" s="304">
        <v>0</v>
      </c>
      <c r="I8" s="304">
        <v>0</v>
      </c>
      <c r="J8" s="304">
        <v>17.062000000000001</v>
      </c>
      <c r="K8" s="304">
        <v>-0.65500000000000003</v>
      </c>
      <c r="L8" s="304">
        <v>16.407</v>
      </c>
      <c r="M8" s="304">
        <v>9.59</v>
      </c>
      <c r="N8" s="304">
        <v>3.827</v>
      </c>
      <c r="O8" s="304">
        <v>2.867</v>
      </c>
      <c r="P8" s="304">
        <v>6.694</v>
      </c>
      <c r="Q8" s="304">
        <v>-7.0039999999999996</v>
      </c>
      <c r="R8" s="304">
        <v>-0.31</v>
      </c>
    </row>
    <row r="9" spans="2:18">
      <c r="B9" s="107" t="s">
        <v>142</v>
      </c>
      <c r="C9" s="304">
        <v>86.454999999999998</v>
      </c>
      <c r="D9" s="304">
        <v>157.03899999999999</v>
      </c>
      <c r="E9" s="304">
        <v>243.494</v>
      </c>
      <c r="F9" s="304">
        <v>23.515000000000001</v>
      </c>
      <c r="G9" s="304">
        <v>50.113</v>
      </c>
      <c r="H9" s="304">
        <v>169.86600000000001</v>
      </c>
      <c r="I9" s="304">
        <v>243.494</v>
      </c>
      <c r="J9" s="304">
        <v>10.471</v>
      </c>
      <c r="K9" s="304">
        <v>-0.78800000000000003</v>
      </c>
      <c r="L9" s="304">
        <v>9.6829999999999998</v>
      </c>
      <c r="M9" s="304">
        <v>-3.194</v>
      </c>
      <c r="N9" s="304">
        <v>-7.8029999999999999</v>
      </c>
      <c r="O9" s="304">
        <v>-1.421</v>
      </c>
      <c r="P9" s="304">
        <v>-9.2230000000000008</v>
      </c>
      <c r="Q9" s="304">
        <v>3.6389999999999998</v>
      </c>
      <c r="R9" s="304">
        <v>-5.5839999999999996</v>
      </c>
    </row>
    <row r="10" spans="2:18">
      <c r="B10" s="107" t="s">
        <v>143</v>
      </c>
      <c r="C10" s="304">
        <v>338.67399999999998</v>
      </c>
      <c r="D10" s="304">
        <v>2264.1640000000002</v>
      </c>
      <c r="E10" s="304">
        <v>2602.8380000000002</v>
      </c>
      <c r="F10" s="304">
        <v>997.88499999999999</v>
      </c>
      <c r="G10" s="304">
        <v>536.00900000000001</v>
      </c>
      <c r="H10" s="304">
        <v>1068.944</v>
      </c>
      <c r="I10" s="304">
        <v>2602.8380000000002</v>
      </c>
      <c r="J10" s="304">
        <v>229.28800000000001</v>
      </c>
      <c r="K10" s="304">
        <v>-210.71100000000001</v>
      </c>
      <c r="L10" s="304">
        <v>18.577000000000002</v>
      </c>
      <c r="M10" s="304">
        <v>-51.587000000000003</v>
      </c>
      <c r="N10" s="304">
        <v>-77.111000000000004</v>
      </c>
      <c r="O10" s="304">
        <v>78.405000000000001</v>
      </c>
      <c r="P10" s="304">
        <v>1.294</v>
      </c>
      <c r="Q10" s="304">
        <v>67.63</v>
      </c>
      <c r="R10" s="304">
        <v>68.924000000000007</v>
      </c>
    </row>
    <row r="11" spans="2:18">
      <c r="B11" s="107" t="s">
        <v>321</v>
      </c>
      <c r="C11" s="304">
        <v>12.414999999999999</v>
      </c>
      <c r="D11" s="304">
        <v>1.046</v>
      </c>
      <c r="E11" s="304">
        <v>13.461</v>
      </c>
      <c r="F11" s="304">
        <v>13.279</v>
      </c>
      <c r="G11" s="304">
        <v>0</v>
      </c>
      <c r="H11" s="304">
        <v>0.182</v>
      </c>
      <c r="I11" s="304">
        <v>13.461</v>
      </c>
      <c r="J11" s="304">
        <v>8.4000000000000005E-2</v>
      </c>
      <c r="K11" s="304">
        <v>-4.1000000000000002E-2</v>
      </c>
      <c r="L11" s="304">
        <v>4.2999999999999997E-2</v>
      </c>
      <c r="M11" s="304">
        <v>-0.14799999999999999</v>
      </c>
      <c r="N11" s="304">
        <v>-0.21099999999999999</v>
      </c>
      <c r="O11" s="304">
        <v>-0.35799999999999998</v>
      </c>
      <c r="P11" s="304">
        <v>-0.55600000000000005</v>
      </c>
      <c r="Q11" s="304">
        <v>0</v>
      </c>
      <c r="R11" s="304">
        <v>-0.55600000000000005</v>
      </c>
    </row>
    <row r="12" spans="2:18">
      <c r="B12" s="107" t="s">
        <v>256</v>
      </c>
      <c r="C12" s="304">
        <v>102.41200000000001</v>
      </c>
      <c r="D12" s="304">
        <v>215.72499999999999</v>
      </c>
      <c r="E12" s="304">
        <v>318.137</v>
      </c>
      <c r="F12" s="304">
        <v>21.341000000000001</v>
      </c>
      <c r="G12" s="304">
        <v>32.015000000000001</v>
      </c>
      <c r="H12" s="304">
        <v>264.78100000000001</v>
      </c>
      <c r="I12" s="304">
        <v>318.137</v>
      </c>
      <c r="J12" s="304">
        <v>14.182</v>
      </c>
      <c r="K12" s="304">
        <v>-0.53900000000000003</v>
      </c>
      <c r="L12" s="304">
        <v>13.643000000000001</v>
      </c>
      <c r="M12" s="304">
        <v>10.97</v>
      </c>
      <c r="N12" s="304">
        <v>5.9109999999999996</v>
      </c>
      <c r="O12" s="304">
        <v>-21.73</v>
      </c>
      <c r="P12" s="304">
        <v>-15.819000000000001</v>
      </c>
      <c r="Q12" s="304">
        <v>-6.8449999999999998</v>
      </c>
      <c r="R12" s="304">
        <v>-22.664000000000001</v>
      </c>
    </row>
    <row r="13" spans="2:18">
      <c r="B13" s="107" t="s">
        <v>144</v>
      </c>
      <c r="C13" s="304">
        <v>134.87899999999999</v>
      </c>
      <c r="D13" s="304">
        <v>636.97</v>
      </c>
      <c r="E13" s="304">
        <v>771.84900000000005</v>
      </c>
      <c r="F13" s="304">
        <v>38.320999999999998</v>
      </c>
      <c r="G13" s="304">
        <v>50.113</v>
      </c>
      <c r="H13" s="304">
        <v>683.41499999999996</v>
      </c>
      <c r="I13" s="304">
        <v>771.84900000000005</v>
      </c>
      <c r="J13" s="304">
        <v>27.533000000000001</v>
      </c>
      <c r="K13" s="304">
        <v>-1.6459999999999999</v>
      </c>
      <c r="L13" s="304">
        <v>25.887</v>
      </c>
      <c r="M13" s="304">
        <v>5.077</v>
      </c>
      <c r="N13" s="304">
        <v>0.45</v>
      </c>
      <c r="O13" s="304">
        <v>29.254000000000001</v>
      </c>
      <c r="P13" s="304">
        <v>61.965000000000003</v>
      </c>
      <c r="Q13" s="304">
        <v>-7.6449999999999996</v>
      </c>
      <c r="R13" s="304">
        <v>54.32</v>
      </c>
    </row>
    <row r="14" spans="2:18">
      <c r="B14" s="107" t="s">
        <v>395</v>
      </c>
      <c r="C14" s="304">
        <v>371.69299999999998</v>
      </c>
      <c r="D14" s="304">
        <v>4797.6970000000001</v>
      </c>
      <c r="E14" s="304">
        <v>5169.3900000000003</v>
      </c>
      <c r="F14" s="304">
        <v>1071.549</v>
      </c>
      <c r="G14" s="304">
        <v>658.81</v>
      </c>
      <c r="H14" s="304">
        <v>3439.0309999999999</v>
      </c>
      <c r="I14" s="304">
        <v>5169.3900000000003</v>
      </c>
      <c r="J14" s="304">
        <v>143.32</v>
      </c>
      <c r="K14" s="304">
        <v>-32.906999999999996</v>
      </c>
      <c r="L14" s="304">
        <v>110.413</v>
      </c>
      <c r="M14" s="304">
        <v>89.396000000000001</v>
      </c>
      <c r="N14" s="304">
        <v>60.43</v>
      </c>
      <c r="O14" s="304">
        <v>-3.5790000000000002</v>
      </c>
      <c r="P14" s="304">
        <v>56.850999999999999</v>
      </c>
      <c r="Q14" s="304">
        <v>-11.048999999999999</v>
      </c>
      <c r="R14" s="304">
        <v>45.802</v>
      </c>
    </row>
    <row r="15" spans="2:18">
      <c r="B15" s="107" t="s">
        <v>146</v>
      </c>
      <c r="C15" s="304">
        <v>67.394000000000005</v>
      </c>
      <c r="D15" s="304">
        <v>112.262</v>
      </c>
      <c r="E15" s="304">
        <v>179.65600000000001</v>
      </c>
      <c r="F15" s="304">
        <v>65.855000000000004</v>
      </c>
      <c r="G15" s="304">
        <v>15.068</v>
      </c>
      <c r="H15" s="304">
        <v>98.733000000000004</v>
      </c>
      <c r="I15" s="304">
        <v>179.65600000000001</v>
      </c>
      <c r="J15" s="304">
        <v>37.438000000000002</v>
      </c>
      <c r="K15" s="304">
        <v>-20.283000000000001</v>
      </c>
      <c r="L15" s="304">
        <v>17.155000000000001</v>
      </c>
      <c r="M15" s="304">
        <v>14.15</v>
      </c>
      <c r="N15" s="304">
        <v>11.257</v>
      </c>
      <c r="O15" s="304">
        <v>-0.186</v>
      </c>
      <c r="P15" s="304">
        <v>11.07</v>
      </c>
      <c r="Q15" s="304">
        <v>-3.8010000000000002</v>
      </c>
      <c r="R15" s="304">
        <v>7.2690000000000001</v>
      </c>
    </row>
    <row r="16" spans="2:18">
      <c r="B16" s="107" t="s">
        <v>169</v>
      </c>
      <c r="C16" s="304">
        <v>32.735999999999997</v>
      </c>
      <c r="D16" s="304">
        <v>313.55200000000002</v>
      </c>
      <c r="E16" s="304">
        <v>346.28800000000001</v>
      </c>
      <c r="F16" s="304">
        <v>39.758000000000003</v>
      </c>
      <c r="G16" s="304">
        <v>144.726</v>
      </c>
      <c r="H16" s="304">
        <v>161.804</v>
      </c>
      <c r="I16" s="304">
        <v>346.28800000000001</v>
      </c>
      <c r="J16" s="304">
        <v>20.53</v>
      </c>
      <c r="K16" s="304">
        <v>-2.6259999999999999</v>
      </c>
      <c r="L16" s="304">
        <v>17.904</v>
      </c>
      <c r="M16" s="304">
        <v>16.808</v>
      </c>
      <c r="N16" s="304">
        <v>16.870999999999999</v>
      </c>
      <c r="O16" s="304">
        <v>-4.2329999999999997</v>
      </c>
      <c r="P16" s="304">
        <v>12.637</v>
      </c>
      <c r="Q16" s="304">
        <v>-4.3049999999999997</v>
      </c>
      <c r="R16" s="304">
        <v>8.3320000000000007</v>
      </c>
    </row>
    <row r="17" spans="2:18">
      <c r="B17" s="107" t="s">
        <v>147</v>
      </c>
      <c r="C17" s="304">
        <v>196.00200000000001</v>
      </c>
      <c r="D17" s="304">
        <v>65.570999999999998</v>
      </c>
      <c r="E17" s="304">
        <v>261.57299999999998</v>
      </c>
      <c r="F17" s="304">
        <v>29.231000000000002</v>
      </c>
      <c r="G17" s="304">
        <v>0.35099999999999998</v>
      </c>
      <c r="H17" s="304">
        <v>231.99100000000001</v>
      </c>
      <c r="I17" s="304">
        <v>261.57299999999998</v>
      </c>
      <c r="J17" s="304">
        <v>16.347999999999999</v>
      </c>
      <c r="K17" s="304">
        <v>-2E-3</v>
      </c>
      <c r="L17" s="304">
        <v>16.346</v>
      </c>
      <c r="M17" s="304">
        <v>13.914999999999999</v>
      </c>
      <c r="N17" s="304">
        <v>13.446</v>
      </c>
      <c r="O17" s="304">
        <v>0.79500000000000004</v>
      </c>
      <c r="P17" s="304">
        <v>117.13800000000001</v>
      </c>
      <c r="Q17" s="304">
        <v>-39.845999999999997</v>
      </c>
      <c r="R17" s="304">
        <v>77.292000000000002</v>
      </c>
    </row>
    <row r="18" spans="2:18">
      <c r="B18" s="107" t="s">
        <v>136</v>
      </c>
      <c r="C18" s="304">
        <v>794.33199999999999</v>
      </c>
      <c r="D18" s="304">
        <v>1793.6130000000001</v>
      </c>
      <c r="E18" s="304">
        <v>2587.9450000000002</v>
      </c>
      <c r="F18" s="304">
        <v>832.28499999999997</v>
      </c>
      <c r="G18" s="304">
        <v>931.23800000000006</v>
      </c>
      <c r="H18" s="304">
        <v>824.42200000000003</v>
      </c>
      <c r="I18" s="304">
        <v>2587.9450000000002</v>
      </c>
      <c r="J18" s="304">
        <v>432.17</v>
      </c>
      <c r="K18" s="304">
        <v>-290.83199999999999</v>
      </c>
      <c r="L18" s="304">
        <v>141.33799999999999</v>
      </c>
      <c r="M18" s="304">
        <v>93.787999999999997</v>
      </c>
      <c r="N18" s="304">
        <v>59.445999999999998</v>
      </c>
      <c r="O18" s="304">
        <v>-36.622999999999998</v>
      </c>
      <c r="P18" s="304">
        <v>22.776</v>
      </c>
      <c r="Q18" s="304">
        <v>-7.577</v>
      </c>
      <c r="R18" s="304">
        <v>15.199</v>
      </c>
    </row>
    <row r="19" spans="2:18">
      <c r="B19" s="107" t="s">
        <v>148</v>
      </c>
      <c r="C19" s="304">
        <v>886.14599999999996</v>
      </c>
      <c r="D19" s="304">
        <v>2747.8850000000002</v>
      </c>
      <c r="E19" s="304">
        <v>3634.0309999999999</v>
      </c>
      <c r="F19" s="304">
        <v>1269.1369999999999</v>
      </c>
      <c r="G19" s="304">
        <v>1321.402</v>
      </c>
      <c r="H19" s="304">
        <v>1043.492</v>
      </c>
      <c r="I19" s="304">
        <v>3634.0309999999999</v>
      </c>
      <c r="J19" s="304">
        <v>408.459</v>
      </c>
      <c r="K19" s="304">
        <v>-260.91699999999997</v>
      </c>
      <c r="L19" s="304">
        <v>147.542</v>
      </c>
      <c r="M19" s="304">
        <v>103.654</v>
      </c>
      <c r="N19" s="304">
        <v>57.021999999999998</v>
      </c>
      <c r="O19" s="304">
        <v>-55.268000000000001</v>
      </c>
      <c r="P19" s="304">
        <v>1.772</v>
      </c>
      <c r="Q19" s="304">
        <v>-3.0310000000000001</v>
      </c>
      <c r="R19" s="304">
        <v>-1.2589999999999999</v>
      </c>
    </row>
    <row r="20" spans="2:18">
      <c r="B20" s="107" t="s">
        <v>170</v>
      </c>
      <c r="C20" s="304">
        <v>39.329000000000001</v>
      </c>
      <c r="D20" s="304">
        <v>86.614999999999995</v>
      </c>
      <c r="E20" s="304">
        <v>125.944</v>
      </c>
      <c r="F20" s="304">
        <v>46.942999999999998</v>
      </c>
      <c r="G20" s="304">
        <v>1.1359999999999999</v>
      </c>
      <c r="H20" s="304">
        <v>77.864999999999995</v>
      </c>
      <c r="I20" s="304">
        <v>125.944</v>
      </c>
      <c r="J20" s="304">
        <v>5.9509999999999996</v>
      </c>
      <c r="K20" s="304">
        <v>-1.575</v>
      </c>
      <c r="L20" s="304">
        <v>4.3760000000000003</v>
      </c>
      <c r="M20" s="304">
        <v>-1.0029999999999999</v>
      </c>
      <c r="N20" s="304">
        <v>-1.431</v>
      </c>
      <c r="O20" s="304">
        <v>0.42099999999999999</v>
      </c>
      <c r="P20" s="304">
        <v>-1.01</v>
      </c>
      <c r="Q20" s="304">
        <v>0.34899999999999998</v>
      </c>
      <c r="R20" s="304">
        <v>-0.66100000000000003</v>
      </c>
    </row>
    <row r="21" spans="2:18">
      <c r="B21" s="107" t="s">
        <v>257</v>
      </c>
      <c r="C21" s="304">
        <v>1984.5419999999999</v>
      </c>
      <c r="D21" s="304">
        <v>5245.2669999999998</v>
      </c>
      <c r="E21" s="304">
        <v>7229.8090000000002</v>
      </c>
      <c r="F21" s="304">
        <v>1989.1210000000001</v>
      </c>
      <c r="G21" s="304">
        <v>3945.7080000000001</v>
      </c>
      <c r="H21" s="304">
        <v>1294.98</v>
      </c>
      <c r="I21" s="304">
        <v>7229.8090000000002</v>
      </c>
      <c r="J21" s="304">
        <v>949.42100000000005</v>
      </c>
      <c r="K21" s="304">
        <v>-579.52599999999995</v>
      </c>
      <c r="L21" s="304">
        <v>369.89499999999998</v>
      </c>
      <c r="M21" s="304">
        <v>295.44799999999998</v>
      </c>
      <c r="N21" s="304">
        <v>212.88499999999999</v>
      </c>
      <c r="O21" s="304">
        <v>-67.959999999999994</v>
      </c>
      <c r="P21" s="304">
        <v>144.92500000000001</v>
      </c>
      <c r="Q21" s="304">
        <v>-41.164999999999999</v>
      </c>
      <c r="R21" s="304">
        <v>103.76</v>
      </c>
    </row>
    <row r="22" spans="2:18">
      <c r="B22" s="107" t="s">
        <v>149</v>
      </c>
      <c r="C22" s="304">
        <v>5703.4040000000005</v>
      </c>
      <c r="D22" s="304">
        <v>16131.459000000001</v>
      </c>
      <c r="E22" s="304">
        <v>21834.863000000001</v>
      </c>
      <c r="F22" s="304">
        <v>5320.1580000000004</v>
      </c>
      <c r="G22" s="304">
        <v>7493.1840000000002</v>
      </c>
      <c r="H22" s="304">
        <v>9021.5210000000006</v>
      </c>
      <c r="I22" s="304">
        <v>21834.863000000001</v>
      </c>
      <c r="J22" s="304">
        <v>2068.5030000000002</v>
      </c>
      <c r="K22" s="304">
        <v>-1225.7909999999999</v>
      </c>
      <c r="L22" s="304">
        <v>842.71199999999999</v>
      </c>
      <c r="M22" s="304">
        <v>622.61199999999997</v>
      </c>
      <c r="N22" s="304">
        <v>424.78</v>
      </c>
      <c r="O22" s="304">
        <v>-162.27500000000001</v>
      </c>
      <c r="P22" s="304">
        <v>365.26</v>
      </c>
      <c r="Q22" s="304">
        <v>-120.639</v>
      </c>
      <c r="R22" s="304">
        <v>244.62100000000001</v>
      </c>
    </row>
    <row r="23" spans="2:18">
      <c r="B23" s="107" t="s">
        <v>396</v>
      </c>
      <c r="C23" s="304">
        <v>884.38699999999994</v>
      </c>
      <c r="D23" s="304">
        <v>4670.5879999999997</v>
      </c>
      <c r="E23" s="304">
        <v>5554.9750000000004</v>
      </c>
      <c r="F23" s="304">
        <v>1621.375</v>
      </c>
      <c r="G23" s="304">
        <v>1474.125</v>
      </c>
      <c r="H23" s="304">
        <v>2459.4749999999999</v>
      </c>
      <c r="I23" s="304">
        <v>5554.9750000000004</v>
      </c>
      <c r="J23" s="304">
        <v>737.98800000000006</v>
      </c>
      <c r="K23" s="304">
        <v>-358.14400000000001</v>
      </c>
      <c r="L23" s="304">
        <v>379.84399999999999</v>
      </c>
      <c r="M23" s="304">
        <v>332.12200000000001</v>
      </c>
      <c r="N23" s="304">
        <v>286.40699999999998</v>
      </c>
      <c r="O23" s="304">
        <v>-36.643000000000001</v>
      </c>
      <c r="P23" s="304">
        <v>251.55099999999999</v>
      </c>
      <c r="Q23" s="304">
        <v>-90.537999999999997</v>
      </c>
      <c r="R23" s="304">
        <v>161.01300000000001</v>
      </c>
    </row>
    <row r="24" spans="2:18">
      <c r="B24" s="107" t="s">
        <v>323</v>
      </c>
      <c r="C24" s="304">
        <v>42.533000000000001</v>
      </c>
      <c r="D24" s="304">
        <v>109.209</v>
      </c>
      <c r="E24" s="304">
        <v>151.74199999999999</v>
      </c>
      <c r="F24" s="304">
        <v>4.0810000000000004</v>
      </c>
      <c r="G24" s="304">
        <v>0.57699999999999996</v>
      </c>
      <c r="H24" s="304">
        <v>147.084</v>
      </c>
      <c r="I24" s="304">
        <v>151.74199999999999</v>
      </c>
      <c r="J24" s="304">
        <v>0.85399999999999998</v>
      </c>
      <c r="K24" s="304">
        <v>0</v>
      </c>
      <c r="L24" s="304">
        <v>0.85399999999999998</v>
      </c>
      <c r="M24" s="304">
        <v>-5.0999999999999997E-2</v>
      </c>
      <c r="N24" s="304">
        <v>-0.112</v>
      </c>
      <c r="O24" s="304">
        <v>8.5999999999999993E-2</v>
      </c>
      <c r="P24" s="304">
        <v>-2.3E-2</v>
      </c>
      <c r="Q24" s="304">
        <v>-4.4999999999999998E-2</v>
      </c>
      <c r="R24" s="304">
        <v>-6.8000000000000005E-2</v>
      </c>
    </row>
    <row r="25" spans="2:18">
      <c r="B25" s="107" t="s">
        <v>324</v>
      </c>
      <c r="C25" s="304">
        <v>6.9930000000000003</v>
      </c>
      <c r="D25" s="304">
        <v>156.54400000000001</v>
      </c>
      <c r="E25" s="304">
        <v>163.53700000000001</v>
      </c>
      <c r="F25" s="304">
        <v>84.626999999999995</v>
      </c>
      <c r="G25" s="304">
        <v>42</v>
      </c>
      <c r="H25" s="304">
        <v>36.909999999999997</v>
      </c>
      <c r="I25" s="304">
        <v>163.53700000000001</v>
      </c>
      <c r="J25" s="304">
        <v>2.3410000000000002</v>
      </c>
      <c r="K25" s="304">
        <v>0</v>
      </c>
      <c r="L25" s="304">
        <v>2.3410000000000002</v>
      </c>
      <c r="M25" s="304">
        <v>1.1970000000000001</v>
      </c>
      <c r="N25" s="304">
        <v>-0.184</v>
      </c>
      <c r="O25" s="304">
        <v>-1.4019999999999999</v>
      </c>
      <c r="P25" s="304">
        <v>-1.587</v>
      </c>
      <c r="Q25" s="304">
        <v>0</v>
      </c>
      <c r="R25" s="304">
        <v>-1.587</v>
      </c>
    </row>
    <row r="26" spans="2:18">
      <c r="B26" s="235" t="s">
        <v>397</v>
      </c>
      <c r="C26" s="304">
        <v>6.6749999999999998</v>
      </c>
      <c r="D26" s="304">
        <v>3.9089999999999998</v>
      </c>
      <c r="E26" s="304">
        <v>10.584</v>
      </c>
      <c r="F26" s="304">
        <v>9.3970000000000002</v>
      </c>
      <c r="G26" s="304">
        <v>1.514</v>
      </c>
      <c r="H26" s="304">
        <v>-0.32700000000000001</v>
      </c>
      <c r="I26" s="304">
        <v>10.584</v>
      </c>
      <c r="J26" s="304">
        <v>10.659000000000001</v>
      </c>
      <c r="K26" s="304">
        <v>-9.6370000000000005</v>
      </c>
      <c r="L26" s="304">
        <v>1.022</v>
      </c>
      <c r="M26" s="304">
        <v>-0.59099999999999997</v>
      </c>
      <c r="N26" s="304">
        <v>-0.76</v>
      </c>
      <c r="O26" s="304">
        <v>-0.02</v>
      </c>
      <c r="P26" s="304">
        <v>-0.78200000000000003</v>
      </c>
      <c r="Q26" s="304">
        <v>-3.9E-2</v>
      </c>
      <c r="R26" s="304">
        <v>-0.82099999999999995</v>
      </c>
    </row>
    <row r="27" spans="2:18">
      <c r="B27" s="235" t="s">
        <v>398</v>
      </c>
      <c r="C27" s="304">
        <v>17.738</v>
      </c>
      <c r="D27" s="304">
        <v>35.378</v>
      </c>
      <c r="E27" s="304">
        <v>53.116</v>
      </c>
      <c r="F27" s="304">
        <v>1.3580000000000001</v>
      </c>
      <c r="G27" s="304">
        <v>2.9969999999999999</v>
      </c>
      <c r="H27" s="304">
        <v>48.761000000000003</v>
      </c>
      <c r="I27" s="304">
        <v>53.116</v>
      </c>
      <c r="J27" s="304">
        <v>2.871</v>
      </c>
      <c r="K27" s="304">
        <v>-0.34499999999999997</v>
      </c>
      <c r="L27" s="304">
        <v>2.5259999999999998</v>
      </c>
      <c r="M27" s="304">
        <v>1.7829999999999999</v>
      </c>
      <c r="N27" s="304">
        <v>1.466</v>
      </c>
      <c r="O27" s="304">
        <v>-5.2999999999999999E-2</v>
      </c>
      <c r="P27" s="304">
        <v>1.413</v>
      </c>
      <c r="Q27" s="304">
        <v>-0.20300000000000001</v>
      </c>
      <c r="R27" s="304">
        <v>1.21</v>
      </c>
    </row>
    <row r="28" spans="2:18">
      <c r="B28" s="235" t="s">
        <v>399</v>
      </c>
      <c r="C28" s="304">
        <v>86.375</v>
      </c>
      <c r="D28" s="304">
        <v>20.582999999999998</v>
      </c>
      <c r="E28" s="304">
        <v>106.958</v>
      </c>
      <c r="F28" s="304">
        <v>72.807000000000002</v>
      </c>
      <c r="G28" s="304">
        <v>9.2070000000000007</v>
      </c>
      <c r="H28" s="304">
        <v>24.943999999999999</v>
      </c>
      <c r="I28" s="304">
        <v>106.958</v>
      </c>
      <c r="J28" s="304">
        <v>0.56100000000000005</v>
      </c>
      <c r="K28" s="304">
        <v>2E-3</v>
      </c>
      <c r="L28" s="304">
        <v>0.56299999999999994</v>
      </c>
      <c r="M28" s="304">
        <v>0.35899999999999999</v>
      </c>
      <c r="N28" s="304">
        <v>0.16600000000000001</v>
      </c>
      <c r="O28" s="304">
        <v>0.46200000000000002</v>
      </c>
      <c r="P28" s="304">
        <v>0.629</v>
      </c>
      <c r="Q28" s="304">
        <v>-4.5999999999999999E-2</v>
      </c>
      <c r="R28" s="304">
        <v>0.58299999999999996</v>
      </c>
    </row>
    <row r="29" spans="2:18">
      <c r="B29" s="235" t="s">
        <v>400</v>
      </c>
      <c r="C29" s="304">
        <v>71.259</v>
      </c>
      <c r="D29" s="304">
        <v>317.66000000000003</v>
      </c>
      <c r="E29" s="304">
        <v>388.91899999999998</v>
      </c>
      <c r="F29" s="304">
        <v>3.22</v>
      </c>
      <c r="G29" s="304">
        <v>0</v>
      </c>
      <c r="H29" s="304">
        <v>385.69900000000001</v>
      </c>
      <c r="I29" s="304">
        <v>388.91899999999998</v>
      </c>
      <c r="J29" s="304">
        <v>8.1059999999999999</v>
      </c>
      <c r="K29" s="304">
        <v>-1.327</v>
      </c>
      <c r="L29" s="304">
        <v>6.7789999999999999</v>
      </c>
      <c r="M29" s="304">
        <v>5.0220000000000002</v>
      </c>
      <c r="N29" s="304">
        <v>2.82</v>
      </c>
      <c r="O29" s="304">
        <v>7.0000000000000001E-3</v>
      </c>
      <c r="P29" s="304">
        <v>2.8279999999999998</v>
      </c>
      <c r="Q29" s="304">
        <v>-0.61899999999999999</v>
      </c>
      <c r="R29" s="304">
        <v>2.2090000000000001</v>
      </c>
    </row>
    <row r="30" spans="2:18">
      <c r="B30" s="235" t="s">
        <v>401</v>
      </c>
      <c r="C30" s="304">
        <v>12.24</v>
      </c>
      <c r="D30" s="304">
        <v>20.853000000000002</v>
      </c>
      <c r="E30" s="304">
        <v>33.093000000000004</v>
      </c>
      <c r="F30" s="304">
        <v>0.66600000000000004</v>
      </c>
      <c r="G30" s="304">
        <v>0</v>
      </c>
      <c r="H30" s="304">
        <v>32.427</v>
      </c>
      <c r="I30" s="304">
        <v>33.093000000000004</v>
      </c>
      <c r="J30" s="304">
        <v>0.85</v>
      </c>
      <c r="K30" s="304">
        <v>-2.1000000000000001E-2</v>
      </c>
      <c r="L30" s="304">
        <v>0.82899999999999996</v>
      </c>
      <c r="M30" s="304">
        <v>0.158</v>
      </c>
      <c r="N30" s="304">
        <v>-2.9000000000000001E-2</v>
      </c>
      <c r="O30" s="304">
        <v>3.0000000000000001E-3</v>
      </c>
      <c r="P30" s="304">
        <v>-2.5999999999999999E-2</v>
      </c>
      <c r="Q30" s="304">
        <v>-6.4000000000000001E-2</v>
      </c>
      <c r="R30" s="304">
        <v>-0.09</v>
      </c>
    </row>
    <row r="31" spans="2:18">
      <c r="B31" s="235" t="s">
        <v>325</v>
      </c>
      <c r="C31" s="304">
        <v>160.07400000000001</v>
      </c>
      <c r="D31" s="304">
        <v>216.80500000000001</v>
      </c>
      <c r="E31" s="304">
        <v>376.87900000000002</v>
      </c>
      <c r="F31" s="304">
        <v>106.471</v>
      </c>
      <c r="G31" s="304">
        <v>28.588000000000001</v>
      </c>
      <c r="H31" s="304">
        <v>241.82</v>
      </c>
      <c r="I31" s="304">
        <v>376.87900000000002</v>
      </c>
      <c r="J31" s="304">
        <v>1.2450000000000001</v>
      </c>
      <c r="K31" s="304">
        <v>0</v>
      </c>
      <c r="L31" s="304">
        <v>1.2450000000000001</v>
      </c>
      <c r="M31" s="304">
        <v>0.107</v>
      </c>
      <c r="N31" s="304">
        <v>-2.5999999999999999E-2</v>
      </c>
      <c r="O31" s="304">
        <v>0.253</v>
      </c>
      <c r="P31" s="304">
        <v>26.611000000000001</v>
      </c>
      <c r="Q31" s="304">
        <v>-2.677</v>
      </c>
      <c r="R31" s="304">
        <v>23.934000000000001</v>
      </c>
    </row>
    <row r="32" spans="2:18">
      <c r="B32" s="235" t="s">
        <v>327</v>
      </c>
      <c r="C32" s="304">
        <v>6.0140000000000002</v>
      </c>
      <c r="D32" s="304">
        <v>64.284999999999997</v>
      </c>
      <c r="E32" s="304">
        <v>70.299000000000007</v>
      </c>
      <c r="F32" s="304">
        <v>50.42</v>
      </c>
      <c r="G32" s="304">
        <v>2.2909999999999999</v>
      </c>
      <c r="H32" s="304">
        <v>17.588000000000001</v>
      </c>
      <c r="I32" s="304">
        <v>70.299000000000007</v>
      </c>
      <c r="J32" s="304">
        <v>3.548</v>
      </c>
      <c r="K32" s="304">
        <v>-0.23100000000000001</v>
      </c>
      <c r="L32" s="304">
        <v>3.3170000000000002</v>
      </c>
      <c r="M32" s="304">
        <v>2.9</v>
      </c>
      <c r="N32" s="304">
        <v>1.948</v>
      </c>
      <c r="O32" s="304">
        <v>-0.77</v>
      </c>
      <c r="P32" s="304">
        <v>1.1779999999999999</v>
      </c>
      <c r="Q32" s="304">
        <v>-0.22900000000000001</v>
      </c>
      <c r="R32" s="304">
        <v>0.94899999999999995</v>
      </c>
    </row>
    <row r="33" spans="2:18">
      <c r="B33" s="235" t="s">
        <v>326</v>
      </c>
      <c r="C33" s="304">
        <v>127.821</v>
      </c>
      <c r="D33" s="304">
        <v>487.05</v>
      </c>
      <c r="E33" s="304">
        <v>614.87099999999998</v>
      </c>
      <c r="F33" s="304">
        <v>88.688000000000002</v>
      </c>
      <c r="G33" s="304">
        <v>105.89400000000001</v>
      </c>
      <c r="H33" s="304">
        <v>420.28899999999999</v>
      </c>
      <c r="I33" s="304">
        <v>614.87099999999998</v>
      </c>
      <c r="J33" s="304">
        <v>41.225000000000001</v>
      </c>
      <c r="K33" s="304">
        <v>-9.6850000000000005</v>
      </c>
      <c r="L33" s="304">
        <v>31.54</v>
      </c>
      <c r="M33" s="304">
        <v>27.994</v>
      </c>
      <c r="N33" s="304">
        <v>22.975999999999999</v>
      </c>
      <c r="O33" s="304">
        <v>-0.94599999999999995</v>
      </c>
      <c r="P33" s="304">
        <v>22.030999999999999</v>
      </c>
      <c r="Q33" s="304">
        <v>-6.8369999999999997</v>
      </c>
      <c r="R33" s="304">
        <v>15.194000000000001</v>
      </c>
    </row>
    <row r="34" spans="2:18">
      <c r="B34" s="235" t="s">
        <v>402</v>
      </c>
      <c r="C34" s="304">
        <v>1243</v>
      </c>
      <c r="D34" s="304">
        <v>5370.3010000000004</v>
      </c>
      <c r="E34" s="304">
        <v>6613.3010000000004</v>
      </c>
      <c r="F34" s="304">
        <v>1896.6189999999999</v>
      </c>
      <c r="G34" s="304">
        <v>1674.1479999999999</v>
      </c>
      <c r="H34" s="304">
        <v>3042.5340000000001</v>
      </c>
      <c r="I34" s="304">
        <v>6613.3010000000004</v>
      </c>
      <c r="J34" s="304">
        <v>799.92</v>
      </c>
      <c r="K34" s="304">
        <v>-371.125</v>
      </c>
      <c r="L34" s="304">
        <v>428.79500000000002</v>
      </c>
      <c r="M34" s="304">
        <v>365.98599999999999</v>
      </c>
      <c r="N34" s="304">
        <v>308.411</v>
      </c>
      <c r="O34" s="304">
        <v>-42.255000000000003</v>
      </c>
      <c r="P34" s="304">
        <v>266.22300000000001</v>
      </c>
      <c r="Q34" s="304">
        <v>-99.063000000000002</v>
      </c>
      <c r="R34" s="304">
        <v>167.16</v>
      </c>
    </row>
    <row r="35" spans="2:18">
      <c r="B35" s="235" t="s">
        <v>403</v>
      </c>
      <c r="C35" s="304">
        <v>93.126000000000005</v>
      </c>
      <c r="D35" s="304">
        <v>1014.827</v>
      </c>
      <c r="E35" s="304">
        <v>1107.953</v>
      </c>
      <c r="F35" s="304">
        <v>117.25700000000001</v>
      </c>
      <c r="G35" s="304">
        <v>0</v>
      </c>
      <c r="H35" s="304">
        <v>990.69600000000003</v>
      </c>
      <c r="I35" s="304">
        <v>1107.953</v>
      </c>
      <c r="J35" s="304">
        <v>0</v>
      </c>
      <c r="K35" s="304">
        <v>0</v>
      </c>
      <c r="L35" s="304">
        <v>0</v>
      </c>
      <c r="M35" s="304">
        <v>-3.0000000000000001E-3</v>
      </c>
      <c r="N35" s="304">
        <v>-3.0000000000000001E-3</v>
      </c>
      <c r="O35" s="304">
        <v>0.29199999999999998</v>
      </c>
      <c r="P35" s="304">
        <v>52.908999999999999</v>
      </c>
      <c r="Q35" s="304">
        <v>0</v>
      </c>
      <c r="R35" s="304">
        <v>52.908999999999999</v>
      </c>
    </row>
    <row r="36" spans="2:18">
      <c r="B36" s="235" t="s">
        <v>151</v>
      </c>
      <c r="C36" s="304">
        <v>219.95099999999999</v>
      </c>
      <c r="D36" s="304">
        <v>860.86800000000005</v>
      </c>
      <c r="E36" s="304">
        <v>1080.819</v>
      </c>
      <c r="F36" s="304">
        <v>331.58199999999999</v>
      </c>
      <c r="G36" s="304">
        <v>207.928</v>
      </c>
      <c r="H36" s="304">
        <v>541.30899999999997</v>
      </c>
      <c r="I36" s="304">
        <v>1080.819</v>
      </c>
      <c r="J36" s="304">
        <v>141.321</v>
      </c>
      <c r="K36" s="304">
        <v>-52.122999999999998</v>
      </c>
      <c r="L36" s="304">
        <v>89.197999999999993</v>
      </c>
      <c r="M36" s="304">
        <v>72.466999999999999</v>
      </c>
      <c r="N36" s="304">
        <v>63.631</v>
      </c>
      <c r="O36" s="304">
        <v>-1.609</v>
      </c>
      <c r="P36" s="304">
        <v>68.846000000000004</v>
      </c>
      <c r="Q36" s="304">
        <v>-21.163</v>
      </c>
      <c r="R36" s="304">
        <v>47.683</v>
      </c>
    </row>
    <row r="37" spans="2:18">
      <c r="B37" s="235" t="s">
        <v>152</v>
      </c>
      <c r="C37" s="304">
        <v>28.69</v>
      </c>
      <c r="D37" s="304">
        <v>131.41800000000001</v>
      </c>
      <c r="E37" s="304">
        <v>160.108</v>
      </c>
      <c r="F37" s="304">
        <v>20.053000000000001</v>
      </c>
      <c r="G37" s="304">
        <v>32.831000000000003</v>
      </c>
      <c r="H37" s="304">
        <v>107.224</v>
      </c>
      <c r="I37" s="304">
        <v>160.108</v>
      </c>
      <c r="J37" s="304">
        <v>18.239999999999998</v>
      </c>
      <c r="K37" s="304">
        <v>-1.2609999999999999</v>
      </c>
      <c r="L37" s="304">
        <v>16.978999999999999</v>
      </c>
      <c r="M37" s="304">
        <v>15.638</v>
      </c>
      <c r="N37" s="304">
        <v>14.750999999999999</v>
      </c>
      <c r="O37" s="304">
        <v>8.3000000000000004E-2</v>
      </c>
      <c r="P37" s="304">
        <v>14.834</v>
      </c>
      <c r="Q37" s="304">
        <v>-4.3780000000000001</v>
      </c>
      <c r="R37" s="304">
        <v>10.456</v>
      </c>
    </row>
    <row r="38" spans="2:18">
      <c r="B38" s="235" t="s">
        <v>153</v>
      </c>
      <c r="C38" s="304">
        <v>38.195999999999998</v>
      </c>
      <c r="D38" s="304">
        <v>151.67699999999999</v>
      </c>
      <c r="E38" s="304">
        <v>189.87299999999999</v>
      </c>
      <c r="F38" s="304">
        <v>61.534999999999997</v>
      </c>
      <c r="G38" s="304">
        <v>55.052</v>
      </c>
      <c r="H38" s="304">
        <v>73.286000000000001</v>
      </c>
      <c r="I38" s="304">
        <v>189.87299999999999</v>
      </c>
      <c r="J38" s="304">
        <v>22.645</v>
      </c>
      <c r="K38" s="304">
        <v>-6.8840000000000003</v>
      </c>
      <c r="L38" s="304">
        <v>15.760999999999999</v>
      </c>
      <c r="M38" s="304">
        <v>13.026999999999999</v>
      </c>
      <c r="N38" s="304">
        <v>10.67</v>
      </c>
      <c r="O38" s="304">
        <v>0.21199999999999999</v>
      </c>
      <c r="P38" s="304">
        <v>10.882999999999999</v>
      </c>
      <c r="Q38" s="304">
        <v>-3.3959999999999999</v>
      </c>
      <c r="R38" s="304">
        <v>7.4870000000000001</v>
      </c>
    </row>
    <row r="39" spans="2:18">
      <c r="B39" s="235" t="s">
        <v>154</v>
      </c>
      <c r="C39" s="304">
        <v>225.114</v>
      </c>
      <c r="D39" s="304">
        <v>1489.4580000000001</v>
      </c>
      <c r="E39" s="304">
        <v>1714.5719999999999</v>
      </c>
      <c r="F39" s="304">
        <v>418.08499999999998</v>
      </c>
      <c r="G39" s="304">
        <v>449.005</v>
      </c>
      <c r="H39" s="304">
        <v>847.48199999999997</v>
      </c>
      <c r="I39" s="304">
        <v>1714.5719999999999</v>
      </c>
      <c r="J39" s="304">
        <v>287.452</v>
      </c>
      <c r="K39" s="304">
        <v>-186.90600000000001</v>
      </c>
      <c r="L39" s="304">
        <v>100.54600000000001</v>
      </c>
      <c r="M39" s="304">
        <v>82.64</v>
      </c>
      <c r="N39" s="304">
        <v>63.881</v>
      </c>
      <c r="O39" s="304">
        <v>-4.6260000000000003</v>
      </c>
      <c r="P39" s="304">
        <v>59.255000000000003</v>
      </c>
      <c r="Q39" s="304">
        <v>-18.751000000000001</v>
      </c>
      <c r="R39" s="304">
        <v>40.503999999999998</v>
      </c>
    </row>
    <row r="40" spans="2:18">
      <c r="B40" s="235" t="s">
        <v>155</v>
      </c>
      <c r="C40" s="304">
        <v>3042.654</v>
      </c>
      <c r="D40" s="304">
        <v>7.7590000000000003</v>
      </c>
      <c r="E40" s="304">
        <v>3050.413</v>
      </c>
      <c r="F40" s="304">
        <v>1590.7719999999999</v>
      </c>
      <c r="G40" s="304">
        <v>0</v>
      </c>
      <c r="H40" s="304">
        <v>1459.6410000000001</v>
      </c>
      <c r="I40" s="304">
        <v>3050.413</v>
      </c>
      <c r="J40" s="304">
        <v>0</v>
      </c>
      <c r="K40" s="304">
        <v>0</v>
      </c>
      <c r="L40" s="304">
        <v>0</v>
      </c>
      <c r="M40" s="304">
        <v>-3.0000000000000001E-3</v>
      </c>
      <c r="N40" s="304">
        <v>-3.0000000000000001E-3</v>
      </c>
      <c r="O40" s="304">
        <v>0.20200000000000001</v>
      </c>
      <c r="P40" s="304">
        <v>0.159</v>
      </c>
      <c r="Q40" s="304">
        <v>0</v>
      </c>
      <c r="R40" s="304">
        <v>100.39400000000001</v>
      </c>
    </row>
    <row r="41" spans="2:18">
      <c r="B41" s="235" t="s">
        <v>328</v>
      </c>
      <c r="C41" s="304">
        <v>149.435</v>
      </c>
      <c r="D41" s="304">
        <v>570.37300000000005</v>
      </c>
      <c r="E41" s="304">
        <v>719.80799999999999</v>
      </c>
      <c r="F41" s="304">
        <v>89.222999999999999</v>
      </c>
      <c r="G41" s="304">
        <v>315.04000000000002</v>
      </c>
      <c r="H41" s="304">
        <v>315.54500000000002</v>
      </c>
      <c r="I41" s="304">
        <v>719.80799999999999</v>
      </c>
      <c r="J41" s="304">
        <v>9.7880000000000003</v>
      </c>
      <c r="K41" s="304">
        <v>-0.98799999999999999</v>
      </c>
      <c r="L41" s="304">
        <v>8.8000000000000007</v>
      </c>
      <c r="M41" s="304">
        <v>5.6859999999999999</v>
      </c>
      <c r="N41" s="304">
        <v>2.7749999999999999</v>
      </c>
      <c r="O41" s="304">
        <v>-1.601</v>
      </c>
      <c r="P41" s="304">
        <v>1.1739999999999999</v>
      </c>
      <c r="Q41" s="304">
        <v>-27.949000000000002</v>
      </c>
      <c r="R41" s="304">
        <v>-26.774999999999999</v>
      </c>
    </row>
    <row r="42" spans="2:18">
      <c r="B42" s="270"/>
      <c r="C42" s="270"/>
      <c r="D42" s="270"/>
      <c r="E42" s="270"/>
      <c r="F42" s="270"/>
      <c r="G42" s="270"/>
      <c r="H42" s="270"/>
      <c r="I42" s="270"/>
      <c r="J42" s="270"/>
      <c r="K42" s="270"/>
      <c r="L42" s="270"/>
      <c r="M42" s="270"/>
      <c r="N42" s="270"/>
      <c r="O42" s="270"/>
      <c r="P42" s="270"/>
      <c r="Q42" s="270"/>
      <c r="R42" s="270"/>
    </row>
    <row r="43" spans="2:18">
      <c r="B43" s="270"/>
      <c r="C43" s="305"/>
      <c r="D43" s="305"/>
      <c r="E43" s="305"/>
      <c r="F43" s="305"/>
      <c r="G43" s="305"/>
      <c r="H43" s="305"/>
      <c r="I43" s="305"/>
      <c r="J43" s="305"/>
      <c r="K43" s="305"/>
      <c r="L43" s="305"/>
      <c r="M43" s="305"/>
      <c r="N43" s="305"/>
      <c r="O43" s="305"/>
      <c r="P43" s="305"/>
      <c r="Q43" s="305"/>
      <c r="R43" s="305"/>
    </row>
    <row r="44" spans="2:18">
      <c r="G44" s="239"/>
      <c r="I44" s="279"/>
      <c r="P44" s="305"/>
    </row>
    <row r="45" spans="2:18" s="297" customFormat="1">
      <c r="G45" s="279"/>
      <c r="I45" s="279"/>
      <c r="J45" s="300"/>
      <c r="K45" s="306"/>
      <c r="L45" s="279"/>
      <c r="M45" s="279"/>
      <c r="N45" s="279"/>
      <c r="O45" s="279"/>
      <c r="P45" s="279"/>
      <c r="Q45" s="279"/>
      <c r="R45" s="279"/>
    </row>
    <row r="46" spans="2:18" ht="25.5" customHeight="1">
      <c r="C46" s="674" t="s">
        <v>50</v>
      </c>
      <c r="D46" s="675" t="s">
        <v>156</v>
      </c>
      <c r="E46" s="675" t="s">
        <v>51</v>
      </c>
      <c r="F46" s="675" t="s">
        <v>52</v>
      </c>
      <c r="G46" s="675" t="s">
        <v>53</v>
      </c>
      <c r="H46" s="675" t="s">
        <v>157</v>
      </c>
      <c r="I46" s="676" t="s">
        <v>130</v>
      </c>
      <c r="J46" s="770" t="s">
        <v>89</v>
      </c>
      <c r="K46" s="770" t="s">
        <v>158</v>
      </c>
      <c r="L46" s="770" t="s">
        <v>96</v>
      </c>
      <c r="M46" s="770" t="s">
        <v>29</v>
      </c>
      <c r="N46" s="770" t="s">
        <v>159</v>
      </c>
      <c r="O46" s="770" t="s">
        <v>160</v>
      </c>
      <c r="P46" s="770" t="s">
        <v>161</v>
      </c>
      <c r="Q46" s="770" t="s">
        <v>87</v>
      </c>
      <c r="R46" s="770" t="s">
        <v>88</v>
      </c>
    </row>
    <row r="47" spans="2:18">
      <c r="C47" s="677" t="s">
        <v>427</v>
      </c>
      <c r="D47" s="677" t="s">
        <v>427</v>
      </c>
      <c r="E47" s="677" t="s">
        <v>427</v>
      </c>
      <c r="F47" s="677" t="s">
        <v>427</v>
      </c>
      <c r="G47" s="677" t="s">
        <v>427</v>
      </c>
      <c r="H47" s="677" t="s">
        <v>427</v>
      </c>
      <c r="I47" s="677" t="s">
        <v>427</v>
      </c>
      <c r="J47" s="678" t="s">
        <v>455</v>
      </c>
      <c r="K47" s="678" t="s">
        <v>455</v>
      </c>
      <c r="L47" s="678" t="s">
        <v>455</v>
      </c>
      <c r="M47" s="678" t="s">
        <v>455</v>
      </c>
      <c r="N47" s="678" t="s">
        <v>455</v>
      </c>
      <c r="O47" s="678" t="s">
        <v>455</v>
      </c>
      <c r="P47" s="678" t="s">
        <v>455</v>
      </c>
      <c r="Q47" s="678" t="s">
        <v>455</v>
      </c>
      <c r="R47" s="678" t="s">
        <v>455</v>
      </c>
    </row>
    <row r="48" spans="2:18">
      <c r="C48" s="679" t="s">
        <v>307</v>
      </c>
      <c r="D48" s="679" t="s">
        <v>307</v>
      </c>
      <c r="E48" s="679" t="s">
        <v>307</v>
      </c>
      <c r="F48" s="679" t="s">
        <v>307</v>
      </c>
      <c r="G48" s="679" t="s">
        <v>307</v>
      </c>
      <c r="H48" s="679" t="s">
        <v>307</v>
      </c>
      <c r="I48" s="679" t="s">
        <v>307</v>
      </c>
      <c r="J48" s="679" t="s">
        <v>307</v>
      </c>
      <c r="K48" s="679" t="s">
        <v>307</v>
      </c>
      <c r="L48" s="679" t="s">
        <v>307</v>
      </c>
      <c r="M48" s="679" t="s">
        <v>307</v>
      </c>
      <c r="N48" s="679" t="s">
        <v>307</v>
      </c>
      <c r="O48" s="679" t="s">
        <v>307</v>
      </c>
      <c r="P48" s="679" t="s">
        <v>307</v>
      </c>
      <c r="Q48" s="679" t="s">
        <v>307</v>
      </c>
      <c r="R48" s="679" t="s">
        <v>307</v>
      </c>
    </row>
    <row r="50" spans="2:18">
      <c r="B50" s="235" t="s">
        <v>140</v>
      </c>
      <c r="C50" s="304">
        <v>65.486000000000004</v>
      </c>
      <c r="D50" s="304">
        <v>339.91</v>
      </c>
      <c r="E50" s="304">
        <v>405.39600000000002</v>
      </c>
      <c r="F50" s="304">
        <v>0.215</v>
      </c>
      <c r="G50" s="304">
        <v>0</v>
      </c>
      <c r="H50" s="304">
        <v>405.18099999999998</v>
      </c>
      <c r="I50" s="304">
        <v>405.39600000000002</v>
      </c>
      <c r="J50" s="304">
        <v>0</v>
      </c>
      <c r="K50" s="304">
        <v>-4.0000000000000001E-3</v>
      </c>
      <c r="L50" s="304">
        <v>-4.0000000000000001E-3</v>
      </c>
      <c r="M50" s="304">
        <v>-0.41399999999999998</v>
      </c>
      <c r="N50" s="304">
        <v>-0.41399999999999998</v>
      </c>
      <c r="O50" s="304">
        <v>-0.77800000000000002</v>
      </c>
      <c r="P50" s="304">
        <v>-1.1919999999999999</v>
      </c>
      <c r="Q50" s="304">
        <v>0.19</v>
      </c>
      <c r="R50" s="304">
        <v>-1.002</v>
      </c>
    </row>
    <row r="51" spans="2:18">
      <c r="B51" s="107" t="s">
        <v>141</v>
      </c>
      <c r="C51" s="304">
        <v>82.593999999999994</v>
      </c>
      <c r="D51" s="304">
        <v>178.125</v>
      </c>
      <c r="E51" s="304">
        <v>260.71899999999999</v>
      </c>
      <c r="F51" s="304">
        <v>60.036999999999999</v>
      </c>
      <c r="G51" s="304">
        <v>38.341999999999999</v>
      </c>
      <c r="H51" s="304">
        <v>162.34</v>
      </c>
      <c r="I51" s="304">
        <v>260.71899999999999</v>
      </c>
      <c r="J51" s="304">
        <v>22.350999999999999</v>
      </c>
      <c r="K51" s="304">
        <v>-0.83399999999999996</v>
      </c>
      <c r="L51" s="304">
        <v>21.516999999999999</v>
      </c>
      <c r="M51" s="304">
        <v>9.9740000000000002</v>
      </c>
      <c r="N51" s="304">
        <v>1.5609999999999999</v>
      </c>
      <c r="O51" s="304">
        <v>1.4690000000000001</v>
      </c>
      <c r="P51" s="304">
        <v>3.03</v>
      </c>
      <c r="Q51" s="304">
        <v>10.164999999999999</v>
      </c>
      <c r="R51" s="304">
        <v>13.195</v>
      </c>
    </row>
    <row r="52" spans="2:18">
      <c r="B52" s="107" t="s">
        <v>142</v>
      </c>
      <c r="C52" s="304">
        <v>65.55</v>
      </c>
      <c r="D52" s="304">
        <v>182.13800000000001</v>
      </c>
      <c r="E52" s="304">
        <v>247.68799999999999</v>
      </c>
      <c r="F52" s="304">
        <v>18.725999999999999</v>
      </c>
      <c r="G52" s="304">
        <v>54.103000000000002</v>
      </c>
      <c r="H52" s="304">
        <v>174.85900000000001</v>
      </c>
      <c r="I52" s="304">
        <v>247.68799999999999</v>
      </c>
      <c r="J52" s="304">
        <v>8.9760000000000009</v>
      </c>
      <c r="K52" s="304">
        <v>-0.83199999999999996</v>
      </c>
      <c r="L52" s="304">
        <v>8.1440000000000001</v>
      </c>
      <c r="M52" s="304">
        <v>5.9790000000000001</v>
      </c>
      <c r="N52" s="304">
        <v>1.5009999999999999</v>
      </c>
      <c r="O52" s="304">
        <v>-12.846</v>
      </c>
      <c r="P52" s="304">
        <v>-11.345000000000001</v>
      </c>
      <c r="Q52" s="304">
        <v>-4.6950000000000003</v>
      </c>
      <c r="R52" s="304">
        <v>-16.04</v>
      </c>
    </row>
    <row r="53" spans="2:18">
      <c r="B53" s="107" t="s">
        <v>143</v>
      </c>
      <c r="C53" s="304">
        <v>361.262</v>
      </c>
      <c r="D53" s="304">
        <v>2194.7170000000001</v>
      </c>
      <c r="E53" s="304">
        <v>2555.9789999999998</v>
      </c>
      <c r="F53" s="304">
        <v>959.39499999999998</v>
      </c>
      <c r="G53" s="304">
        <v>615.34799999999996</v>
      </c>
      <c r="H53" s="304">
        <v>981.23599999999999</v>
      </c>
      <c r="I53" s="304">
        <v>2555.9789999999998</v>
      </c>
      <c r="J53" s="304">
        <v>188.959</v>
      </c>
      <c r="K53" s="304">
        <v>-129.84299999999999</v>
      </c>
      <c r="L53" s="304">
        <v>59.116</v>
      </c>
      <c r="M53" s="304">
        <v>-4.0149999999999997</v>
      </c>
      <c r="N53" s="304">
        <v>-32.377000000000002</v>
      </c>
      <c r="O53" s="304">
        <v>38.802999999999997</v>
      </c>
      <c r="P53" s="304">
        <v>6.4249999999999998</v>
      </c>
      <c r="Q53" s="304">
        <v>-1.716</v>
      </c>
      <c r="R53" s="304">
        <v>4.7089999999999996</v>
      </c>
    </row>
    <row r="54" spans="2:18">
      <c r="B54" s="107" t="s">
        <v>321</v>
      </c>
      <c r="C54" s="304">
        <v>15.798</v>
      </c>
      <c r="D54" s="304">
        <v>1.1479999999999999</v>
      </c>
      <c r="E54" s="304">
        <v>16.946000000000002</v>
      </c>
      <c r="F54" s="304">
        <v>16.241</v>
      </c>
      <c r="G54" s="304">
        <v>0</v>
      </c>
      <c r="H54" s="304">
        <v>0.70499999999999996</v>
      </c>
      <c r="I54" s="304">
        <v>16.946000000000002</v>
      </c>
      <c r="J54" s="304">
        <v>0.25700000000000001</v>
      </c>
      <c r="K54" s="304">
        <v>-1.4999999999999999E-2</v>
      </c>
      <c r="L54" s="304">
        <v>0.24199999999999999</v>
      </c>
      <c r="M54" s="304">
        <v>-0.14499999999999999</v>
      </c>
      <c r="N54" s="304">
        <v>-0.187</v>
      </c>
      <c r="O54" s="304">
        <v>-4.5999999999999999E-2</v>
      </c>
      <c r="P54" s="304">
        <v>-0.23300000000000001</v>
      </c>
      <c r="Q54" s="304">
        <v>0</v>
      </c>
      <c r="R54" s="304">
        <v>-0.23300000000000001</v>
      </c>
    </row>
    <row r="55" spans="2:18">
      <c r="B55" s="107" t="s">
        <v>256</v>
      </c>
      <c r="C55" s="304">
        <v>108.807</v>
      </c>
      <c r="D55" s="304">
        <v>230.274</v>
      </c>
      <c r="E55" s="304">
        <v>339.08100000000002</v>
      </c>
      <c r="F55" s="304">
        <v>33.906999999999996</v>
      </c>
      <c r="G55" s="304">
        <v>27.084</v>
      </c>
      <c r="H55" s="304">
        <v>278.08999999999997</v>
      </c>
      <c r="I55" s="304">
        <v>339.08100000000002</v>
      </c>
      <c r="J55" s="304">
        <v>15.759</v>
      </c>
      <c r="K55" s="304">
        <v>-1.071</v>
      </c>
      <c r="L55" s="304">
        <v>14.688000000000001</v>
      </c>
      <c r="M55" s="304">
        <v>10.842000000000001</v>
      </c>
      <c r="N55" s="304">
        <v>2.5489999999999999</v>
      </c>
      <c r="O55" s="304">
        <v>-8.8729999999999993</v>
      </c>
      <c r="P55" s="304">
        <v>-6.3239999999999998</v>
      </c>
      <c r="Q55" s="304">
        <v>0.98399999999999999</v>
      </c>
      <c r="R55" s="304">
        <v>-5.34</v>
      </c>
    </row>
    <row r="56" spans="2:18">
      <c r="B56" s="107" t="s">
        <v>144</v>
      </c>
      <c r="C56" s="304">
        <v>274.39499999999998</v>
      </c>
      <c r="D56" s="304">
        <v>620.01400000000001</v>
      </c>
      <c r="E56" s="304">
        <v>894.40899999999999</v>
      </c>
      <c r="F56" s="304">
        <v>117.396</v>
      </c>
      <c r="G56" s="304">
        <v>54.103999999999999</v>
      </c>
      <c r="H56" s="304">
        <v>722.90899999999999</v>
      </c>
      <c r="I56" s="304">
        <v>894.40899999999999</v>
      </c>
      <c r="J56" s="304">
        <v>31.225999999999999</v>
      </c>
      <c r="K56" s="304">
        <v>-2.077</v>
      </c>
      <c r="L56" s="304">
        <v>29.149000000000001</v>
      </c>
      <c r="M56" s="304">
        <v>15.131</v>
      </c>
      <c r="N56" s="304">
        <v>2.2400000000000002</v>
      </c>
      <c r="O56" s="304">
        <v>-18.396000000000001</v>
      </c>
      <c r="P56" s="304">
        <v>-14.244</v>
      </c>
      <c r="Q56" s="304">
        <v>7.6929999999999996</v>
      </c>
      <c r="R56" s="304">
        <v>-6.5510000000000002</v>
      </c>
    </row>
    <row r="57" spans="2:18">
      <c r="B57" s="107" t="s">
        <v>395</v>
      </c>
      <c r="C57" s="304">
        <v>307.78100000000001</v>
      </c>
      <c r="D57" s="304">
        <v>4461.933</v>
      </c>
      <c r="E57" s="304">
        <v>4769.7139999999999</v>
      </c>
      <c r="F57" s="304">
        <v>1173.519</v>
      </c>
      <c r="G57" s="304">
        <v>640.40300000000002</v>
      </c>
      <c r="H57" s="304">
        <v>2955.7919999999999</v>
      </c>
      <c r="I57" s="304">
        <v>4769.7139999999999</v>
      </c>
      <c r="J57" s="304">
        <v>127.711</v>
      </c>
      <c r="K57" s="304">
        <v>-28.231999999999999</v>
      </c>
      <c r="L57" s="304">
        <v>99.478999999999999</v>
      </c>
      <c r="M57" s="304">
        <v>81.497</v>
      </c>
      <c r="N57" s="304">
        <v>55.503</v>
      </c>
      <c r="O57" s="304">
        <v>44.616999999999997</v>
      </c>
      <c r="P57" s="304">
        <v>100.12</v>
      </c>
      <c r="Q57" s="304">
        <v>-13.374000000000001</v>
      </c>
      <c r="R57" s="304">
        <v>86.745999999999995</v>
      </c>
    </row>
    <row r="58" spans="2:18">
      <c r="B58" s="107" t="s">
        <v>145</v>
      </c>
      <c r="C58" s="304">
        <v>0</v>
      </c>
      <c r="D58" s="304">
        <v>0</v>
      </c>
      <c r="E58" s="304">
        <v>0</v>
      </c>
      <c r="F58" s="304">
        <v>0</v>
      </c>
      <c r="G58" s="304">
        <v>0</v>
      </c>
      <c r="H58" s="304">
        <v>0</v>
      </c>
      <c r="I58" s="304">
        <v>0</v>
      </c>
      <c r="J58" s="304">
        <v>60.031999999999996</v>
      </c>
      <c r="K58" s="304">
        <v>-32.843000000000004</v>
      </c>
      <c r="L58" s="304">
        <v>27.189</v>
      </c>
      <c r="M58" s="304">
        <v>25.460999999999999</v>
      </c>
      <c r="N58" s="304">
        <v>22.547999999999998</v>
      </c>
      <c r="O58" s="304">
        <v>1.768</v>
      </c>
      <c r="P58" s="304">
        <v>24.315999999999999</v>
      </c>
      <c r="Q58" s="304">
        <v>-8.3550000000000004</v>
      </c>
      <c r="R58" s="304">
        <v>15.961</v>
      </c>
    </row>
    <row r="59" spans="2:18">
      <c r="B59" s="107" t="s">
        <v>146</v>
      </c>
      <c r="C59" s="304">
        <v>69.149000000000001</v>
      </c>
      <c r="D59" s="304">
        <v>110.13200000000001</v>
      </c>
      <c r="E59" s="304">
        <v>179.28100000000001</v>
      </c>
      <c r="F59" s="304">
        <v>76.227000000000004</v>
      </c>
      <c r="G59" s="304">
        <v>15.177</v>
      </c>
      <c r="H59" s="304">
        <v>87.876999999999995</v>
      </c>
      <c r="I59" s="304">
        <v>179.28100000000001</v>
      </c>
      <c r="J59" s="304">
        <v>34.35</v>
      </c>
      <c r="K59" s="304">
        <v>-16.207999999999998</v>
      </c>
      <c r="L59" s="304">
        <v>18.141999999999999</v>
      </c>
      <c r="M59" s="304">
        <v>15.484</v>
      </c>
      <c r="N59" s="304">
        <v>13.022</v>
      </c>
      <c r="O59" s="304">
        <v>5.2999999999999999E-2</v>
      </c>
      <c r="P59" s="304">
        <v>13.074999999999999</v>
      </c>
      <c r="Q59" s="304">
        <v>-4.4870000000000001</v>
      </c>
      <c r="R59" s="304">
        <v>8.5879999999999992</v>
      </c>
    </row>
    <row r="60" spans="2:18">
      <c r="B60" s="107" t="s">
        <v>169</v>
      </c>
      <c r="C60" s="304">
        <v>25.411000000000001</v>
      </c>
      <c r="D60" s="304">
        <v>297.142</v>
      </c>
      <c r="E60" s="304">
        <v>322.553</v>
      </c>
      <c r="F60" s="304">
        <v>40.978000000000002</v>
      </c>
      <c r="G60" s="304">
        <v>134.38499999999999</v>
      </c>
      <c r="H60" s="304">
        <v>147.19</v>
      </c>
      <c r="I60" s="304">
        <v>322.553</v>
      </c>
      <c r="J60" s="304">
        <v>20.087</v>
      </c>
      <c r="K60" s="304">
        <v>-2.5179999999999998</v>
      </c>
      <c r="L60" s="304">
        <v>17.568999999999999</v>
      </c>
      <c r="M60" s="304">
        <v>16.654</v>
      </c>
      <c r="N60" s="304">
        <v>16.619</v>
      </c>
      <c r="O60" s="304">
        <v>-4.4859999999999998</v>
      </c>
      <c r="P60" s="304">
        <v>12.134</v>
      </c>
      <c r="Q60" s="304">
        <v>-4.17</v>
      </c>
      <c r="R60" s="304">
        <v>7.9640000000000004</v>
      </c>
    </row>
    <row r="61" spans="2:18">
      <c r="B61" s="107" t="s">
        <v>147</v>
      </c>
      <c r="C61" s="304">
        <v>88.091999999999999</v>
      </c>
      <c r="D61" s="304">
        <v>65.974000000000004</v>
      </c>
      <c r="E61" s="304">
        <v>154.066</v>
      </c>
      <c r="F61" s="304">
        <v>6.9420000000000002</v>
      </c>
      <c r="G61" s="304">
        <v>0.34</v>
      </c>
      <c r="H61" s="304">
        <v>146.78399999999999</v>
      </c>
      <c r="I61" s="304">
        <v>154.066</v>
      </c>
      <c r="J61" s="304">
        <v>14.366</v>
      </c>
      <c r="K61" s="304">
        <v>0</v>
      </c>
      <c r="L61" s="304">
        <v>14.366</v>
      </c>
      <c r="M61" s="304">
        <v>12.781000000000001</v>
      </c>
      <c r="N61" s="304">
        <v>11.324</v>
      </c>
      <c r="O61" s="304">
        <v>0.51900000000000002</v>
      </c>
      <c r="P61" s="304">
        <v>11.843999999999999</v>
      </c>
      <c r="Q61" s="304">
        <v>-4.0519999999999996</v>
      </c>
      <c r="R61" s="304">
        <v>7.7919999999999998</v>
      </c>
    </row>
    <row r="62" spans="2:18">
      <c r="B62" s="107" t="s">
        <v>136</v>
      </c>
      <c r="C62" s="304">
        <v>754.75</v>
      </c>
      <c r="D62" s="304">
        <v>1667.8920000000001</v>
      </c>
      <c r="E62" s="304">
        <v>2422.6419999999998</v>
      </c>
      <c r="F62" s="304">
        <v>831.79</v>
      </c>
      <c r="G62" s="304">
        <v>812.06100000000004</v>
      </c>
      <c r="H62" s="304">
        <v>778.79100000000005</v>
      </c>
      <c r="I62" s="304">
        <v>2422.6419999999998</v>
      </c>
      <c r="J62" s="304">
        <v>390.87299999999999</v>
      </c>
      <c r="K62" s="304">
        <v>-275.762</v>
      </c>
      <c r="L62" s="304">
        <v>115.111</v>
      </c>
      <c r="M62" s="304">
        <v>77.733999999999995</v>
      </c>
      <c r="N62" s="304">
        <v>51.543999999999997</v>
      </c>
      <c r="O62" s="304">
        <v>-22.666</v>
      </c>
      <c r="P62" s="304">
        <v>29.184999999999999</v>
      </c>
      <c r="Q62" s="304">
        <v>-7.827</v>
      </c>
      <c r="R62" s="304">
        <v>21.358000000000001</v>
      </c>
    </row>
    <row r="63" spans="2:18">
      <c r="B63" s="107" t="s">
        <v>148</v>
      </c>
      <c r="C63" s="304">
        <v>761.30799999999999</v>
      </c>
      <c r="D63" s="304">
        <v>2577.5329999999999</v>
      </c>
      <c r="E63" s="304">
        <v>3338.8409999999999</v>
      </c>
      <c r="F63" s="304">
        <v>1001.761</v>
      </c>
      <c r="G63" s="304">
        <v>1330.5319999999999</v>
      </c>
      <c r="H63" s="304">
        <v>1006.548</v>
      </c>
      <c r="I63" s="304">
        <v>3338.8409999999999</v>
      </c>
      <c r="J63" s="304">
        <v>411.48700000000002</v>
      </c>
      <c r="K63" s="304">
        <v>-264.05900000000003</v>
      </c>
      <c r="L63" s="304">
        <v>147.428</v>
      </c>
      <c r="M63" s="304">
        <v>107.587</v>
      </c>
      <c r="N63" s="304">
        <v>42.033000000000001</v>
      </c>
      <c r="O63" s="304">
        <v>-29.934999999999999</v>
      </c>
      <c r="P63" s="304">
        <v>12.093999999999999</v>
      </c>
      <c r="Q63" s="304">
        <v>-4.6710000000000003</v>
      </c>
      <c r="R63" s="304">
        <v>7.423</v>
      </c>
    </row>
    <row r="64" spans="2:18">
      <c r="B64" s="107" t="s">
        <v>176</v>
      </c>
      <c r="C64" s="304">
        <v>0</v>
      </c>
      <c r="D64" s="304">
        <v>0</v>
      </c>
      <c r="E64" s="304">
        <v>0</v>
      </c>
      <c r="F64" s="304">
        <v>0</v>
      </c>
      <c r="G64" s="304">
        <v>0</v>
      </c>
      <c r="H64" s="304">
        <v>0</v>
      </c>
      <c r="I64" s="304">
        <v>0</v>
      </c>
      <c r="J64" s="304">
        <v>442.73500000000001</v>
      </c>
      <c r="K64" s="304">
        <v>-336.524</v>
      </c>
      <c r="L64" s="304">
        <v>106.211</v>
      </c>
      <c r="M64" s="304">
        <v>46.993000000000002</v>
      </c>
      <c r="N64" s="304">
        <v>20.227</v>
      </c>
      <c r="O64" s="304">
        <v>-34.404000000000003</v>
      </c>
      <c r="P64" s="304">
        <v>-14.007</v>
      </c>
      <c r="Q64" s="304">
        <v>4.1319999999999997</v>
      </c>
      <c r="R64" s="304">
        <v>-9.875</v>
      </c>
    </row>
    <row r="65" spans="2:18">
      <c r="B65" s="107" t="s">
        <v>170</v>
      </c>
      <c r="C65" s="304">
        <v>42.412999999999997</v>
      </c>
      <c r="D65" s="304">
        <v>80.965999999999994</v>
      </c>
      <c r="E65" s="304">
        <v>123.379</v>
      </c>
      <c r="F65" s="304">
        <v>46.912999999999997</v>
      </c>
      <c r="G65" s="304">
        <v>1.0409999999999999</v>
      </c>
      <c r="H65" s="304">
        <v>75.424999999999997</v>
      </c>
      <c r="I65" s="304">
        <v>123.379</v>
      </c>
      <c r="J65" s="304">
        <v>3.6560000000000001</v>
      </c>
      <c r="K65" s="304">
        <v>-1.01</v>
      </c>
      <c r="L65" s="304">
        <v>2.6459999999999999</v>
      </c>
      <c r="M65" s="304">
        <v>-1.4550000000000001</v>
      </c>
      <c r="N65" s="304">
        <v>-1.552</v>
      </c>
      <c r="O65" s="304">
        <v>1.714</v>
      </c>
      <c r="P65" s="304">
        <v>0.16200000000000001</v>
      </c>
      <c r="Q65" s="304">
        <v>-5.8000000000000003E-2</v>
      </c>
      <c r="R65" s="304">
        <v>0.104</v>
      </c>
    </row>
    <row r="66" spans="2:18">
      <c r="B66" s="107" t="s">
        <v>257</v>
      </c>
      <c r="C66" s="304">
        <v>1744.961</v>
      </c>
      <c r="D66" s="304">
        <v>5183.9279999999999</v>
      </c>
      <c r="E66" s="304">
        <v>6928.8890000000001</v>
      </c>
      <c r="F66" s="304">
        <v>1754.6489999999999</v>
      </c>
      <c r="G66" s="304">
        <v>4007.6239999999998</v>
      </c>
      <c r="H66" s="304">
        <v>1166.616</v>
      </c>
      <c r="I66" s="304">
        <v>6928.8890000000001</v>
      </c>
      <c r="J66" s="304">
        <v>879.89300000000003</v>
      </c>
      <c r="K66" s="304">
        <v>-592.27200000000005</v>
      </c>
      <c r="L66" s="304">
        <v>287.62099999999998</v>
      </c>
      <c r="M66" s="304">
        <v>215.28700000000001</v>
      </c>
      <c r="N66" s="304">
        <v>151.61500000000001</v>
      </c>
      <c r="O66" s="304">
        <v>-63.005000000000003</v>
      </c>
      <c r="P66" s="304">
        <v>88.61</v>
      </c>
      <c r="Q66" s="304">
        <v>-30.038</v>
      </c>
      <c r="R66" s="304">
        <v>58.572000000000003</v>
      </c>
    </row>
    <row r="67" spans="2:18">
      <c r="B67" s="107" t="s">
        <v>149</v>
      </c>
      <c r="C67" s="304">
        <v>5452.3130000000001</v>
      </c>
      <c r="D67" s="304">
        <v>15373.118</v>
      </c>
      <c r="E67" s="304">
        <v>20825.431</v>
      </c>
      <c r="F67" s="304">
        <v>4961.4279999999999</v>
      </c>
      <c r="G67" s="304">
        <v>7412.2640000000001</v>
      </c>
      <c r="H67" s="304">
        <v>8451.7389999999996</v>
      </c>
      <c r="I67" s="304">
        <v>20825.431</v>
      </c>
      <c r="J67" s="304">
        <v>2374.6559999999999</v>
      </c>
      <c r="K67" s="304">
        <v>-1520.5930000000001</v>
      </c>
      <c r="L67" s="304">
        <v>854.06299999999999</v>
      </c>
      <c r="M67" s="304">
        <v>601.80499999999995</v>
      </c>
      <c r="N67" s="304">
        <v>384.88200000000001</v>
      </c>
      <c r="O67" s="304">
        <v>-1.1679999999999999</v>
      </c>
      <c r="P67" s="304">
        <v>384.18599999999998</v>
      </c>
      <c r="Q67" s="304">
        <v>-109.45099999999999</v>
      </c>
      <c r="R67" s="304">
        <v>274.73500000000001</v>
      </c>
    </row>
    <row r="68" spans="2:18">
      <c r="B68" s="107" t="s">
        <v>396</v>
      </c>
      <c r="C68" s="304">
        <v>769.59699999999998</v>
      </c>
      <c r="D68" s="304">
        <v>4446.1629999999996</v>
      </c>
      <c r="E68" s="304">
        <v>5215.76</v>
      </c>
      <c r="F68" s="304">
        <v>1008.193</v>
      </c>
      <c r="G68" s="304">
        <v>1420.4079999999999</v>
      </c>
      <c r="H68" s="304">
        <v>2787.1590000000001</v>
      </c>
      <c r="I68" s="304">
        <v>5215.76</v>
      </c>
      <c r="J68" s="304">
        <v>479.09699999999998</v>
      </c>
      <c r="K68" s="304">
        <v>-181.99</v>
      </c>
      <c r="L68" s="304">
        <v>297.10700000000003</v>
      </c>
      <c r="M68" s="304">
        <v>269.71600000000001</v>
      </c>
      <c r="N68" s="304">
        <v>241.387</v>
      </c>
      <c r="O68" s="304">
        <v>-18.832999999999998</v>
      </c>
      <c r="P68" s="304">
        <v>222.57499999999999</v>
      </c>
      <c r="Q68" s="304">
        <v>-76.021000000000001</v>
      </c>
      <c r="R68" s="304">
        <v>146.554</v>
      </c>
    </row>
    <row r="69" spans="2:18">
      <c r="B69" s="107" t="s">
        <v>150</v>
      </c>
      <c r="C69" s="304">
        <v>0</v>
      </c>
      <c r="D69" s="304">
        <v>0</v>
      </c>
      <c r="E69" s="304">
        <v>0</v>
      </c>
      <c r="F69" s="304">
        <v>0</v>
      </c>
      <c r="G69" s="304">
        <v>0</v>
      </c>
      <c r="H69" s="304">
        <v>0</v>
      </c>
      <c r="I69" s="304">
        <v>0</v>
      </c>
      <c r="J69" s="304">
        <v>290.13299999999998</v>
      </c>
      <c r="K69" s="304">
        <v>-175.67</v>
      </c>
      <c r="L69" s="304">
        <v>114.46299999999999</v>
      </c>
      <c r="M69" s="304">
        <v>94.805999999999997</v>
      </c>
      <c r="N69" s="304">
        <v>69.994</v>
      </c>
      <c r="O69" s="304">
        <v>-11.048</v>
      </c>
      <c r="P69" s="304">
        <v>58.945</v>
      </c>
      <c r="Q69" s="304">
        <v>-20.43</v>
      </c>
      <c r="R69" s="304">
        <v>38.515000000000001</v>
      </c>
    </row>
    <row r="70" spans="2:18">
      <c r="B70" s="107" t="s">
        <v>322</v>
      </c>
      <c r="C70" s="304">
        <v>0</v>
      </c>
      <c r="D70" s="304">
        <v>0</v>
      </c>
      <c r="E70" s="304">
        <v>0</v>
      </c>
      <c r="F70" s="304">
        <v>0</v>
      </c>
      <c r="G70" s="304">
        <v>0</v>
      </c>
      <c r="H70" s="304">
        <v>0</v>
      </c>
      <c r="I70" s="304">
        <v>0</v>
      </c>
      <c r="J70" s="304">
        <v>9.9390000000000001</v>
      </c>
      <c r="K70" s="304">
        <v>-11.569000000000001</v>
      </c>
      <c r="L70" s="304">
        <v>-1.63</v>
      </c>
      <c r="M70" s="304">
        <v>-5.3120000000000003</v>
      </c>
      <c r="N70" s="304">
        <v>-5.8970000000000002</v>
      </c>
      <c r="O70" s="304">
        <v>-3.9609999999999999</v>
      </c>
      <c r="P70" s="304">
        <v>-9.8580000000000005</v>
      </c>
      <c r="Q70" s="304">
        <v>3.5230000000000001</v>
      </c>
      <c r="R70" s="304">
        <v>-6.335</v>
      </c>
    </row>
    <row r="71" spans="2:18">
      <c r="B71" s="107" t="s">
        <v>323</v>
      </c>
      <c r="C71" s="304">
        <v>43.402000000000001</v>
      </c>
      <c r="D71" s="304">
        <v>109.226</v>
      </c>
      <c r="E71" s="304">
        <v>152.62799999999999</v>
      </c>
      <c r="F71" s="304">
        <v>4.8319999999999999</v>
      </c>
      <c r="G71" s="304">
        <v>0.64300000000000002</v>
      </c>
      <c r="H71" s="304">
        <v>147.15299999999999</v>
      </c>
      <c r="I71" s="304">
        <v>152.62799999999999</v>
      </c>
      <c r="J71" s="304">
        <v>0.54500000000000004</v>
      </c>
      <c r="K71" s="304">
        <v>0</v>
      </c>
      <c r="L71" s="304">
        <v>0.54500000000000004</v>
      </c>
      <c r="M71" s="304">
        <v>8.3000000000000004E-2</v>
      </c>
      <c r="N71" s="304">
        <v>3.2000000000000001E-2</v>
      </c>
      <c r="O71" s="304">
        <v>0.26800000000000002</v>
      </c>
      <c r="P71" s="304">
        <v>0.3</v>
      </c>
      <c r="Q71" s="304">
        <v>-0.11700000000000001</v>
      </c>
      <c r="R71" s="304">
        <v>0.183</v>
      </c>
    </row>
    <row r="72" spans="2:18">
      <c r="B72" s="107" t="s">
        <v>324</v>
      </c>
      <c r="C72" s="304">
        <v>6.0359999999999996</v>
      </c>
      <c r="D72" s="304">
        <v>158.90700000000001</v>
      </c>
      <c r="E72" s="304">
        <v>164.94300000000001</v>
      </c>
      <c r="F72" s="304">
        <v>84.447000000000003</v>
      </c>
      <c r="G72" s="304">
        <v>42</v>
      </c>
      <c r="H72" s="304">
        <v>38.496000000000002</v>
      </c>
      <c r="I72" s="304">
        <v>164.94300000000001</v>
      </c>
      <c r="J72" s="304">
        <v>2.081</v>
      </c>
      <c r="K72" s="304">
        <v>0</v>
      </c>
      <c r="L72" s="304">
        <v>2.081</v>
      </c>
      <c r="M72" s="304">
        <v>1.288</v>
      </c>
      <c r="N72" s="304">
        <v>-0.08</v>
      </c>
      <c r="O72" s="304">
        <v>-0.36499999999999999</v>
      </c>
      <c r="P72" s="304">
        <v>-0.44500000000000001</v>
      </c>
      <c r="Q72" s="304">
        <v>-0.17</v>
      </c>
      <c r="R72" s="304">
        <v>-0.61499999999999999</v>
      </c>
    </row>
    <row r="73" spans="2:18">
      <c r="B73" s="107" t="s">
        <v>397</v>
      </c>
      <c r="C73" s="304">
        <v>11.132</v>
      </c>
      <c r="D73" s="304">
        <v>3.6659999999999999</v>
      </c>
      <c r="E73" s="304">
        <v>14.798</v>
      </c>
      <c r="F73" s="304">
        <v>12.718999999999999</v>
      </c>
      <c r="G73" s="304">
        <v>1.585</v>
      </c>
      <c r="H73" s="304">
        <v>0.49399999999999999</v>
      </c>
      <c r="I73" s="304">
        <v>14.798</v>
      </c>
      <c r="J73" s="304">
        <v>11.31</v>
      </c>
      <c r="K73" s="304">
        <v>-9.8819999999999997</v>
      </c>
      <c r="L73" s="304">
        <v>1.4279999999999999</v>
      </c>
      <c r="M73" s="304">
        <v>-0.33400000000000002</v>
      </c>
      <c r="N73" s="304">
        <v>-0.45400000000000001</v>
      </c>
      <c r="O73" s="304">
        <v>-1.2E-2</v>
      </c>
      <c r="P73" s="304">
        <v>-0.46600000000000003</v>
      </c>
      <c r="Q73" s="304">
        <v>0</v>
      </c>
      <c r="R73" s="304">
        <v>-0.46600000000000003</v>
      </c>
    </row>
    <row r="74" spans="2:18">
      <c r="B74" s="107" t="s">
        <v>398</v>
      </c>
      <c r="C74" s="304">
        <v>16.945</v>
      </c>
      <c r="D74" s="304">
        <v>35.448</v>
      </c>
      <c r="E74" s="304">
        <v>52.393000000000001</v>
      </c>
      <c r="F74" s="304">
        <v>1.794</v>
      </c>
      <c r="G74" s="304">
        <v>3.048</v>
      </c>
      <c r="H74" s="304">
        <v>47.551000000000002</v>
      </c>
      <c r="I74" s="304">
        <v>52.393000000000001</v>
      </c>
      <c r="J74" s="304">
        <v>3.27</v>
      </c>
      <c r="K74" s="304">
        <v>-0.52100000000000002</v>
      </c>
      <c r="L74" s="304">
        <v>2.7490000000000001</v>
      </c>
      <c r="M74" s="304">
        <v>2.036</v>
      </c>
      <c r="N74" s="304">
        <v>1.724</v>
      </c>
      <c r="O74" s="304">
        <v>-6.2E-2</v>
      </c>
      <c r="P74" s="304">
        <v>1.6619999999999999</v>
      </c>
      <c r="Q74" s="304">
        <v>-0.24299999999999999</v>
      </c>
      <c r="R74" s="304">
        <v>1.419</v>
      </c>
    </row>
    <row r="75" spans="2:18">
      <c r="B75" s="107" t="s">
        <v>399</v>
      </c>
      <c r="C75" s="304">
        <v>80.174000000000007</v>
      </c>
      <c r="D75" s="304">
        <v>20.773</v>
      </c>
      <c r="E75" s="304">
        <v>100.947</v>
      </c>
      <c r="F75" s="304">
        <v>67.302000000000007</v>
      </c>
      <c r="G75" s="304">
        <v>9.2829999999999995</v>
      </c>
      <c r="H75" s="304">
        <v>24.361999999999998</v>
      </c>
      <c r="I75" s="304">
        <v>100.947</v>
      </c>
      <c r="J75" s="304">
        <v>0.06</v>
      </c>
      <c r="K75" s="304">
        <v>0</v>
      </c>
      <c r="L75" s="304">
        <v>0.06</v>
      </c>
      <c r="M75" s="304">
        <v>-0.154</v>
      </c>
      <c r="N75" s="304">
        <v>-0.29499999999999998</v>
      </c>
      <c r="O75" s="304">
        <v>0.17399999999999999</v>
      </c>
      <c r="P75" s="304">
        <v>-0.12</v>
      </c>
      <c r="Q75" s="304">
        <v>-7.1999999999999995E-2</v>
      </c>
      <c r="R75" s="304">
        <v>-0.192</v>
      </c>
    </row>
    <row r="76" spans="2:18">
      <c r="B76" s="107" t="s">
        <v>400</v>
      </c>
      <c r="C76" s="304">
        <v>69.266000000000005</v>
      </c>
      <c r="D76" s="304">
        <v>319.27999999999997</v>
      </c>
      <c r="E76" s="304">
        <v>388.54599999999999</v>
      </c>
      <c r="F76" s="304">
        <v>5.056</v>
      </c>
      <c r="G76" s="304">
        <v>0</v>
      </c>
      <c r="H76" s="304">
        <v>383.49</v>
      </c>
      <c r="I76" s="304">
        <v>388.54599999999999</v>
      </c>
      <c r="J76" s="304">
        <v>9.4670000000000005</v>
      </c>
      <c r="K76" s="304">
        <v>-2.169</v>
      </c>
      <c r="L76" s="304">
        <v>7.298</v>
      </c>
      <c r="M76" s="304">
        <v>5.54</v>
      </c>
      <c r="N76" s="304">
        <v>3.411</v>
      </c>
      <c r="O76" s="304">
        <v>-2.7E-2</v>
      </c>
      <c r="P76" s="304">
        <v>3.383</v>
      </c>
      <c r="Q76" s="304">
        <v>-2.1999999999999999E-2</v>
      </c>
      <c r="R76" s="304">
        <v>3.3610000000000002</v>
      </c>
    </row>
    <row r="77" spans="2:18">
      <c r="B77" s="107" t="s">
        <v>401</v>
      </c>
      <c r="C77" s="304">
        <v>13.699</v>
      </c>
      <c r="D77" s="304">
        <v>21.065000000000001</v>
      </c>
      <c r="E77" s="304">
        <v>34.764000000000003</v>
      </c>
      <c r="F77" s="304">
        <v>0.54800000000000004</v>
      </c>
      <c r="G77" s="304">
        <v>0</v>
      </c>
      <c r="H77" s="304">
        <v>34.216000000000001</v>
      </c>
      <c r="I77" s="304">
        <v>34.764000000000003</v>
      </c>
      <c r="J77" s="304">
        <v>0.84599999999999997</v>
      </c>
      <c r="K77" s="304">
        <v>-1.4999999999999999E-2</v>
      </c>
      <c r="L77" s="304">
        <v>0.83099999999999996</v>
      </c>
      <c r="M77" s="304">
        <v>0.73699999999999999</v>
      </c>
      <c r="N77" s="304">
        <v>0.55600000000000005</v>
      </c>
      <c r="O77" s="304">
        <v>0</v>
      </c>
      <c r="P77" s="304">
        <v>0.55600000000000005</v>
      </c>
      <c r="Q77" s="304">
        <v>-6.4000000000000001E-2</v>
      </c>
      <c r="R77" s="304">
        <v>0.49199999999999999</v>
      </c>
    </row>
    <row r="78" spans="2:18">
      <c r="B78" s="107" t="s">
        <v>325</v>
      </c>
      <c r="C78" s="304">
        <v>131.65799999999999</v>
      </c>
      <c r="D78" s="304">
        <v>216.85400000000001</v>
      </c>
      <c r="E78" s="304">
        <v>348.512</v>
      </c>
      <c r="F78" s="304">
        <v>102.041</v>
      </c>
      <c r="G78" s="304">
        <v>28.584</v>
      </c>
      <c r="H78" s="304">
        <v>217.887</v>
      </c>
      <c r="I78" s="304">
        <v>348.512</v>
      </c>
      <c r="J78" s="304">
        <v>1.157</v>
      </c>
      <c r="K78" s="304">
        <v>0</v>
      </c>
      <c r="L78" s="304">
        <v>1.157</v>
      </c>
      <c r="M78" s="304">
        <v>0.16500000000000001</v>
      </c>
      <c r="N78" s="304">
        <v>7.9000000000000001E-2</v>
      </c>
      <c r="O78" s="304">
        <v>0.23599999999999999</v>
      </c>
      <c r="P78" s="304">
        <v>0.315</v>
      </c>
      <c r="Q78" s="304">
        <v>-0.502</v>
      </c>
      <c r="R78" s="304">
        <v>-0.187</v>
      </c>
    </row>
    <row r="79" spans="2:18">
      <c r="B79" s="107" t="s">
        <v>327</v>
      </c>
      <c r="C79" s="304">
        <v>3.1549999999999998</v>
      </c>
      <c r="D79" s="304">
        <v>65.093999999999994</v>
      </c>
      <c r="E79" s="304">
        <v>68.248999999999995</v>
      </c>
      <c r="F79" s="304">
        <v>49.204000000000001</v>
      </c>
      <c r="G79" s="304">
        <v>2.407</v>
      </c>
      <c r="H79" s="304">
        <v>16.638000000000002</v>
      </c>
      <c r="I79" s="304">
        <v>68.248999999999995</v>
      </c>
      <c r="J79" s="304">
        <v>3.1560000000000001</v>
      </c>
      <c r="K79" s="304">
        <v>-0.52600000000000002</v>
      </c>
      <c r="L79" s="304">
        <v>2.63</v>
      </c>
      <c r="M79" s="304">
        <v>2.3439999999999999</v>
      </c>
      <c r="N79" s="304">
        <v>1.405</v>
      </c>
      <c r="O79" s="304">
        <v>-0.41699999999999998</v>
      </c>
      <c r="P79" s="304">
        <v>0.98899999999999999</v>
      </c>
      <c r="Q79" s="304">
        <v>-0.42</v>
      </c>
      <c r="R79" s="304">
        <v>0.56899999999999995</v>
      </c>
    </row>
    <row r="80" spans="2:18">
      <c r="B80" s="107" t="s">
        <v>326</v>
      </c>
      <c r="C80" s="304">
        <v>104.212</v>
      </c>
      <c r="D80" s="304">
        <v>491.25900000000001</v>
      </c>
      <c r="E80" s="304">
        <v>595.471</v>
      </c>
      <c r="F80" s="304">
        <v>33.412999999999997</v>
      </c>
      <c r="G80" s="304">
        <v>104.253</v>
      </c>
      <c r="H80" s="304">
        <v>457.80500000000001</v>
      </c>
      <c r="I80" s="304">
        <v>595.471</v>
      </c>
      <c r="J80" s="304">
        <v>45.828000000000003</v>
      </c>
      <c r="K80" s="304">
        <v>-28.672000000000001</v>
      </c>
      <c r="L80" s="304">
        <v>17.155999999999999</v>
      </c>
      <c r="M80" s="304">
        <v>13.699</v>
      </c>
      <c r="N80" s="304">
        <v>10.4</v>
      </c>
      <c r="O80" s="304">
        <v>0.33300000000000002</v>
      </c>
      <c r="P80" s="304">
        <v>10.733000000000001</v>
      </c>
      <c r="Q80" s="304">
        <v>-3.3140000000000001</v>
      </c>
      <c r="R80" s="304">
        <v>7.4189999999999996</v>
      </c>
    </row>
    <row r="81" spans="2:18">
      <c r="B81" s="107" t="s">
        <v>402</v>
      </c>
      <c r="C81" s="304">
        <v>972.21799999999996</v>
      </c>
      <c r="D81" s="304">
        <v>5170.3819999999996</v>
      </c>
      <c r="E81" s="304">
        <v>6142.6</v>
      </c>
      <c r="F81" s="304">
        <v>1112.5989999999999</v>
      </c>
      <c r="G81" s="304">
        <v>1619.4939999999999</v>
      </c>
      <c r="H81" s="304">
        <v>3410.5070000000001</v>
      </c>
      <c r="I81" s="304">
        <v>6142.6</v>
      </c>
      <c r="J81" s="304">
        <v>811.13499999999999</v>
      </c>
      <c r="K81" s="304">
        <v>-362.51100000000002</v>
      </c>
      <c r="L81" s="304">
        <v>448.62400000000002</v>
      </c>
      <c r="M81" s="304">
        <v>388.57100000000003</v>
      </c>
      <c r="N81" s="304">
        <v>324.923</v>
      </c>
      <c r="O81" s="304">
        <v>-33.692</v>
      </c>
      <c r="P81" s="304">
        <v>291.25599999999997</v>
      </c>
      <c r="Q81" s="304">
        <v>-99.28</v>
      </c>
      <c r="R81" s="304">
        <v>191.976</v>
      </c>
    </row>
    <row r="82" spans="2:18">
      <c r="B82" s="107" t="s">
        <v>403</v>
      </c>
      <c r="C82" s="304">
        <v>39.895000000000003</v>
      </c>
      <c r="D82" s="304">
        <v>1000.873</v>
      </c>
      <c r="E82" s="304">
        <v>1040.768</v>
      </c>
      <c r="F82" s="304">
        <v>70.712000000000003</v>
      </c>
      <c r="G82" s="304">
        <v>0</v>
      </c>
      <c r="H82" s="304">
        <v>970.05600000000004</v>
      </c>
      <c r="I82" s="304">
        <v>1040.768</v>
      </c>
      <c r="J82" s="304">
        <v>0</v>
      </c>
      <c r="K82" s="304">
        <v>0</v>
      </c>
      <c r="L82" s="304">
        <v>0</v>
      </c>
      <c r="M82" s="304">
        <v>-3.0000000000000001E-3</v>
      </c>
      <c r="N82" s="304">
        <v>-3.0000000000000001E-3</v>
      </c>
      <c r="O82" s="304">
        <v>-0.22900000000000001</v>
      </c>
      <c r="P82" s="304">
        <v>73.866</v>
      </c>
      <c r="Q82" s="304">
        <v>0</v>
      </c>
      <c r="R82" s="304">
        <v>73.866</v>
      </c>
    </row>
    <row r="83" spans="2:18">
      <c r="B83" s="107" t="s">
        <v>151</v>
      </c>
      <c r="C83" s="304">
        <v>158.09100000000001</v>
      </c>
      <c r="D83" s="304">
        <v>849.572</v>
      </c>
      <c r="E83" s="304">
        <v>1007.663</v>
      </c>
      <c r="F83" s="304">
        <v>280.99200000000002</v>
      </c>
      <c r="G83" s="304">
        <v>206.22</v>
      </c>
      <c r="H83" s="304">
        <v>520.45100000000002</v>
      </c>
      <c r="I83" s="304">
        <v>1007.663</v>
      </c>
      <c r="J83" s="304">
        <v>128.30600000000001</v>
      </c>
      <c r="K83" s="304">
        <v>-48.015000000000001</v>
      </c>
      <c r="L83" s="304">
        <v>80.290999999999997</v>
      </c>
      <c r="M83" s="304">
        <v>65.02</v>
      </c>
      <c r="N83" s="304">
        <v>56.371000000000002</v>
      </c>
      <c r="O83" s="304">
        <v>2.6080000000000001</v>
      </c>
      <c r="P83" s="304">
        <v>68.185000000000002</v>
      </c>
      <c r="Q83" s="304">
        <v>-18.637</v>
      </c>
      <c r="R83" s="304">
        <v>49.548000000000002</v>
      </c>
    </row>
    <row r="84" spans="2:18">
      <c r="B84" s="107" t="s">
        <v>152</v>
      </c>
      <c r="C84" s="304">
        <v>18.657</v>
      </c>
      <c r="D84" s="304">
        <v>130.31700000000001</v>
      </c>
      <c r="E84" s="304">
        <v>148.97399999999999</v>
      </c>
      <c r="F84" s="304">
        <v>13.145</v>
      </c>
      <c r="G84" s="304">
        <v>32.220999999999997</v>
      </c>
      <c r="H84" s="304">
        <v>103.608</v>
      </c>
      <c r="I84" s="304">
        <v>148.97399999999999</v>
      </c>
      <c r="J84" s="304">
        <v>14.702</v>
      </c>
      <c r="K84" s="304">
        <v>-1.2110000000000001</v>
      </c>
      <c r="L84" s="304">
        <v>13.491</v>
      </c>
      <c r="M84" s="304">
        <v>12.366</v>
      </c>
      <c r="N84" s="304">
        <v>11.492000000000001</v>
      </c>
      <c r="O84" s="304">
        <v>6.0999999999999999E-2</v>
      </c>
      <c r="P84" s="304">
        <v>11.553000000000001</v>
      </c>
      <c r="Q84" s="304">
        <v>-3.4089999999999998</v>
      </c>
      <c r="R84" s="304">
        <v>8.1440000000000001</v>
      </c>
    </row>
    <row r="85" spans="2:18">
      <c r="B85" s="107" t="s">
        <v>153</v>
      </c>
      <c r="C85" s="304">
        <v>29.588000000000001</v>
      </c>
      <c r="D85" s="304">
        <v>152.27600000000001</v>
      </c>
      <c r="E85" s="304">
        <v>181.864</v>
      </c>
      <c r="F85" s="304">
        <v>53.268000000000001</v>
      </c>
      <c r="G85" s="304">
        <v>54.308</v>
      </c>
      <c r="H85" s="304">
        <v>74.287999999999997</v>
      </c>
      <c r="I85" s="304">
        <v>181.864</v>
      </c>
      <c r="J85" s="304">
        <v>19.417999999999999</v>
      </c>
      <c r="K85" s="304">
        <v>-6.2460000000000004</v>
      </c>
      <c r="L85" s="304">
        <v>13.172000000000001</v>
      </c>
      <c r="M85" s="304">
        <v>11.035</v>
      </c>
      <c r="N85" s="304">
        <v>8.6340000000000003</v>
      </c>
      <c r="O85" s="304">
        <v>3.5510000000000002</v>
      </c>
      <c r="P85" s="304">
        <v>12.185</v>
      </c>
      <c r="Q85" s="304">
        <v>-3.6360000000000001</v>
      </c>
      <c r="R85" s="304">
        <v>8.5489999999999995</v>
      </c>
    </row>
    <row r="86" spans="2:18">
      <c r="B86" s="107" t="s">
        <v>154</v>
      </c>
      <c r="C86" s="304">
        <v>183.959</v>
      </c>
      <c r="D86" s="304">
        <v>1438.8889999999999</v>
      </c>
      <c r="E86" s="304">
        <v>1622.848</v>
      </c>
      <c r="F86" s="304">
        <v>368.88200000000001</v>
      </c>
      <c r="G86" s="304">
        <v>444.05099999999999</v>
      </c>
      <c r="H86" s="304">
        <v>809.91499999999996</v>
      </c>
      <c r="I86" s="304">
        <v>1622.848</v>
      </c>
      <c r="J86" s="304">
        <v>250.92599999999999</v>
      </c>
      <c r="K86" s="304">
        <v>-168.57400000000001</v>
      </c>
      <c r="L86" s="304">
        <v>82.352000000000004</v>
      </c>
      <c r="M86" s="304">
        <v>63.173999999999999</v>
      </c>
      <c r="N86" s="304">
        <v>44.570999999999998</v>
      </c>
      <c r="O86" s="304">
        <v>-2.7410000000000001</v>
      </c>
      <c r="P86" s="304">
        <v>41.831000000000003</v>
      </c>
      <c r="Q86" s="304">
        <v>-13.33</v>
      </c>
      <c r="R86" s="304">
        <v>28.501000000000001</v>
      </c>
    </row>
    <row r="87" spans="2:18">
      <c r="B87" s="107" t="s">
        <v>155</v>
      </c>
      <c r="C87" s="304">
        <v>387.70299999999997</v>
      </c>
      <c r="D87" s="304">
        <v>2481.1579999999999</v>
      </c>
      <c r="E87" s="304">
        <v>2868.8609999999999</v>
      </c>
      <c r="F87" s="304">
        <v>754.31100000000004</v>
      </c>
      <c r="G87" s="304">
        <v>722.25800000000004</v>
      </c>
      <c r="H87" s="304">
        <v>1392.2919999999999</v>
      </c>
      <c r="I87" s="304">
        <v>2868.8609999999999</v>
      </c>
      <c r="J87" s="304">
        <v>363.06799999999998</v>
      </c>
      <c r="K87" s="304">
        <v>-174.45599999999999</v>
      </c>
      <c r="L87" s="304">
        <v>188.61199999999999</v>
      </c>
      <c r="M87" s="304">
        <v>152.541</v>
      </c>
      <c r="N87" s="304">
        <v>122.001</v>
      </c>
      <c r="O87" s="304">
        <v>3.3149999999999999</v>
      </c>
      <c r="P87" s="304">
        <v>125.31699999999999</v>
      </c>
      <c r="Q87" s="304">
        <v>-39.33</v>
      </c>
      <c r="R87" s="304">
        <v>85.986999999999995</v>
      </c>
    </row>
    <row r="88" spans="2:18">
      <c r="B88" s="107" t="s">
        <v>328</v>
      </c>
      <c r="C88" s="304">
        <v>155.24299999999999</v>
      </c>
      <c r="D88" s="304">
        <v>573.42700000000002</v>
      </c>
      <c r="E88" s="304">
        <v>728.67</v>
      </c>
      <c r="F88" s="304">
        <v>140.69800000000001</v>
      </c>
      <c r="G88" s="304">
        <v>244.47499999999999</v>
      </c>
      <c r="H88" s="304">
        <v>343.49700000000001</v>
      </c>
      <c r="I88" s="304">
        <v>728.67</v>
      </c>
      <c r="J88" s="304">
        <v>11.14</v>
      </c>
      <c r="K88" s="304">
        <v>-0.97199999999999998</v>
      </c>
      <c r="L88" s="304">
        <v>10.167999999999999</v>
      </c>
      <c r="M88" s="304">
        <v>7.76</v>
      </c>
      <c r="N88" s="304">
        <v>4.9370000000000003</v>
      </c>
      <c r="O88" s="304">
        <v>-4.8959999999999999</v>
      </c>
      <c r="P88" s="304">
        <v>4.1000000000000002E-2</v>
      </c>
      <c r="Q88" s="304">
        <v>5.7919999999999998</v>
      </c>
      <c r="R88" s="304">
        <v>5.8330000000000002</v>
      </c>
    </row>
    <row r="89" spans="2:18">
      <c r="L89" s="300"/>
      <c r="M89" s="300"/>
      <c r="N89" s="300"/>
      <c r="O89" s="300"/>
      <c r="P89" s="300"/>
      <c r="Q89" s="300"/>
      <c r="R89" s="300"/>
    </row>
  </sheetData>
  <pageMargins left="0.7" right="0.7" top="0.75" bottom="0.75" header="0.3" footer="0.3"/>
  <pageSetup paperSize="9" orientation="portrait" r:id="rId1"/>
  <headerFooter>
    <oddHeader>&amp;C&amp;"Arial"&amp;8&amp;K000000INTERNAL&amp;1#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U202"/>
  <sheetViews>
    <sheetView zoomScale="96" zoomScaleNormal="96" workbookViewId="0"/>
  </sheetViews>
  <sheetFormatPr baseColWidth="10" defaultColWidth="11.42578125" defaultRowHeight="12.75"/>
  <cols>
    <col min="1" max="1" width="12.140625" style="89" customWidth="1"/>
    <col min="2" max="2" width="70.5703125" style="89" customWidth="1"/>
    <col min="3" max="3" width="18.42578125" style="89" customWidth="1"/>
    <col min="4" max="4" width="21.140625" style="89" customWidth="1"/>
    <col min="5" max="5" width="17.7109375" style="89" customWidth="1"/>
    <col min="6" max="6" width="20.7109375" style="89" customWidth="1"/>
    <col min="7" max="7" width="19.7109375" style="89" customWidth="1"/>
    <col min="8" max="8" width="20.85546875" style="89" customWidth="1"/>
    <col min="9" max="9" width="15.28515625" style="89" customWidth="1"/>
    <col min="10" max="10" width="20.28515625" style="89" customWidth="1"/>
    <col min="11" max="11" width="20.5703125" style="89" customWidth="1"/>
    <col min="12" max="12" width="20.28515625" style="89" customWidth="1"/>
    <col min="13" max="13" width="19.140625" style="89" customWidth="1"/>
    <col min="14" max="14" width="19.7109375" style="89" customWidth="1"/>
    <col min="15" max="15" width="18" style="89" customWidth="1"/>
    <col min="16" max="16" width="20.7109375" style="89" customWidth="1"/>
    <col min="17" max="17" width="17.140625" style="88" customWidth="1"/>
    <col min="18" max="18" width="21" style="88" customWidth="1"/>
    <col min="19" max="19" width="13.7109375" style="88" customWidth="1"/>
    <col min="20" max="20" width="14.28515625" style="88" customWidth="1"/>
    <col min="21" max="22" width="12.5703125" style="88" customWidth="1"/>
    <col min="23" max="23" width="14.140625" style="88" customWidth="1"/>
    <col min="24" max="24" width="12.85546875" style="88" customWidth="1"/>
    <col min="25" max="26" width="11.42578125" style="88"/>
    <col min="27" max="27" width="14.140625" style="88" customWidth="1"/>
    <col min="28" max="30" width="11.42578125" style="88"/>
    <col min="31" max="31" width="13.5703125" style="88" customWidth="1"/>
    <col min="32" max="32" width="13.42578125" style="88" customWidth="1"/>
    <col min="33" max="175" width="11.42578125" style="88"/>
    <col min="176" max="16384" width="11.42578125" style="89"/>
  </cols>
  <sheetData>
    <row r="1" spans="1:177" s="88" customFormat="1">
      <c r="A1" s="89"/>
      <c r="B1" s="294"/>
    </row>
    <row r="2" spans="1:177">
      <c r="A2" s="869" t="s">
        <v>71</v>
      </c>
      <c r="B2" s="870"/>
      <c r="C2" s="871" t="s">
        <v>244</v>
      </c>
      <c r="D2" s="872"/>
      <c r="E2" s="871" t="s">
        <v>10</v>
      </c>
      <c r="F2" s="872"/>
      <c r="G2" s="871" t="s">
        <v>46</v>
      </c>
      <c r="H2" s="872"/>
      <c r="I2" s="871" t="s">
        <v>14</v>
      </c>
      <c r="J2" s="872"/>
      <c r="K2" s="871" t="s">
        <v>47</v>
      </c>
      <c r="L2" s="872"/>
      <c r="M2" s="871" t="s">
        <v>318</v>
      </c>
      <c r="N2" s="872"/>
      <c r="O2" s="871" t="s">
        <v>245</v>
      </c>
      <c r="P2" s="872"/>
      <c r="Q2" s="871" t="s">
        <v>17</v>
      </c>
      <c r="R2" s="872"/>
      <c r="FT2" s="88"/>
      <c r="FU2" s="88"/>
    </row>
    <row r="3" spans="1:177">
      <c r="A3" s="876" t="s">
        <v>221</v>
      </c>
      <c r="B3" s="877"/>
      <c r="C3" s="682" t="s">
        <v>466</v>
      </c>
      <c r="D3" s="684" t="s">
        <v>468</v>
      </c>
      <c r="E3" s="682" t="s">
        <v>466</v>
      </c>
      <c r="F3" s="684" t="s">
        <v>468</v>
      </c>
      <c r="G3" s="682" t="s">
        <v>466</v>
      </c>
      <c r="H3" s="684" t="s">
        <v>468</v>
      </c>
      <c r="I3" s="682" t="s">
        <v>466</v>
      </c>
      <c r="J3" s="684" t="s">
        <v>468</v>
      </c>
      <c r="K3" s="682" t="s">
        <v>466</v>
      </c>
      <c r="L3" s="684" t="s">
        <v>468</v>
      </c>
      <c r="M3" s="682" t="s">
        <v>466</v>
      </c>
      <c r="N3" s="684" t="s">
        <v>468</v>
      </c>
      <c r="O3" s="682" t="s">
        <v>466</v>
      </c>
      <c r="P3" s="684" t="s">
        <v>468</v>
      </c>
      <c r="Q3" s="682" t="s">
        <v>466</v>
      </c>
      <c r="R3" s="684" t="s">
        <v>468</v>
      </c>
      <c r="FT3" s="88"/>
      <c r="FU3" s="88"/>
    </row>
    <row r="4" spans="1:177">
      <c r="A4" s="878"/>
      <c r="B4" s="879"/>
      <c r="C4" s="683" t="s">
        <v>307</v>
      </c>
      <c r="D4" s="685" t="s">
        <v>307</v>
      </c>
      <c r="E4" s="683" t="s">
        <v>307</v>
      </c>
      <c r="F4" s="685" t="s">
        <v>307</v>
      </c>
      <c r="G4" s="683" t="s">
        <v>307</v>
      </c>
      <c r="H4" s="685" t="s">
        <v>307</v>
      </c>
      <c r="I4" s="683" t="s">
        <v>307</v>
      </c>
      <c r="J4" s="685" t="s">
        <v>307</v>
      </c>
      <c r="K4" s="683" t="s">
        <v>307</v>
      </c>
      <c r="L4" s="685" t="s">
        <v>307</v>
      </c>
      <c r="M4" s="683" t="s">
        <v>307</v>
      </c>
      <c r="N4" s="685" t="s">
        <v>307</v>
      </c>
      <c r="O4" s="683" t="s">
        <v>307</v>
      </c>
      <c r="P4" s="685" t="s">
        <v>307</v>
      </c>
      <c r="Q4" s="683" t="s">
        <v>307</v>
      </c>
      <c r="R4" s="685" t="s">
        <v>307</v>
      </c>
      <c r="FT4" s="88"/>
      <c r="FU4" s="88"/>
    </row>
    <row r="5" spans="1:177" s="202" customFormat="1">
      <c r="A5" s="192" t="s">
        <v>222</v>
      </c>
      <c r="B5" s="193"/>
      <c r="C5" s="680">
        <v>661.58100000000002</v>
      </c>
      <c r="D5" s="325">
        <v>275.95800000000003</v>
      </c>
      <c r="E5" s="680">
        <v>643.56799999999998</v>
      </c>
      <c r="F5" s="325">
        <v>809.96100000000001</v>
      </c>
      <c r="G5" s="680">
        <v>5698.8029999999999</v>
      </c>
      <c r="H5" s="325">
        <v>5447.7430000000004</v>
      </c>
      <c r="I5" s="680">
        <v>1037.69</v>
      </c>
      <c r="J5" s="325">
        <v>794.87599999999998</v>
      </c>
      <c r="K5" s="680">
        <v>3765.92</v>
      </c>
      <c r="L5" s="325">
        <v>508.541</v>
      </c>
      <c r="M5" s="680">
        <v>205.83</v>
      </c>
      <c r="N5" s="325">
        <v>176.85300000000001</v>
      </c>
      <c r="O5" s="680">
        <v>-604.22400000000005</v>
      </c>
      <c r="P5" s="325">
        <v>-250.102</v>
      </c>
      <c r="Q5" s="680">
        <v>11409.168</v>
      </c>
      <c r="R5" s="325">
        <v>7763.83</v>
      </c>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c r="BZ5" s="175"/>
      <c r="CA5" s="175"/>
      <c r="CB5" s="175"/>
      <c r="CC5" s="175"/>
      <c r="CD5" s="175"/>
      <c r="CE5" s="175"/>
      <c r="CF5" s="175"/>
      <c r="CG5" s="175"/>
      <c r="CH5" s="175"/>
      <c r="CI5" s="175"/>
      <c r="CJ5" s="175"/>
      <c r="CK5" s="175"/>
      <c r="CL5" s="175"/>
      <c r="CM5" s="175"/>
      <c r="CN5" s="175"/>
      <c r="CO5" s="175"/>
      <c r="CP5" s="175"/>
      <c r="CQ5" s="175"/>
      <c r="CR5" s="175"/>
      <c r="CS5" s="175"/>
      <c r="CT5" s="175"/>
      <c r="CU5" s="175"/>
      <c r="CV5" s="175"/>
      <c r="CW5" s="175"/>
      <c r="CX5" s="175"/>
      <c r="CY5" s="175"/>
      <c r="CZ5" s="175"/>
      <c r="DA5" s="175"/>
      <c r="DB5" s="175"/>
      <c r="DC5" s="175"/>
      <c r="DD5" s="175"/>
      <c r="DE5" s="175"/>
      <c r="DF5" s="175"/>
      <c r="DG5" s="175"/>
      <c r="DH5" s="175"/>
      <c r="DI5" s="175"/>
      <c r="DJ5" s="175"/>
      <c r="DK5" s="175"/>
      <c r="DL5" s="175"/>
      <c r="DM5" s="175"/>
      <c r="DN5" s="175"/>
      <c r="DO5" s="175"/>
      <c r="DP5" s="175"/>
      <c r="DQ5" s="175"/>
      <c r="DR5" s="175"/>
      <c r="DS5" s="175"/>
      <c r="DT5" s="175"/>
      <c r="DU5" s="175"/>
      <c r="DV5" s="175"/>
      <c r="DW5" s="175"/>
      <c r="DX5" s="175"/>
      <c r="DY5" s="175"/>
      <c r="DZ5" s="175"/>
      <c r="EA5" s="175"/>
      <c r="EB5" s="175"/>
      <c r="EC5" s="175"/>
      <c r="ED5" s="175"/>
      <c r="EE5" s="175"/>
      <c r="EF5" s="175"/>
      <c r="EG5" s="175"/>
      <c r="EH5" s="175"/>
      <c r="EI5" s="175"/>
      <c r="EJ5" s="175"/>
      <c r="EK5" s="175"/>
      <c r="EL5" s="175"/>
      <c r="EM5" s="175"/>
      <c r="EN5" s="175"/>
      <c r="EO5" s="175"/>
      <c r="EP5" s="175"/>
      <c r="EQ5" s="175"/>
      <c r="ER5" s="175"/>
      <c r="ES5" s="175"/>
      <c r="ET5" s="175"/>
      <c r="EU5" s="175"/>
      <c r="EV5" s="175"/>
      <c r="EW5" s="175"/>
      <c r="EX5" s="175"/>
      <c r="EY5" s="175"/>
      <c r="EZ5" s="175"/>
      <c r="FA5" s="175"/>
      <c r="FB5" s="175"/>
      <c r="FC5" s="175"/>
      <c r="FD5" s="175"/>
      <c r="FE5" s="175"/>
      <c r="FF5" s="175"/>
      <c r="FG5" s="175"/>
      <c r="FH5" s="175"/>
      <c r="FI5" s="175"/>
      <c r="FJ5" s="175"/>
      <c r="FK5" s="175"/>
      <c r="FL5" s="175"/>
      <c r="FM5" s="175"/>
      <c r="FN5" s="175"/>
      <c r="FO5" s="175"/>
      <c r="FP5" s="175"/>
      <c r="FQ5" s="175"/>
      <c r="FR5" s="175"/>
      <c r="FS5" s="175"/>
      <c r="FT5" s="175"/>
      <c r="FU5" s="175"/>
    </row>
    <row r="6" spans="1:177">
      <c r="A6" s="194"/>
      <c r="B6" s="195" t="s">
        <v>179</v>
      </c>
      <c r="C6" s="681">
        <v>3.3980000000000001</v>
      </c>
      <c r="D6" s="326">
        <v>8.2520000000000007</v>
      </c>
      <c r="E6" s="681">
        <v>32.695</v>
      </c>
      <c r="F6" s="326">
        <v>27.097999999999999</v>
      </c>
      <c r="G6" s="681">
        <v>1897.9860000000001</v>
      </c>
      <c r="H6" s="326">
        <v>744.42499999999995</v>
      </c>
      <c r="I6" s="681">
        <v>308.87099999999998</v>
      </c>
      <c r="J6" s="326">
        <v>162.08000000000001</v>
      </c>
      <c r="K6" s="681">
        <v>1.075</v>
      </c>
      <c r="L6" s="326">
        <v>90.561999999999998</v>
      </c>
      <c r="M6" s="681">
        <v>132.006</v>
      </c>
      <c r="N6" s="326">
        <v>89.275999999999996</v>
      </c>
      <c r="O6" s="681" t="s">
        <v>465</v>
      </c>
      <c r="P6" s="326" t="s">
        <v>465</v>
      </c>
      <c r="Q6" s="681">
        <v>2376.0309999999999</v>
      </c>
      <c r="R6" s="326">
        <v>1121.693</v>
      </c>
      <c r="FT6" s="88"/>
      <c r="FU6" s="88"/>
    </row>
    <row r="7" spans="1:177">
      <c r="A7" s="194"/>
      <c r="B7" s="195" t="s">
        <v>373</v>
      </c>
      <c r="C7" s="681">
        <v>0.13500000000000001</v>
      </c>
      <c r="D7" s="326">
        <v>0.13500000000000001</v>
      </c>
      <c r="E7" s="681">
        <v>36.646999999999998</v>
      </c>
      <c r="F7" s="326">
        <v>54.473999999999997</v>
      </c>
      <c r="G7" s="681">
        <v>85.953000000000003</v>
      </c>
      <c r="H7" s="326">
        <v>125.624</v>
      </c>
      <c r="I7" s="681">
        <v>12.888999999999999</v>
      </c>
      <c r="J7" s="326">
        <v>33.085999999999999</v>
      </c>
      <c r="K7" s="681" t="s">
        <v>465</v>
      </c>
      <c r="L7" s="326">
        <v>1.4870000000000001</v>
      </c>
      <c r="M7" s="681">
        <v>0.66600000000000004</v>
      </c>
      <c r="N7" s="326">
        <v>0.495</v>
      </c>
      <c r="O7" s="681" t="s">
        <v>465</v>
      </c>
      <c r="P7" s="326" t="s">
        <v>465</v>
      </c>
      <c r="Q7" s="681">
        <v>136.29</v>
      </c>
      <c r="R7" s="326">
        <v>215.30099999999999</v>
      </c>
      <c r="FT7" s="88"/>
      <c r="FU7" s="88"/>
    </row>
    <row r="8" spans="1:177">
      <c r="A8" s="194"/>
      <c r="B8" s="195" t="s">
        <v>374</v>
      </c>
      <c r="C8" s="681">
        <v>4.601</v>
      </c>
      <c r="D8" s="326">
        <v>4.6840000000000002</v>
      </c>
      <c r="E8" s="681">
        <v>16.010999999999999</v>
      </c>
      <c r="F8" s="326">
        <v>17.213999999999999</v>
      </c>
      <c r="G8" s="681">
        <v>656.12099999999998</v>
      </c>
      <c r="H8" s="326">
        <v>560.654</v>
      </c>
      <c r="I8" s="681">
        <v>21.501999999999999</v>
      </c>
      <c r="J8" s="326">
        <v>12.141</v>
      </c>
      <c r="K8" s="681">
        <v>29.404</v>
      </c>
      <c r="L8" s="326">
        <v>124.37</v>
      </c>
      <c r="M8" s="681">
        <v>8.827</v>
      </c>
      <c r="N8" s="326">
        <v>8.3239999999999998</v>
      </c>
      <c r="O8" s="681" t="s">
        <v>465</v>
      </c>
      <c r="P8" s="326" t="s">
        <v>465</v>
      </c>
      <c r="Q8" s="681">
        <v>736.46600000000001</v>
      </c>
      <c r="R8" s="326">
        <v>727.38699999999994</v>
      </c>
      <c r="FT8" s="88"/>
      <c r="FU8" s="88"/>
    </row>
    <row r="9" spans="1:177">
      <c r="A9" s="194"/>
      <c r="B9" s="195" t="s">
        <v>371</v>
      </c>
      <c r="C9" s="681">
        <v>1.3660000000000001</v>
      </c>
      <c r="D9" s="326">
        <v>1.34</v>
      </c>
      <c r="E9" s="681">
        <v>316.73700000000002</v>
      </c>
      <c r="F9" s="326">
        <v>325.29399999999998</v>
      </c>
      <c r="G9" s="681">
        <v>2583.0949999999998</v>
      </c>
      <c r="H9" s="326">
        <v>3469.8629999999998</v>
      </c>
      <c r="I9" s="681">
        <v>373.48200000000003</v>
      </c>
      <c r="J9" s="326">
        <v>335.94</v>
      </c>
      <c r="K9" s="681">
        <v>4.0000000000000001E-3</v>
      </c>
      <c r="L9" s="326">
        <v>231.42400000000001</v>
      </c>
      <c r="M9" s="681">
        <v>53.283999999999999</v>
      </c>
      <c r="N9" s="326">
        <v>67.569000000000003</v>
      </c>
      <c r="O9" s="681">
        <v>2.4849999999999999</v>
      </c>
      <c r="P9" s="326">
        <v>3.4020000000000001</v>
      </c>
      <c r="Q9" s="681">
        <v>3330.453</v>
      </c>
      <c r="R9" s="326">
        <v>4434.8320000000003</v>
      </c>
      <c r="FT9" s="88"/>
      <c r="FU9" s="88"/>
    </row>
    <row r="10" spans="1:177">
      <c r="A10" s="194"/>
      <c r="B10" s="195" t="s">
        <v>180</v>
      </c>
      <c r="C10" s="681">
        <v>589.57799999999997</v>
      </c>
      <c r="D10" s="326">
        <v>199.04499999999999</v>
      </c>
      <c r="E10" s="681">
        <v>0.123</v>
      </c>
      <c r="F10" s="326">
        <v>0.161</v>
      </c>
      <c r="G10" s="681">
        <v>9.1549999999999994</v>
      </c>
      <c r="H10" s="326">
        <v>8.0809999999999995</v>
      </c>
      <c r="I10" s="681">
        <v>1.583</v>
      </c>
      <c r="J10" s="326">
        <v>1.605</v>
      </c>
      <c r="K10" s="681" t="s">
        <v>465</v>
      </c>
      <c r="L10" s="326">
        <v>6.0119999999999996</v>
      </c>
      <c r="M10" s="681">
        <v>1.706</v>
      </c>
      <c r="N10" s="326">
        <v>1.5509999999999999</v>
      </c>
      <c r="O10" s="681">
        <v>-590.91800000000001</v>
      </c>
      <c r="P10" s="326">
        <v>-200.50399999999999</v>
      </c>
      <c r="Q10" s="681">
        <v>11.227</v>
      </c>
      <c r="R10" s="326">
        <v>15.951000000000001</v>
      </c>
      <c r="FT10" s="88"/>
      <c r="FU10" s="88"/>
    </row>
    <row r="11" spans="1:177">
      <c r="A11" s="194"/>
      <c r="B11" s="195" t="s">
        <v>341</v>
      </c>
      <c r="C11" s="681" t="s">
        <v>465</v>
      </c>
      <c r="D11" s="326" t="s">
        <v>465</v>
      </c>
      <c r="E11" s="681">
        <v>48.402000000000001</v>
      </c>
      <c r="F11" s="326">
        <v>28.936</v>
      </c>
      <c r="G11" s="681">
        <v>370.62200000000001</v>
      </c>
      <c r="H11" s="326">
        <v>368.49799999999999</v>
      </c>
      <c r="I11" s="681">
        <v>107.31699999999999</v>
      </c>
      <c r="J11" s="326">
        <v>89.346999999999994</v>
      </c>
      <c r="K11" s="681" t="s">
        <v>465</v>
      </c>
      <c r="L11" s="326">
        <v>53.220999999999997</v>
      </c>
      <c r="M11" s="681">
        <v>7.6310000000000002</v>
      </c>
      <c r="N11" s="326">
        <v>7.4450000000000003</v>
      </c>
      <c r="O11" s="681" t="s">
        <v>465</v>
      </c>
      <c r="P11" s="326" t="s">
        <v>465</v>
      </c>
      <c r="Q11" s="681">
        <v>533.97199999999998</v>
      </c>
      <c r="R11" s="326">
        <v>547.447</v>
      </c>
      <c r="FT11" s="88"/>
      <c r="FU11" s="88"/>
    </row>
    <row r="12" spans="1:177">
      <c r="A12" s="194"/>
      <c r="B12" s="195" t="s">
        <v>181</v>
      </c>
      <c r="C12" s="681">
        <v>9.5030000000000001</v>
      </c>
      <c r="D12" s="326">
        <v>9.5020000000000007</v>
      </c>
      <c r="E12" s="681">
        <v>5.56</v>
      </c>
      <c r="F12" s="326">
        <v>2.1640000000000001</v>
      </c>
      <c r="G12" s="681">
        <v>95.870999999999995</v>
      </c>
      <c r="H12" s="326">
        <v>105.524</v>
      </c>
      <c r="I12" s="681">
        <v>1.2889999999999999</v>
      </c>
      <c r="J12" s="326">
        <v>1.23</v>
      </c>
      <c r="K12" s="681">
        <v>0.16400000000000001</v>
      </c>
      <c r="L12" s="326">
        <v>1.4650000000000001</v>
      </c>
      <c r="M12" s="681">
        <v>1.7090000000000001</v>
      </c>
      <c r="N12" s="326">
        <v>2.1930000000000001</v>
      </c>
      <c r="O12" s="681" t="s">
        <v>465</v>
      </c>
      <c r="P12" s="326" t="s">
        <v>465</v>
      </c>
      <c r="Q12" s="681">
        <v>114.096</v>
      </c>
      <c r="R12" s="326">
        <v>122.078</v>
      </c>
      <c r="FT12" s="88"/>
      <c r="FU12" s="88"/>
    </row>
    <row r="13" spans="1:177">
      <c r="A13" s="203"/>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FT13" s="88"/>
      <c r="FU13" s="88"/>
    </row>
    <row r="14" spans="1:177" ht="25.5">
      <c r="A14" s="194"/>
      <c r="B14" s="199" t="s">
        <v>368</v>
      </c>
      <c r="C14" s="681">
        <v>53</v>
      </c>
      <c r="D14" s="327">
        <v>53</v>
      </c>
      <c r="E14" s="681">
        <v>187.393</v>
      </c>
      <c r="F14" s="327">
        <v>354.62</v>
      </c>
      <c r="G14" s="681" t="s">
        <v>465</v>
      </c>
      <c r="H14" s="327">
        <v>65.073999999999998</v>
      </c>
      <c r="I14" s="681">
        <v>210.75700000000001</v>
      </c>
      <c r="J14" s="327">
        <v>159.447</v>
      </c>
      <c r="K14" s="681">
        <v>3735.2730000000001</v>
      </c>
      <c r="L14" s="327" t="s">
        <v>465</v>
      </c>
      <c r="M14" s="681">
        <v>1E-3</v>
      </c>
      <c r="N14" s="327" t="s">
        <v>465</v>
      </c>
      <c r="O14" s="681">
        <v>-15.791</v>
      </c>
      <c r="P14" s="327">
        <v>-53</v>
      </c>
      <c r="Q14" s="681">
        <v>4170.6329999999998</v>
      </c>
      <c r="R14" s="327">
        <v>579.14099999999996</v>
      </c>
      <c r="FT14" s="88"/>
      <c r="FU14" s="88"/>
    </row>
    <row r="15" spans="1:177">
      <c r="A15" s="203"/>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FT15" s="88"/>
      <c r="FU15" s="88"/>
    </row>
    <row r="16" spans="1:177" s="202" customFormat="1">
      <c r="A16" s="192" t="s">
        <v>223</v>
      </c>
      <c r="B16" s="193"/>
      <c r="C16" s="680">
        <v>17165.744999999999</v>
      </c>
      <c r="D16" s="328">
        <v>17151.406999999999</v>
      </c>
      <c r="E16" s="680">
        <v>2912.6460000000002</v>
      </c>
      <c r="F16" s="328">
        <v>2825.5230000000001</v>
      </c>
      <c r="G16" s="680">
        <v>16122.723</v>
      </c>
      <c r="H16" s="328">
        <v>15364.499</v>
      </c>
      <c r="I16" s="680">
        <v>4134.549</v>
      </c>
      <c r="J16" s="328">
        <v>3930.5920000000001</v>
      </c>
      <c r="K16" s="680">
        <v>7.7350000000000003</v>
      </c>
      <c r="L16" s="328">
        <v>3059.6570000000002</v>
      </c>
      <c r="M16" s="680">
        <v>1527.38</v>
      </c>
      <c r="N16" s="328">
        <v>1531.42</v>
      </c>
      <c r="O16" s="680">
        <v>-16926.146000000001</v>
      </c>
      <c r="P16" s="328">
        <v>-16853.280999999999</v>
      </c>
      <c r="Q16" s="680">
        <v>24944.632000000001</v>
      </c>
      <c r="R16" s="328">
        <v>27009.816999999999</v>
      </c>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175"/>
      <c r="BT16" s="175"/>
      <c r="BU16" s="175"/>
      <c r="BV16" s="175"/>
      <c r="BW16" s="175"/>
      <c r="BX16" s="175"/>
      <c r="BY16" s="175"/>
      <c r="BZ16" s="175"/>
      <c r="CA16" s="175"/>
      <c r="CB16" s="175"/>
      <c r="CC16" s="175"/>
      <c r="CD16" s="175"/>
      <c r="CE16" s="175"/>
      <c r="CF16" s="175"/>
      <c r="CG16" s="175"/>
      <c r="CH16" s="175"/>
      <c r="CI16" s="175"/>
      <c r="CJ16" s="175"/>
      <c r="CK16" s="175"/>
      <c r="CL16" s="175"/>
      <c r="CM16" s="175"/>
      <c r="CN16" s="175"/>
      <c r="CO16" s="175"/>
      <c r="CP16" s="175"/>
      <c r="CQ16" s="175"/>
      <c r="CR16" s="175"/>
      <c r="CS16" s="175"/>
      <c r="CT16" s="175"/>
      <c r="CU16" s="175"/>
      <c r="CV16" s="175"/>
      <c r="CW16" s="175"/>
      <c r="CX16" s="175"/>
      <c r="CY16" s="175"/>
      <c r="CZ16" s="175"/>
      <c r="DA16" s="175"/>
      <c r="DB16" s="175"/>
      <c r="DC16" s="175"/>
      <c r="DD16" s="175"/>
      <c r="DE16" s="175"/>
      <c r="DF16" s="175"/>
      <c r="DG16" s="175"/>
      <c r="DH16" s="175"/>
      <c r="DI16" s="175"/>
      <c r="DJ16" s="175"/>
      <c r="DK16" s="175"/>
      <c r="DL16" s="175"/>
      <c r="DM16" s="175"/>
      <c r="DN16" s="175"/>
      <c r="DO16" s="175"/>
      <c r="DP16" s="175"/>
      <c r="DQ16" s="175"/>
      <c r="DR16" s="175"/>
      <c r="DS16" s="175"/>
      <c r="DT16" s="175"/>
      <c r="DU16" s="175"/>
      <c r="DV16" s="175"/>
      <c r="DW16" s="175"/>
      <c r="DX16" s="175"/>
      <c r="DY16" s="175"/>
      <c r="DZ16" s="175"/>
      <c r="EA16" s="175"/>
      <c r="EB16" s="175"/>
      <c r="EC16" s="175"/>
      <c r="ED16" s="175"/>
      <c r="EE16" s="175"/>
      <c r="EF16" s="175"/>
      <c r="EG16" s="175"/>
      <c r="EH16" s="175"/>
      <c r="EI16" s="175"/>
      <c r="EJ16" s="175"/>
      <c r="EK16" s="175"/>
      <c r="EL16" s="175"/>
      <c r="EM16" s="175"/>
      <c r="EN16" s="175"/>
      <c r="EO16" s="175"/>
      <c r="EP16" s="175"/>
      <c r="EQ16" s="175"/>
      <c r="ER16" s="175"/>
      <c r="ES16" s="175"/>
      <c r="ET16" s="175"/>
      <c r="EU16" s="175"/>
      <c r="EV16" s="175"/>
      <c r="EW16" s="175"/>
      <c r="EX16" s="175"/>
      <c r="EY16" s="175"/>
      <c r="EZ16" s="175"/>
      <c r="FA16" s="175"/>
      <c r="FB16" s="175"/>
      <c r="FC16" s="175"/>
      <c r="FD16" s="175"/>
      <c r="FE16" s="175"/>
      <c r="FF16" s="175"/>
      <c r="FG16" s="175"/>
      <c r="FH16" s="175"/>
      <c r="FI16" s="175"/>
      <c r="FJ16" s="175"/>
      <c r="FK16" s="175"/>
      <c r="FL16" s="175"/>
      <c r="FM16" s="175"/>
      <c r="FN16" s="175"/>
      <c r="FO16" s="175"/>
      <c r="FP16" s="175"/>
      <c r="FQ16" s="175"/>
      <c r="FR16" s="175"/>
      <c r="FS16" s="175"/>
      <c r="FT16" s="175"/>
      <c r="FU16" s="175"/>
    </row>
    <row r="17" spans="1:177">
      <c r="A17" s="194"/>
      <c r="B17" s="195" t="s">
        <v>377</v>
      </c>
      <c r="C17" s="681" t="s">
        <v>465</v>
      </c>
      <c r="D17" s="327" t="s">
        <v>465</v>
      </c>
      <c r="E17" s="681">
        <v>18.178999999999998</v>
      </c>
      <c r="F17" s="327">
        <v>21.45</v>
      </c>
      <c r="G17" s="681">
        <v>4326.6880000000001</v>
      </c>
      <c r="H17" s="327">
        <v>3982.43</v>
      </c>
      <c r="I17" s="681">
        <v>10.226000000000001</v>
      </c>
      <c r="J17" s="327">
        <v>14.065</v>
      </c>
      <c r="K17" s="681" t="s">
        <v>465</v>
      </c>
      <c r="L17" s="327" t="s">
        <v>465</v>
      </c>
      <c r="M17" s="681">
        <v>150.786</v>
      </c>
      <c r="N17" s="327">
        <v>151.864</v>
      </c>
      <c r="O17" s="681" t="s">
        <v>465</v>
      </c>
      <c r="P17" s="327" t="s">
        <v>465</v>
      </c>
      <c r="Q17" s="681">
        <v>4505.8789999999999</v>
      </c>
      <c r="R17" s="327">
        <v>4169.8090000000002</v>
      </c>
      <c r="FT17" s="88"/>
      <c r="FU17" s="88"/>
    </row>
    <row r="18" spans="1:177">
      <c r="A18" s="194"/>
      <c r="B18" s="195" t="s">
        <v>376</v>
      </c>
      <c r="C18" s="681">
        <v>3.1720000000000002</v>
      </c>
      <c r="D18" s="327">
        <v>3.4550000000000001</v>
      </c>
      <c r="E18" s="681">
        <v>0.24199999999999999</v>
      </c>
      <c r="F18" s="327">
        <v>0.31</v>
      </c>
      <c r="G18" s="681">
        <v>2135.1379999999999</v>
      </c>
      <c r="H18" s="327">
        <v>2219.4059999999999</v>
      </c>
      <c r="I18" s="681">
        <v>33.805999999999997</v>
      </c>
      <c r="J18" s="327">
        <v>31.978999999999999</v>
      </c>
      <c r="K18" s="681" t="s">
        <v>465</v>
      </c>
      <c r="L18" s="327">
        <v>40.017000000000003</v>
      </c>
      <c r="M18" s="681">
        <v>21.478999999999999</v>
      </c>
      <c r="N18" s="327">
        <v>20.425999999999998</v>
      </c>
      <c r="O18" s="681" t="s">
        <v>465</v>
      </c>
      <c r="P18" s="327" t="s">
        <v>465</v>
      </c>
      <c r="Q18" s="681">
        <v>2193.837</v>
      </c>
      <c r="R18" s="327">
        <v>2315.5929999999998</v>
      </c>
      <c r="FT18" s="88"/>
      <c r="FU18" s="88"/>
    </row>
    <row r="19" spans="1:177">
      <c r="A19" s="194"/>
      <c r="B19" s="195" t="s">
        <v>378</v>
      </c>
      <c r="C19" s="681">
        <v>9.4E-2</v>
      </c>
      <c r="D19" s="327">
        <v>0.1</v>
      </c>
      <c r="E19" s="681">
        <v>116.20099999999999</v>
      </c>
      <c r="F19" s="327">
        <v>123.483</v>
      </c>
      <c r="G19" s="681">
        <v>270.22000000000003</v>
      </c>
      <c r="H19" s="327">
        <v>343.54899999999998</v>
      </c>
      <c r="I19" s="681">
        <v>11.409000000000001</v>
      </c>
      <c r="J19" s="327">
        <v>11.984999999999999</v>
      </c>
      <c r="K19" s="681" t="s">
        <v>465</v>
      </c>
      <c r="L19" s="327" t="s">
        <v>465</v>
      </c>
      <c r="M19" s="681">
        <v>0.51</v>
      </c>
      <c r="N19" s="327">
        <v>0.51</v>
      </c>
      <c r="O19" s="681" t="s">
        <v>465</v>
      </c>
      <c r="P19" s="327" t="s">
        <v>465</v>
      </c>
      <c r="Q19" s="681">
        <v>398.43400000000003</v>
      </c>
      <c r="R19" s="327">
        <v>479.62700000000001</v>
      </c>
      <c r="FT19" s="88"/>
      <c r="FU19" s="88"/>
    </row>
    <row r="20" spans="1:177">
      <c r="A20" s="194"/>
      <c r="B20" s="195" t="s">
        <v>182</v>
      </c>
      <c r="C20" s="681">
        <v>91.2</v>
      </c>
      <c r="D20" s="327">
        <v>89.912999999999997</v>
      </c>
      <c r="E20" s="681">
        <v>1.2999999999999999E-2</v>
      </c>
      <c r="F20" s="327">
        <v>1.4999999999999999E-2</v>
      </c>
      <c r="G20" s="681" t="s">
        <v>465</v>
      </c>
      <c r="H20" s="327">
        <v>1.2999999999999999E-2</v>
      </c>
      <c r="I20" s="681" t="s">
        <v>465</v>
      </c>
      <c r="J20" s="327" t="s">
        <v>465</v>
      </c>
      <c r="K20" s="681" t="s">
        <v>465</v>
      </c>
      <c r="L20" s="327">
        <v>3.6640000000000001</v>
      </c>
      <c r="M20" s="681" t="s">
        <v>465</v>
      </c>
      <c r="N20" s="327" t="s">
        <v>465</v>
      </c>
      <c r="O20" s="681">
        <v>-91.2</v>
      </c>
      <c r="P20" s="327">
        <v>-89.912999999999997</v>
      </c>
      <c r="Q20" s="681">
        <v>1.2999999999999999E-2</v>
      </c>
      <c r="R20" s="327">
        <v>3.6920000000000002</v>
      </c>
      <c r="FT20" s="88"/>
      <c r="FU20" s="88"/>
    </row>
    <row r="21" spans="1:177">
      <c r="A21" s="194"/>
      <c r="B21" s="195" t="s">
        <v>183</v>
      </c>
      <c r="C21" s="681">
        <v>17032.717000000001</v>
      </c>
      <c r="D21" s="327">
        <v>17031.714</v>
      </c>
      <c r="E21" s="681">
        <v>465.15199999999999</v>
      </c>
      <c r="F21" s="327">
        <v>428.07400000000001</v>
      </c>
      <c r="G21" s="681">
        <v>-6.3E-2</v>
      </c>
      <c r="H21" s="327">
        <v>5.0999999999999997E-2</v>
      </c>
      <c r="I21" s="681">
        <v>3.5649999999999999</v>
      </c>
      <c r="J21" s="327">
        <v>3.008</v>
      </c>
      <c r="K21" s="681" t="s">
        <v>465</v>
      </c>
      <c r="L21" s="327">
        <v>10.032999999999999</v>
      </c>
      <c r="M21" s="681">
        <v>291.62799999999999</v>
      </c>
      <c r="N21" s="327">
        <v>291.62799999999999</v>
      </c>
      <c r="O21" s="681">
        <v>-17787.201000000001</v>
      </c>
      <c r="P21" s="327">
        <v>-17759.07</v>
      </c>
      <c r="Q21" s="681">
        <v>5.798</v>
      </c>
      <c r="R21" s="327">
        <v>5.4379999999999997</v>
      </c>
      <c r="FT21" s="88"/>
      <c r="FU21" s="88"/>
    </row>
    <row r="22" spans="1:177">
      <c r="A22" s="194"/>
      <c r="B22" s="195" t="s">
        <v>184</v>
      </c>
      <c r="C22" s="681" t="s">
        <v>465</v>
      </c>
      <c r="D22" s="327" t="s">
        <v>465</v>
      </c>
      <c r="E22" s="681">
        <v>104.643</v>
      </c>
      <c r="F22" s="327">
        <v>100.053</v>
      </c>
      <c r="G22" s="681">
        <v>3278.2669999999998</v>
      </c>
      <c r="H22" s="327">
        <v>3061.806</v>
      </c>
      <c r="I22" s="681">
        <v>167.20400000000001</v>
      </c>
      <c r="J22" s="327">
        <v>163.488</v>
      </c>
      <c r="K22" s="681">
        <v>1.7769999999999999</v>
      </c>
      <c r="L22" s="327">
        <v>97.528999999999996</v>
      </c>
      <c r="M22" s="681">
        <v>196.49600000000001</v>
      </c>
      <c r="N22" s="327">
        <v>200.244</v>
      </c>
      <c r="O22" s="681" t="s">
        <v>465</v>
      </c>
      <c r="P22" s="327" t="s">
        <v>465</v>
      </c>
      <c r="Q22" s="681">
        <v>3748.3870000000002</v>
      </c>
      <c r="R22" s="327">
        <v>3623.12</v>
      </c>
      <c r="FT22" s="88"/>
      <c r="FU22" s="88"/>
    </row>
    <row r="23" spans="1:177">
      <c r="A23" s="194"/>
      <c r="B23" s="195" t="s">
        <v>185</v>
      </c>
      <c r="C23" s="681" t="s">
        <v>465</v>
      </c>
      <c r="D23" s="327" t="s">
        <v>465</v>
      </c>
      <c r="E23" s="681" t="s">
        <v>465</v>
      </c>
      <c r="F23" s="327" t="s">
        <v>465</v>
      </c>
      <c r="G23" s="681">
        <v>506.21199999999999</v>
      </c>
      <c r="H23" s="327">
        <v>486.125</v>
      </c>
      <c r="I23" s="681">
        <v>27.058</v>
      </c>
      <c r="J23" s="327">
        <v>27.058</v>
      </c>
      <c r="K23" s="681" t="s">
        <v>465</v>
      </c>
      <c r="L23" s="327">
        <v>2.802</v>
      </c>
      <c r="M23" s="681">
        <v>1.1579999999999999</v>
      </c>
      <c r="N23" s="327">
        <v>1.1579999999999999</v>
      </c>
      <c r="O23" s="681">
        <v>952.255</v>
      </c>
      <c r="P23" s="327">
        <v>995.702</v>
      </c>
      <c r="Q23" s="681">
        <v>1486.683</v>
      </c>
      <c r="R23" s="327">
        <v>1512.845</v>
      </c>
      <c r="FT23" s="88"/>
      <c r="FU23" s="88"/>
    </row>
    <row r="24" spans="1:177">
      <c r="A24" s="194"/>
      <c r="B24" s="195" t="s">
        <v>186</v>
      </c>
      <c r="C24" s="681" t="s">
        <v>465</v>
      </c>
      <c r="D24" s="327" t="s">
        <v>465</v>
      </c>
      <c r="E24" s="681">
        <v>2180.694</v>
      </c>
      <c r="F24" s="327">
        <v>2130.6909999999998</v>
      </c>
      <c r="G24" s="681">
        <v>4715.7969999999996</v>
      </c>
      <c r="H24" s="327">
        <v>4374.1580000000004</v>
      </c>
      <c r="I24" s="681">
        <v>3833.6759999999999</v>
      </c>
      <c r="J24" s="327">
        <v>3632.328</v>
      </c>
      <c r="K24" s="681">
        <v>5.9580000000000002</v>
      </c>
      <c r="L24" s="327">
        <v>2695.5160000000001</v>
      </c>
      <c r="M24" s="681">
        <v>849.40300000000002</v>
      </c>
      <c r="N24" s="327">
        <v>849.49699999999996</v>
      </c>
      <c r="O24" s="681" t="s">
        <v>465</v>
      </c>
      <c r="P24" s="327" t="s">
        <v>465</v>
      </c>
      <c r="Q24" s="681">
        <v>11585.528</v>
      </c>
      <c r="R24" s="327">
        <v>13682.19</v>
      </c>
      <c r="FT24" s="88"/>
      <c r="FU24" s="88"/>
    </row>
    <row r="25" spans="1:177">
      <c r="A25" s="194"/>
      <c r="B25" s="195" t="s">
        <v>187</v>
      </c>
      <c r="C25" s="681" t="s">
        <v>465</v>
      </c>
      <c r="D25" s="327" t="s">
        <v>465</v>
      </c>
      <c r="E25" s="681" t="s">
        <v>465</v>
      </c>
      <c r="F25" s="327" t="s">
        <v>465</v>
      </c>
      <c r="G25" s="681">
        <v>7.6440000000000001</v>
      </c>
      <c r="H25" s="327">
        <v>7.3410000000000002</v>
      </c>
      <c r="I25" s="681" t="s">
        <v>465</v>
      </c>
      <c r="J25" s="327" t="s">
        <v>465</v>
      </c>
      <c r="K25" s="681" t="s">
        <v>465</v>
      </c>
      <c r="L25" s="327" t="s">
        <v>465</v>
      </c>
      <c r="M25" s="681" t="s">
        <v>465</v>
      </c>
      <c r="N25" s="327" t="s">
        <v>465</v>
      </c>
      <c r="O25" s="681" t="s">
        <v>465</v>
      </c>
      <c r="P25" s="327" t="s">
        <v>465</v>
      </c>
      <c r="Q25" s="681">
        <v>7.6440000000000001</v>
      </c>
      <c r="R25" s="327">
        <v>7.3410000000000002</v>
      </c>
      <c r="FT25" s="88"/>
      <c r="FU25" s="88"/>
    </row>
    <row r="26" spans="1:177">
      <c r="A26" s="194"/>
      <c r="B26" s="195" t="s">
        <v>259</v>
      </c>
      <c r="C26" s="681" t="s">
        <v>465</v>
      </c>
      <c r="D26" s="327" t="s">
        <v>465</v>
      </c>
      <c r="E26" s="681">
        <v>2.9000000000000001E-2</v>
      </c>
      <c r="F26" s="327">
        <v>3.4000000000000002E-2</v>
      </c>
      <c r="G26" s="681">
        <v>116.86199999999999</v>
      </c>
      <c r="H26" s="327">
        <v>119.247</v>
      </c>
      <c r="I26" s="681">
        <v>47.445999999999998</v>
      </c>
      <c r="J26" s="327">
        <v>46.661000000000001</v>
      </c>
      <c r="K26" s="681" t="s">
        <v>465</v>
      </c>
      <c r="L26" s="327">
        <v>167.22</v>
      </c>
      <c r="M26" s="681">
        <v>12.442</v>
      </c>
      <c r="N26" s="327">
        <v>12.776999999999999</v>
      </c>
      <c r="O26" s="681" t="s">
        <v>465</v>
      </c>
      <c r="P26" s="327" t="s">
        <v>465</v>
      </c>
      <c r="Q26" s="681">
        <v>176.779</v>
      </c>
      <c r="R26" s="327">
        <v>345.93900000000002</v>
      </c>
      <c r="FT26" s="88"/>
      <c r="FU26" s="88"/>
    </row>
    <row r="27" spans="1:177">
      <c r="A27" s="194"/>
      <c r="B27" s="195" t="s">
        <v>188</v>
      </c>
      <c r="C27" s="681">
        <v>38.561999999999998</v>
      </c>
      <c r="D27" s="327">
        <v>26.225000000000001</v>
      </c>
      <c r="E27" s="681">
        <v>27.492999999999999</v>
      </c>
      <c r="F27" s="327">
        <v>21.413</v>
      </c>
      <c r="G27" s="681">
        <v>765.95799999999997</v>
      </c>
      <c r="H27" s="327">
        <v>770.37300000000005</v>
      </c>
      <c r="I27" s="681">
        <v>0.159</v>
      </c>
      <c r="J27" s="327">
        <v>0.02</v>
      </c>
      <c r="K27" s="681" t="s">
        <v>465</v>
      </c>
      <c r="L27" s="327">
        <v>42.875999999999998</v>
      </c>
      <c r="M27" s="681">
        <v>3.4780000000000002</v>
      </c>
      <c r="N27" s="327">
        <v>3.3159999999999998</v>
      </c>
      <c r="O27" s="681" t="s">
        <v>465</v>
      </c>
      <c r="P27" s="327" t="s">
        <v>465</v>
      </c>
      <c r="Q27" s="681">
        <v>835.65</v>
      </c>
      <c r="R27" s="327">
        <v>864.22299999999996</v>
      </c>
      <c r="FT27" s="88"/>
      <c r="FU27" s="88"/>
    </row>
    <row r="28" spans="1:177" s="88" customFormat="1">
      <c r="C28" s="122"/>
      <c r="E28" s="122"/>
      <c r="G28" s="122"/>
      <c r="I28" s="122"/>
      <c r="K28" s="122"/>
      <c r="M28" s="122"/>
      <c r="O28" s="122"/>
      <c r="Q28" s="122"/>
    </row>
    <row r="29" spans="1:177" s="202" customFormat="1">
      <c r="A29" s="192" t="s">
        <v>224</v>
      </c>
      <c r="B29" s="193"/>
      <c r="C29" s="680">
        <v>17827.326000000001</v>
      </c>
      <c r="D29" s="328">
        <v>17427.365000000002</v>
      </c>
      <c r="E29" s="680">
        <v>3556.2139999999999</v>
      </c>
      <c r="F29" s="328">
        <v>3635.4839999999999</v>
      </c>
      <c r="G29" s="680">
        <v>21821.526000000002</v>
      </c>
      <c r="H29" s="328">
        <v>20812.241999999998</v>
      </c>
      <c r="I29" s="680">
        <v>5172.2389999999996</v>
      </c>
      <c r="J29" s="328">
        <v>4725.4679999999998</v>
      </c>
      <c r="K29" s="680">
        <v>3773.6550000000002</v>
      </c>
      <c r="L29" s="328">
        <v>3568.1979999999999</v>
      </c>
      <c r="M29" s="680">
        <v>1733.21</v>
      </c>
      <c r="N29" s="328">
        <v>1708.2729999999999</v>
      </c>
      <c r="O29" s="680">
        <v>-17530.37</v>
      </c>
      <c r="P29" s="328">
        <v>-17103.383000000002</v>
      </c>
      <c r="Q29" s="680">
        <v>36353.800000000003</v>
      </c>
      <c r="R29" s="328">
        <v>34773.646999999997</v>
      </c>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175"/>
      <c r="BF29" s="175"/>
      <c r="BG29" s="175"/>
      <c r="BH29" s="175"/>
      <c r="BI29" s="175"/>
      <c r="BJ29" s="175"/>
      <c r="BK29" s="175"/>
      <c r="BL29" s="175"/>
      <c r="BM29" s="175"/>
      <c r="BN29" s="175"/>
      <c r="BO29" s="175"/>
      <c r="BP29" s="175"/>
      <c r="BQ29" s="175"/>
      <c r="BR29" s="175"/>
      <c r="BS29" s="175"/>
      <c r="BT29" s="175"/>
      <c r="BU29" s="175"/>
      <c r="BV29" s="175"/>
      <c r="BW29" s="175"/>
      <c r="BX29" s="175"/>
      <c r="BY29" s="175"/>
      <c r="BZ29" s="175"/>
      <c r="CA29" s="175"/>
      <c r="CB29" s="175"/>
      <c r="CC29" s="175"/>
      <c r="CD29" s="175"/>
      <c r="CE29" s="175"/>
      <c r="CF29" s="175"/>
      <c r="CG29" s="175"/>
      <c r="CH29" s="175"/>
      <c r="CI29" s="175"/>
      <c r="CJ29" s="175"/>
      <c r="CK29" s="175"/>
      <c r="CL29" s="175"/>
      <c r="CM29" s="175"/>
      <c r="CN29" s="175"/>
      <c r="CO29" s="175"/>
      <c r="CP29" s="175"/>
      <c r="CQ29" s="175"/>
      <c r="CR29" s="175"/>
      <c r="CS29" s="175"/>
      <c r="CT29" s="175"/>
      <c r="CU29" s="175"/>
      <c r="CV29" s="175"/>
      <c r="CW29" s="175"/>
      <c r="CX29" s="175"/>
      <c r="CY29" s="175"/>
      <c r="CZ29" s="175"/>
      <c r="DA29" s="175"/>
      <c r="DB29" s="175"/>
      <c r="DC29" s="175"/>
      <c r="DD29" s="175"/>
      <c r="DE29" s="175"/>
      <c r="DF29" s="175"/>
      <c r="DG29" s="175"/>
      <c r="DH29" s="175"/>
      <c r="DI29" s="175"/>
      <c r="DJ29" s="175"/>
      <c r="DK29" s="175"/>
      <c r="DL29" s="175"/>
      <c r="DM29" s="175"/>
      <c r="DN29" s="175"/>
      <c r="DO29" s="175"/>
      <c r="DP29" s="175"/>
      <c r="DQ29" s="175"/>
      <c r="DR29" s="175"/>
      <c r="DS29" s="175"/>
      <c r="DT29" s="175"/>
      <c r="DU29" s="175"/>
      <c r="DV29" s="175"/>
      <c r="DW29" s="175"/>
      <c r="DX29" s="175"/>
      <c r="DY29" s="175"/>
      <c r="DZ29" s="175"/>
      <c r="EA29" s="175"/>
      <c r="EB29" s="175"/>
      <c r="EC29" s="175"/>
      <c r="ED29" s="175"/>
      <c r="EE29" s="175"/>
      <c r="EF29" s="175"/>
      <c r="EG29" s="175"/>
      <c r="EH29" s="175"/>
      <c r="EI29" s="175"/>
      <c r="EJ29" s="175"/>
      <c r="EK29" s="175"/>
      <c r="EL29" s="175"/>
      <c r="EM29" s="175"/>
      <c r="EN29" s="175"/>
      <c r="EO29" s="175"/>
      <c r="EP29" s="175"/>
      <c r="EQ29" s="175"/>
      <c r="ER29" s="175"/>
      <c r="ES29" s="175"/>
      <c r="ET29" s="175"/>
      <c r="EU29" s="175"/>
      <c r="EV29" s="175"/>
      <c r="EW29" s="175"/>
      <c r="EX29" s="175"/>
      <c r="EY29" s="175"/>
      <c r="EZ29" s="175"/>
      <c r="FA29" s="175"/>
      <c r="FB29" s="175"/>
      <c r="FC29" s="175"/>
      <c r="FD29" s="175"/>
      <c r="FE29" s="175"/>
      <c r="FF29" s="175"/>
      <c r="FG29" s="175"/>
      <c r="FH29" s="175"/>
      <c r="FI29" s="175"/>
      <c r="FJ29" s="175"/>
      <c r="FK29" s="175"/>
      <c r="FL29" s="175"/>
      <c r="FM29" s="175"/>
      <c r="FN29" s="175"/>
      <c r="FO29" s="175"/>
      <c r="FP29" s="175"/>
      <c r="FQ29" s="175"/>
      <c r="FR29" s="175"/>
      <c r="FS29" s="175"/>
      <c r="FT29" s="175"/>
      <c r="FU29" s="175"/>
    </row>
    <row r="30" spans="1:177">
      <c r="A30" s="203"/>
      <c r="B30" s="203"/>
      <c r="C30" s="203"/>
      <c r="D30" s="203"/>
      <c r="E30" s="203"/>
      <c r="F30" s="203"/>
      <c r="G30" s="203"/>
      <c r="H30" s="203"/>
      <c r="I30" s="203"/>
      <c r="J30" s="203"/>
      <c r="K30" s="203"/>
      <c r="L30" s="203"/>
      <c r="M30" s="203"/>
      <c r="N30" s="203"/>
      <c r="O30" s="203"/>
      <c r="P30" s="203"/>
      <c r="Q30" s="203"/>
      <c r="R30" s="203"/>
      <c r="FT30" s="88"/>
      <c r="FU30" s="88"/>
    </row>
    <row r="31" spans="1:177">
      <c r="A31" s="203"/>
      <c r="B31" s="203"/>
      <c r="C31" s="203"/>
      <c r="D31" s="204"/>
      <c r="E31" s="203"/>
      <c r="F31" s="203"/>
      <c r="G31" s="203"/>
      <c r="H31" s="203"/>
      <c r="I31" s="203"/>
      <c r="J31" s="203"/>
      <c r="K31" s="203"/>
      <c r="L31" s="203"/>
      <c r="M31" s="203"/>
      <c r="N31" s="203"/>
      <c r="O31" s="203"/>
      <c r="P31" s="203"/>
      <c r="Q31" s="203"/>
      <c r="R31" s="203"/>
      <c r="FT31" s="88"/>
      <c r="FU31" s="88"/>
    </row>
    <row r="32" spans="1:177">
      <c r="A32" s="203"/>
      <c r="B32" s="203"/>
      <c r="C32" s="203"/>
      <c r="D32" s="204"/>
      <c r="E32" s="203"/>
      <c r="F32" s="203"/>
      <c r="G32" s="203"/>
      <c r="H32" s="203"/>
      <c r="I32" s="203"/>
      <c r="J32" s="203"/>
      <c r="K32" s="203"/>
      <c r="L32" s="203"/>
      <c r="M32" s="203"/>
      <c r="N32" s="203"/>
      <c r="O32" s="203"/>
      <c r="P32" s="203"/>
      <c r="Q32" s="203"/>
      <c r="R32" s="203"/>
      <c r="FT32" s="88"/>
      <c r="FU32" s="88"/>
    </row>
    <row r="33" spans="1:177">
      <c r="A33" s="203"/>
      <c r="B33" s="203"/>
      <c r="C33" s="203"/>
      <c r="D33" s="204"/>
      <c r="E33" s="203"/>
      <c r="F33" s="203"/>
      <c r="G33" s="203"/>
      <c r="H33" s="203"/>
      <c r="I33" s="203"/>
      <c r="J33" s="203"/>
      <c r="K33" s="203"/>
      <c r="L33" s="203"/>
      <c r="M33" s="203"/>
      <c r="N33" s="203"/>
      <c r="O33" s="203"/>
      <c r="P33" s="203"/>
      <c r="Q33" s="203"/>
      <c r="R33" s="203"/>
      <c r="FT33" s="88"/>
      <c r="FU33" s="88"/>
    </row>
    <row r="34" spans="1:177" ht="12.75" customHeight="1">
      <c r="A34" s="869" t="s">
        <v>71</v>
      </c>
      <c r="B34" s="870"/>
      <c r="C34" s="871" t="s">
        <v>244</v>
      </c>
      <c r="D34" s="872"/>
      <c r="E34" s="871" t="s">
        <v>10</v>
      </c>
      <c r="F34" s="872"/>
      <c r="G34" s="871" t="s">
        <v>46</v>
      </c>
      <c r="H34" s="872"/>
      <c r="I34" s="871" t="s">
        <v>14</v>
      </c>
      <c r="J34" s="872"/>
      <c r="K34" s="871" t="s">
        <v>47</v>
      </c>
      <c r="L34" s="872"/>
      <c r="M34" s="871" t="s">
        <v>318</v>
      </c>
      <c r="N34" s="872"/>
      <c r="O34" s="871" t="s">
        <v>245</v>
      </c>
      <c r="P34" s="872"/>
      <c r="Q34" s="871" t="s">
        <v>17</v>
      </c>
      <c r="R34" s="872"/>
      <c r="FT34" s="88"/>
      <c r="FU34" s="88"/>
    </row>
    <row r="35" spans="1:177" ht="12.75" customHeight="1">
      <c r="A35" s="861" t="s">
        <v>225</v>
      </c>
      <c r="B35" s="873"/>
      <c r="C35" s="682" t="s">
        <v>466</v>
      </c>
      <c r="D35" s="323" t="s">
        <v>468</v>
      </c>
      <c r="E35" s="682" t="s">
        <v>466</v>
      </c>
      <c r="F35" s="323" t="s">
        <v>468</v>
      </c>
      <c r="G35" s="682" t="s">
        <v>466</v>
      </c>
      <c r="H35" s="323" t="s">
        <v>468</v>
      </c>
      <c r="I35" s="682" t="s">
        <v>466</v>
      </c>
      <c r="J35" s="323" t="s">
        <v>468</v>
      </c>
      <c r="K35" s="682" t="s">
        <v>466</v>
      </c>
      <c r="L35" s="323" t="s">
        <v>468</v>
      </c>
      <c r="M35" s="682" t="s">
        <v>466</v>
      </c>
      <c r="N35" s="323" t="s">
        <v>468</v>
      </c>
      <c r="O35" s="682" t="s">
        <v>466</v>
      </c>
      <c r="P35" s="323" t="s">
        <v>468</v>
      </c>
      <c r="Q35" s="682" t="s">
        <v>466</v>
      </c>
      <c r="R35" s="323" t="s">
        <v>468</v>
      </c>
      <c r="FT35" s="88"/>
      <c r="FU35" s="88"/>
    </row>
    <row r="36" spans="1:177">
      <c r="A36" s="874"/>
      <c r="B36" s="875"/>
      <c r="C36" s="683" t="s">
        <v>307</v>
      </c>
      <c r="D36" s="324" t="s">
        <v>307</v>
      </c>
      <c r="E36" s="683" t="s">
        <v>307</v>
      </c>
      <c r="F36" s="324" t="s">
        <v>307</v>
      </c>
      <c r="G36" s="683" t="s">
        <v>307</v>
      </c>
      <c r="H36" s="324" t="s">
        <v>307</v>
      </c>
      <c r="I36" s="683" t="s">
        <v>307</v>
      </c>
      <c r="J36" s="324" t="s">
        <v>307</v>
      </c>
      <c r="K36" s="683" t="s">
        <v>307</v>
      </c>
      <c r="L36" s="324" t="s">
        <v>307</v>
      </c>
      <c r="M36" s="683" t="s">
        <v>307</v>
      </c>
      <c r="N36" s="324" t="s">
        <v>307</v>
      </c>
      <c r="O36" s="683" t="s">
        <v>307</v>
      </c>
      <c r="P36" s="324" t="s">
        <v>307</v>
      </c>
      <c r="Q36" s="683" t="s">
        <v>307</v>
      </c>
      <c r="R36" s="324" t="s">
        <v>307</v>
      </c>
      <c r="FT36" s="88"/>
      <c r="FU36" s="88"/>
    </row>
    <row r="37" spans="1:177" s="202" customFormat="1">
      <c r="A37" s="192" t="s">
        <v>226</v>
      </c>
      <c r="B37" s="193"/>
      <c r="C37" s="680">
        <v>254.43700000000001</v>
      </c>
      <c r="D37" s="328">
        <v>35.953000000000003</v>
      </c>
      <c r="E37" s="680">
        <v>1073.548</v>
      </c>
      <c r="F37" s="328">
        <v>1124.105</v>
      </c>
      <c r="G37" s="680">
        <v>5319.8519999999999</v>
      </c>
      <c r="H37" s="328">
        <v>4961.0959999999995</v>
      </c>
      <c r="I37" s="680">
        <v>1780.0940000000001</v>
      </c>
      <c r="J37" s="328">
        <v>1032.0170000000001</v>
      </c>
      <c r="K37" s="680">
        <v>1994.854</v>
      </c>
      <c r="L37" s="328">
        <v>891.06700000000001</v>
      </c>
      <c r="M37" s="680">
        <v>116.547</v>
      </c>
      <c r="N37" s="328">
        <v>80.585999999999999</v>
      </c>
      <c r="O37" s="680">
        <v>-588.37900000000002</v>
      </c>
      <c r="P37" s="328">
        <v>-197.852</v>
      </c>
      <c r="Q37" s="680">
        <v>9950.9529999999995</v>
      </c>
      <c r="R37" s="328">
        <v>7926.9719999999998</v>
      </c>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c r="BZ37" s="175"/>
      <c r="CA37" s="175"/>
      <c r="CB37" s="175"/>
      <c r="CC37" s="175"/>
      <c r="CD37" s="175"/>
      <c r="CE37" s="175"/>
      <c r="CF37" s="175"/>
      <c r="CG37" s="175"/>
      <c r="CH37" s="175"/>
      <c r="CI37" s="175"/>
      <c r="CJ37" s="175"/>
      <c r="CK37" s="175"/>
      <c r="CL37" s="175"/>
      <c r="CM37" s="175"/>
      <c r="CN37" s="175"/>
      <c r="CO37" s="175"/>
      <c r="CP37" s="175"/>
      <c r="CQ37" s="175"/>
      <c r="CR37" s="175"/>
      <c r="CS37" s="175"/>
      <c r="CT37" s="175"/>
      <c r="CU37" s="175"/>
      <c r="CV37" s="175"/>
      <c r="CW37" s="175"/>
      <c r="CX37" s="175"/>
      <c r="CY37" s="175"/>
      <c r="CZ37" s="175"/>
      <c r="DA37" s="175"/>
      <c r="DB37" s="175"/>
      <c r="DC37" s="175"/>
      <c r="DD37" s="175"/>
      <c r="DE37" s="175"/>
      <c r="DF37" s="175"/>
      <c r="DG37" s="175"/>
      <c r="DH37" s="175"/>
      <c r="DI37" s="175"/>
      <c r="DJ37" s="175"/>
      <c r="DK37" s="175"/>
      <c r="DL37" s="175"/>
      <c r="DM37" s="175"/>
      <c r="DN37" s="175"/>
      <c r="DO37" s="175"/>
      <c r="DP37" s="175"/>
      <c r="DQ37" s="175"/>
      <c r="DR37" s="175"/>
      <c r="DS37" s="175"/>
      <c r="DT37" s="175"/>
      <c r="DU37" s="175"/>
      <c r="DV37" s="175"/>
      <c r="DW37" s="175"/>
      <c r="DX37" s="175"/>
      <c r="DY37" s="175"/>
      <c r="DZ37" s="175"/>
      <c r="EA37" s="175"/>
      <c r="EB37" s="175"/>
      <c r="EC37" s="175"/>
      <c r="ED37" s="175"/>
      <c r="EE37" s="175"/>
      <c r="EF37" s="175"/>
      <c r="EG37" s="175"/>
      <c r="EH37" s="175"/>
      <c r="EI37" s="175"/>
      <c r="EJ37" s="175"/>
      <c r="EK37" s="175"/>
      <c r="EL37" s="175"/>
      <c r="EM37" s="175"/>
      <c r="EN37" s="175"/>
      <c r="EO37" s="175"/>
      <c r="EP37" s="175"/>
      <c r="EQ37" s="175"/>
      <c r="ER37" s="175"/>
      <c r="ES37" s="175"/>
      <c r="ET37" s="175"/>
      <c r="EU37" s="175"/>
      <c r="EV37" s="175"/>
      <c r="EW37" s="175"/>
      <c r="EX37" s="175"/>
      <c r="EY37" s="175"/>
      <c r="EZ37" s="175"/>
      <c r="FA37" s="175"/>
      <c r="FB37" s="175"/>
      <c r="FC37" s="175"/>
      <c r="FD37" s="175"/>
      <c r="FE37" s="175"/>
      <c r="FF37" s="175"/>
      <c r="FG37" s="175"/>
      <c r="FH37" s="175"/>
      <c r="FI37" s="175"/>
      <c r="FJ37" s="175"/>
      <c r="FK37" s="175"/>
      <c r="FL37" s="175"/>
      <c r="FM37" s="175"/>
      <c r="FN37" s="175"/>
      <c r="FO37" s="175"/>
      <c r="FP37" s="175"/>
      <c r="FQ37" s="175"/>
      <c r="FR37" s="175"/>
      <c r="FS37" s="175"/>
      <c r="FT37" s="175"/>
      <c r="FU37" s="175"/>
    </row>
    <row r="38" spans="1:177">
      <c r="A38" s="194"/>
      <c r="B38" s="195" t="s">
        <v>342</v>
      </c>
      <c r="C38" s="681">
        <v>83.248999999999995</v>
      </c>
      <c r="D38" s="327">
        <v>4.4420000000000002</v>
      </c>
      <c r="E38" s="681" t="s">
        <v>465</v>
      </c>
      <c r="F38" s="327" t="s">
        <v>454</v>
      </c>
      <c r="G38" s="681">
        <v>756.56399999999996</v>
      </c>
      <c r="H38" s="327">
        <v>647.447</v>
      </c>
      <c r="I38" s="681">
        <v>247.63399999999999</v>
      </c>
      <c r="J38" s="327">
        <v>309.52600000000001</v>
      </c>
      <c r="K38" s="681">
        <v>70.072999999999993</v>
      </c>
      <c r="L38" s="327">
        <v>352.464</v>
      </c>
      <c r="M38" s="681">
        <v>7.6999999999999999E-2</v>
      </c>
      <c r="N38" s="327" t="s">
        <v>454</v>
      </c>
      <c r="O38" s="681" t="s">
        <v>465</v>
      </c>
      <c r="P38" s="327" t="s">
        <v>465</v>
      </c>
      <c r="Q38" s="681">
        <v>1157.597</v>
      </c>
      <c r="R38" s="327">
        <v>1313.8789999999999</v>
      </c>
      <c r="FT38" s="88"/>
      <c r="FU38" s="88"/>
    </row>
    <row r="39" spans="1:177">
      <c r="A39" s="194"/>
      <c r="B39" s="195" t="s">
        <v>343</v>
      </c>
      <c r="C39" s="681" t="s">
        <v>465</v>
      </c>
      <c r="D39" s="327" t="s">
        <v>454</v>
      </c>
      <c r="E39" s="681">
        <v>2.5000000000000001E-2</v>
      </c>
      <c r="F39" s="327">
        <v>1.4E-2</v>
      </c>
      <c r="G39" s="681">
        <v>16.175000000000001</v>
      </c>
      <c r="H39" s="327">
        <v>20.887</v>
      </c>
      <c r="I39" s="681">
        <v>4.8330000000000002</v>
      </c>
      <c r="J39" s="327">
        <v>5.7469999999999999</v>
      </c>
      <c r="K39" s="681">
        <v>8.9999999999999993E-3</v>
      </c>
      <c r="L39" s="327">
        <v>7.1829999999999998</v>
      </c>
      <c r="M39" s="681">
        <v>1.5189999999999999</v>
      </c>
      <c r="N39" s="327">
        <v>1.0740000000000001</v>
      </c>
      <c r="O39" s="681" t="s">
        <v>465</v>
      </c>
      <c r="P39" s="327" t="s">
        <v>465</v>
      </c>
      <c r="Q39" s="681">
        <v>22.561</v>
      </c>
      <c r="R39" s="327">
        <v>34.905000000000001</v>
      </c>
      <c r="FT39" s="88"/>
      <c r="FU39" s="88"/>
    </row>
    <row r="40" spans="1:177">
      <c r="A40" s="194"/>
      <c r="B40" s="195" t="s">
        <v>372</v>
      </c>
      <c r="C40" s="681">
        <v>8.2840000000000007</v>
      </c>
      <c r="D40" s="327">
        <v>10.569000000000001</v>
      </c>
      <c r="E40" s="681">
        <v>869.40200000000004</v>
      </c>
      <c r="F40" s="327">
        <v>843.19200000000001</v>
      </c>
      <c r="G40" s="681">
        <v>2814.1039999999998</v>
      </c>
      <c r="H40" s="327">
        <v>2621.924</v>
      </c>
      <c r="I40" s="681">
        <v>877.11900000000003</v>
      </c>
      <c r="J40" s="327">
        <v>422.49799999999999</v>
      </c>
      <c r="K40" s="681">
        <v>0.74199999999999999</v>
      </c>
      <c r="L40" s="327">
        <v>366.23200000000003</v>
      </c>
      <c r="M40" s="681">
        <v>66.048000000000002</v>
      </c>
      <c r="N40" s="327">
        <v>41.264000000000003</v>
      </c>
      <c r="O40" s="681">
        <v>9.2999999999999999E-2</v>
      </c>
      <c r="P40" s="327" t="s">
        <v>465</v>
      </c>
      <c r="Q40" s="681">
        <v>4635.7920000000004</v>
      </c>
      <c r="R40" s="327">
        <v>4305.6790000000001</v>
      </c>
      <c r="FT40" s="88"/>
      <c r="FU40" s="88"/>
    </row>
    <row r="41" spans="1:177">
      <c r="A41" s="194"/>
      <c r="B41" s="195" t="s">
        <v>370</v>
      </c>
      <c r="C41" s="681">
        <v>156.589</v>
      </c>
      <c r="D41" s="327">
        <v>17.27</v>
      </c>
      <c r="E41" s="681">
        <v>21.507000000000001</v>
      </c>
      <c r="F41" s="327">
        <v>21.673999999999999</v>
      </c>
      <c r="G41" s="681">
        <v>1461.615</v>
      </c>
      <c r="H41" s="327">
        <v>1350.8579999999999</v>
      </c>
      <c r="I41" s="681">
        <v>376.04</v>
      </c>
      <c r="J41" s="327">
        <v>45.487000000000002</v>
      </c>
      <c r="K41" s="681">
        <v>46.59</v>
      </c>
      <c r="L41" s="327">
        <v>80.816000000000003</v>
      </c>
      <c r="M41" s="681">
        <v>35.146000000000001</v>
      </c>
      <c r="N41" s="327">
        <v>32.478999999999999</v>
      </c>
      <c r="O41" s="681">
        <v>-587.78899999999999</v>
      </c>
      <c r="P41" s="327">
        <v>-196.709</v>
      </c>
      <c r="Q41" s="681">
        <v>1509.6980000000001</v>
      </c>
      <c r="R41" s="327">
        <v>1351.875</v>
      </c>
      <c r="FT41" s="88"/>
      <c r="FU41" s="88"/>
    </row>
    <row r="42" spans="1:177">
      <c r="A42" s="194"/>
      <c r="B42" s="195" t="s">
        <v>344</v>
      </c>
      <c r="C42" s="681">
        <v>1.6E-2</v>
      </c>
      <c r="D42" s="327">
        <v>1.6E-2</v>
      </c>
      <c r="E42" s="681">
        <v>36.850999999999999</v>
      </c>
      <c r="F42" s="327">
        <v>39.503</v>
      </c>
      <c r="G42" s="681">
        <v>84.2</v>
      </c>
      <c r="H42" s="327">
        <v>81.001000000000005</v>
      </c>
      <c r="I42" s="681">
        <v>37.862000000000002</v>
      </c>
      <c r="J42" s="327">
        <v>49.588999999999999</v>
      </c>
      <c r="K42" s="681" t="s">
        <v>465</v>
      </c>
      <c r="L42" s="327">
        <v>10.301</v>
      </c>
      <c r="M42" s="681" t="s">
        <v>465</v>
      </c>
      <c r="N42" s="327" t="s">
        <v>454</v>
      </c>
      <c r="O42" s="681" t="s">
        <v>465</v>
      </c>
      <c r="P42" s="327" t="s">
        <v>465</v>
      </c>
      <c r="Q42" s="681">
        <v>158.929</v>
      </c>
      <c r="R42" s="327">
        <v>180.41</v>
      </c>
      <c r="FT42" s="88"/>
      <c r="FU42" s="88"/>
    </row>
    <row r="43" spans="1:177" ht="14.25" customHeight="1">
      <c r="A43" s="194"/>
      <c r="B43" s="195" t="s">
        <v>189</v>
      </c>
      <c r="C43" s="681" t="s">
        <v>465</v>
      </c>
      <c r="D43" s="327" t="s">
        <v>454</v>
      </c>
      <c r="E43" s="681">
        <v>59.113999999999997</v>
      </c>
      <c r="F43" s="327">
        <v>34.667000000000002</v>
      </c>
      <c r="G43" s="681">
        <v>26.658000000000001</v>
      </c>
      <c r="H43" s="327">
        <v>71.084000000000003</v>
      </c>
      <c r="I43" s="681">
        <v>53.216999999999999</v>
      </c>
      <c r="J43" s="327">
        <v>153.447</v>
      </c>
      <c r="K43" s="681" t="s">
        <v>465</v>
      </c>
      <c r="L43" s="327">
        <v>31.398</v>
      </c>
      <c r="M43" s="681">
        <v>7.7460000000000004</v>
      </c>
      <c r="N43" s="327">
        <v>4.4669999999999996</v>
      </c>
      <c r="O43" s="681" t="s">
        <v>465</v>
      </c>
      <c r="P43" s="327" t="s">
        <v>465</v>
      </c>
      <c r="Q43" s="681">
        <v>146.73500000000001</v>
      </c>
      <c r="R43" s="327">
        <v>295.06299999999999</v>
      </c>
      <c r="FT43" s="88"/>
      <c r="FU43" s="88"/>
    </row>
    <row r="44" spans="1:177">
      <c r="A44" s="194"/>
      <c r="B44" s="195" t="s">
        <v>190</v>
      </c>
      <c r="C44" s="681" t="s">
        <v>465</v>
      </c>
      <c r="D44" s="327" t="s">
        <v>454</v>
      </c>
      <c r="E44" s="681" t="s">
        <v>465</v>
      </c>
      <c r="F44" s="327" t="s">
        <v>454</v>
      </c>
      <c r="G44" s="681" t="s">
        <v>465</v>
      </c>
      <c r="H44" s="327" t="s">
        <v>454</v>
      </c>
      <c r="I44" s="681" t="s">
        <v>465</v>
      </c>
      <c r="J44" s="327" t="s">
        <v>454</v>
      </c>
      <c r="K44" s="681" t="s">
        <v>465</v>
      </c>
      <c r="L44" s="327" t="s">
        <v>454</v>
      </c>
      <c r="M44" s="681" t="s">
        <v>465</v>
      </c>
      <c r="N44" s="327" t="s">
        <v>454</v>
      </c>
      <c r="O44" s="681" t="s">
        <v>465</v>
      </c>
      <c r="P44" s="327" t="s">
        <v>465</v>
      </c>
      <c r="Q44" s="681" t="s">
        <v>465</v>
      </c>
      <c r="R44" s="327" t="s">
        <v>465</v>
      </c>
      <c r="FT44" s="88"/>
      <c r="FU44" s="88"/>
    </row>
    <row r="45" spans="1:177">
      <c r="A45" s="194"/>
      <c r="B45" s="195" t="s">
        <v>379</v>
      </c>
      <c r="C45" s="681">
        <v>6.2990000000000004</v>
      </c>
      <c r="D45" s="327">
        <v>3.6560000000000001</v>
      </c>
      <c r="E45" s="681">
        <v>33.066000000000003</v>
      </c>
      <c r="F45" s="327">
        <v>25.728000000000002</v>
      </c>
      <c r="G45" s="681">
        <v>160.536</v>
      </c>
      <c r="H45" s="327">
        <v>167.89500000000001</v>
      </c>
      <c r="I45" s="681">
        <v>25.283000000000001</v>
      </c>
      <c r="J45" s="327">
        <v>23.152000000000001</v>
      </c>
      <c r="K45" s="681">
        <v>7.0000000000000007E-2</v>
      </c>
      <c r="L45" s="327">
        <v>42.673000000000002</v>
      </c>
      <c r="M45" s="681">
        <v>6.02</v>
      </c>
      <c r="N45" s="327">
        <v>1.302</v>
      </c>
      <c r="O45" s="681" t="s">
        <v>465</v>
      </c>
      <c r="P45" s="327" t="s">
        <v>465</v>
      </c>
      <c r="Q45" s="681">
        <v>231.274</v>
      </c>
      <c r="R45" s="327">
        <v>264.40600000000001</v>
      </c>
      <c r="FT45" s="88"/>
      <c r="FU45" s="88"/>
    </row>
    <row r="46" spans="1:177">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FT46" s="88"/>
      <c r="FU46" s="88"/>
    </row>
    <row r="47" spans="1:177">
      <c r="A47" s="194"/>
      <c r="B47" s="199" t="s">
        <v>366</v>
      </c>
      <c r="C47" s="681" t="s">
        <v>465</v>
      </c>
      <c r="D47" s="327" t="s">
        <v>454</v>
      </c>
      <c r="E47" s="681">
        <v>53.582999999999998</v>
      </c>
      <c r="F47" s="327">
        <v>159.327</v>
      </c>
      <c r="G47" s="681" t="s">
        <v>465</v>
      </c>
      <c r="H47" s="327" t="s">
        <v>454</v>
      </c>
      <c r="I47" s="681">
        <v>158.10599999999999</v>
      </c>
      <c r="J47" s="327">
        <v>22.571000000000002</v>
      </c>
      <c r="K47" s="681">
        <v>1877.37</v>
      </c>
      <c r="L47" s="327" t="s">
        <v>454</v>
      </c>
      <c r="M47" s="681">
        <v>-8.9999999999999993E-3</v>
      </c>
      <c r="N47" s="327" t="s">
        <v>454</v>
      </c>
      <c r="O47" s="681">
        <v>-0.68300000000000005</v>
      </c>
      <c r="P47" s="327">
        <v>-1.143</v>
      </c>
      <c r="Q47" s="681">
        <v>2088.3670000000002</v>
      </c>
      <c r="R47" s="327">
        <v>180.755</v>
      </c>
      <c r="FT47" s="88"/>
      <c r="FU47" s="88"/>
    </row>
    <row r="48" spans="1:177">
      <c r="A48" s="203"/>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FT48" s="88"/>
      <c r="FU48" s="88"/>
    </row>
    <row r="49" spans="1:177" s="202" customFormat="1">
      <c r="A49" s="192" t="s">
        <v>227</v>
      </c>
      <c r="B49" s="193"/>
      <c r="C49" s="680">
        <v>594.24</v>
      </c>
      <c r="D49" s="328">
        <v>828.94500000000005</v>
      </c>
      <c r="E49" s="680">
        <v>583.64300000000003</v>
      </c>
      <c r="F49" s="328">
        <v>664.61400000000003</v>
      </c>
      <c r="G49" s="680">
        <v>7490.3140000000003</v>
      </c>
      <c r="H49" s="328">
        <v>7409.4369999999999</v>
      </c>
      <c r="I49" s="680">
        <v>1470.0440000000001</v>
      </c>
      <c r="J49" s="328">
        <v>1416.5519999999999</v>
      </c>
      <c r="K49" s="680" t="s">
        <v>465</v>
      </c>
      <c r="L49" s="328">
        <v>966.73199999999997</v>
      </c>
      <c r="M49" s="680">
        <v>204.10400000000001</v>
      </c>
      <c r="N49" s="328">
        <v>202.94</v>
      </c>
      <c r="O49" s="680">
        <v>-91.275999999999996</v>
      </c>
      <c r="P49" s="328">
        <v>-89.662999999999997</v>
      </c>
      <c r="Q49" s="680">
        <v>10251.069</v>
      </c>
      <c r="R49" s="328">
        <v>11399.557000000001</v>
      </c>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c r="BZ49" s="175"/>
      <c r="CA49" s="175"/>
      <c r="CB49" s="175"/>
      <c r="CC49" s="175"/>
      <c r="CD49" s="175"/>
      <c r="CE49" s="175"/>
      <c r="CF49" s="175"/>
      <c r="CG49" s="175"/>
      <c r="CH49" s="175"/>
      <c r="CI49" s="175"/>
      <c r="CJ49" s="175"/>
      <c r="CK49" s="175"/>
      <c r="CL49" s="175"/>
      <c r="CM49" s="175"/>
      <c r="CN49" s="175"/>
      <c r="CO49" s="175"/>
      <c r="CP49" s="175"/>
      <c r="CQ49" s="175"/>
      <c r="CR49" s="175"/>
      <c r="CS49" s="175"/>
      <c r="CT49" s="175"/>
      <c r="CU49" s="175"/>
      <c r="CV49" s="175"/>
      <c r="CW49" s="175"/>
      <c r="CX49" s="175"/>
      <c r="CY49" s="175"/>
      <c r="CZ49" s="175"/>
      <c r="DA49" s="175"/>
      <c r="DB49" s="175"/>
      <c r="DC49" s="175"/>
      <c r="DD49" s="175"/>
      <c r="DE49" s="175"/>
      <c r="DF49" s="175"/>
      <c r="DG49" s="175"/>
      <c r="DH49" s="175"/>
      <c r="DI49" s="175"/>
      <c r="DJ49" s="175"/>
      <c r="DK49" s="175"/>
      <c r="DL49" s="175"/>
      <c r="DM49" s="175"/>
      <c r="DN49" s="175"/>
      <c r="DO49" s="175"/>
      <c r="DP49" s="175"/>
      <c r="DQ49" s="175"/>
      <c r="DR49" s="175"/>
      <c r="DS49" s="175"/>
      <c r="DT49" s="175"/>
      <c r="DU49" s="175"/>
      <c r="DV49" s="175"/>
      <c r="DW49" s="175"/>
      <c r="DX49" s="175"/>
      <c r="DY49" s="175"/>
      <c r="DZ49" s="175"/>
      <c r="EA49" s="175"/>
      <c r="EB49" s="175"/>
      <c r="EC49" s="175"/>
      <c r="ED49" s="175"/>
      <c r="EE49" s="175"/>
      <c r="EF49" s="175"/>
      <c r="EG49" s="175"/>
      <c r="EH49" s="175"/>
      <c r="EI49" s="175"/>
      <c r="EJ49" s="175"/>
      <c r="EK49" s="175"/>
      <c r="EL49" s="175"/>
      <c r="EM49" s="175"/>
      <c r="EN49" s="175"/>
      <c r="EO49" s="175"/>
      <c r="EP49" s="175"/>
      <c r="EQ49" s="175"/>
      <c r="ER49" s="175"/>
      <c r="ES49" s="175"/>
      <c r="ET49" s="175"/>
      <c r="EU49" s="175"/>
      <c r="EV49" s="175"/>
      <c r="EW49" s="175"/>
      <c r="EX49" s="175"/>
      <c r="EY49" s="175"/>
      <c r="EZ49" s="175"/>
      <c r="FA49" s="175"/>
      <c r="FB49" s="175"/>
      <c r="FC49" s="175"/>
      <c r="FD49" s="175"/>
      <c r="FE49" s="175"/>
      <c r="FF49" s="175"/>
      <c r="FG49" s="175"/>
      <c r="FH49" s="175"/>
      <c r="FI49" s="175"/>
      <c r="FJ49" s="175"/>
      <c r="FK49" s="175"/>
      <c r="FL49" s="175"/>
      <c r="FM49" s="175"/>
      <c r="FN49" s="175"/>
      <c r="FO49" s="175"/>
      <c r="FP49" s="175"/>
      <c r="FQ49" s="175"/>
      <c r="FR49" s="175"/>
      <c r="FS49" s="175"/>
      <c r="FT49" s="175"/>
      <c r="FU49" s="175"/>
    </row>
    <row r="50" spans="1:177">
      <c r="A50" s="194"/>
      <c r="B50" s="195" t="s">
        <v>345</v>
      </c>
      <c r="C50" s="681">
        <v>592.66200000000003</v>
      </c>
      <c r="D50" s="327">
        <v>697.13499999999999</v>
      </c>
      <c r="E50" s="681" t="s">
        <v>465</v>
      </c>
      <c r="F50" s="327" t="s">
        <v>454</v>
      </c>
      <c r="G50" s="681">
        <v>2956.5729999999999</v>
      </c>
      <c r="H50" s="327">
        <v>2794.3049999999998</v>
      </c>
      <c r="I50" s="681">
        <v>1197.777</v>
      </c>
      <c r="J50" s="327">
        <v>1169.125</v>
      </c>
      <c r="K50" s="681" t="s">
        <v>465</v>
      </c>
      <c r="L50" s="327">
        <v>610.55999999999995</v>
      </c>
      <c r="M50" s="681" t="s">
        <v>465</v>
      </c>
      <c r="N50" s="327" t="s">
        <v>454</v>
      </c>
      <c r="O50" s="681" t="s">
        <v>465</v>
      </c>
      <c r="P50" s="327" t="s">
        <v>465</v>
      </c>
      <c r="Q50" s="681">
        <v>4747.0119999999997</v>
      </c>
      <c r="R50" s="327">
        <v>5271.125</v>
      </c>
      <c r="FT50" s="88"/>
      <c r="FU50" s="88"/>
    </row>
    <row r="51" spans="1:177">
      <c r="A51" s="194"/>
      <c r="B51" s="195" t="s">
        <v>346</v>
      </c>
      <c r="C51" s="681" t="s">
        <v>465</v>
      </c>
      <c r="D51" s="327" t="s">
        <v>454</v>
      </c>
      <c r="E51" s="681">
        <v>-8.9999999999999993E-3</v>
      </c>
      <c r="F51" s="327">
        <v>4.0000000000000001E-3</v>
      </c>
      <c r="G51" s="681">
        <v>105.99</v>
      </c>
      <c r="H51" s="327">
        <v>102.342</v>
      </c>
      <c r="I51" s="681">
        <v>42.600999999999999</v>
      </c>
      <c r="J51" s="327">
        <v>41.158999999999999</v>
      </c>
      <c r="K51" s="681" t="s">
        <v>465</v>
      </c>
      <c r="L51" s="327">
        <v>20.277999999999999</v>
      </c>
      <c r="M51" s="681">
        <v>12.038</v>
      </c>
      <c r="N51" s="327">
        <v>12.903</v>
      </c>
      <c r="O51" s="681" t="s">
        <v>465</v>
      </c>
      <c r="P51" s="327" t="s">
        <v>465</v>
      </c>
      <c r="Q51" s="681">
        <v>160.62</v>
      </c>
      <c r="R51" s="327">
        <v>176.68600000000001</v>
      </c>
      <c r="FT51" s="88"/>
      <c r="FU51" s="88"/>
    </row>
    <row r="52" spans="1:177">
      <c r="A52" s="194"/>
      <c r="B52" s="195" t="s">
        <v>347</v>
      </c>
      <c r="C52" s="681" t="s">
        <v>465</v>
      </c>
      <c r="D52" s="327" t="s">
        <v>454</v>
      </c>
      <c r="E52" s="681">
        <v>9.9489999999999998</v>
      </c>
      <c r="F52" s="327">
        <v>11.250999999999999</v>
      </c>
      <c r="G52" s="681">
        <v>1820.7760000000001</v>
      </c>
      <c r="H52" s="327">
        <v>1883.2249999999999</v>
      </c>
      <c r="I52" s="681">
        <v>2.798</v>
      </c>
      <c r="J52" s="327">
        <v>5.3490000000000002</v>
      </c>
      <c r="K52" s="681" t="s">
        <v>465</v>
      </c>
      <c r="L52" s="327">
        <v>1.0469999999999999</v>
      </c>
      <c r="M52" s="681">
        <v>65.623000000000005</v>
      </c>
      <c r="N52" s="327">
        <v>63.777999999999999</v>
      </c>
      <c r="O52" s="681" t="s">
        <v>465</v>
      </c>
      <c r="P52" s="327" t="s">
        <v>465</v>
      </c>
      <c r="Q52" s="681">
        <v>1899.146</v>
      </c>
      <c r="R52" s="327">
        <v>1964.65</v>
      </c>
      <c r="FT52" s="88"/>
      <c r="FU52" s="88"/>
    </row>
    <row r="53" spans="1:177">
      <c r="A53" s="194"/>
      <c r="B53" s="195" t="s">
        <v>191</v>
      </c>
      <c r="C53" s="681" t="s">
        <v>465</v>
      </c>
      <c r="D53" s="327">
        <v>130</v>
      </c>
      <c r="E53" s="681" t="s">
        <v>465</v>
      </c>
      <c r="F53" s="327" t="s">
        <v>454</v>
      </c>
      <c r="G53" s="681">
        <v>672.88300000000004</v>
      </c>
      <c r="H53" s="327">
        <v>742.86</v>
      </c>
      <c r="I53" s="681" t="s">
        <v>465</v>
      </c>
      <c r="J53" s="327" t="s">
        <v>454</v>
      </c>
      <c r="K53" s="681" t="s">
        <v>465</v>
      </c>
      <c r="L53" s="327" t="s">
        <v>454</v>
      </c>
      <c r="M53" s="681">
        <v>77.453999999999994</v>
      </c>
      <c r="N53" s="327">
        <v>77.453999999999994</v>
      </c>
      <c r="O53" s="681">
        <v>-91.275999999999996</v>
      </c>
      <c r="P53" s="327">
        <v>-89.662999999999997</v>
      </c>
      <c r="Q53" s="681">
        <v>659.06100000000004</v>
      </c>
      <c r="R53" s="327">
        <v>860.65099999999995</v>
      </c>
      <c r="FT53" s="88"/>
      <c r="FU53" s="88"/>
    </row>
    <row r="54" spans="1:177">
      <c r="A54" s="194"/>
      <c r="B54" s="195" t="s">
        <v>348</v>
      </c>
      <c r="C54" s="681" t="s">
        <v>465</v>
      </c>
      <c r="D54" s="327" t="s">
        <v>454</v>
      </c>
      <c r="E54" s="681">
        <v>8.82</v>
      </c>
      <c r="F54" s="327">
        <v>10.92</v>
      </c>
      <c r="G54" s="681">
        <v>532.77700000000004</v>
      </c>
      <c r="H54" s="327">
        <v>529.47900000000004</v>
      </c>
      <c r="I54" s="681">
        <v>76.968999999999994</v>
      </c>
      <c r="J54" s="327">
        <v>61.078000000000003</v>
      </c>
      <c r="K54" s="681" t="s">
        <v>465</v>
      </c>
      <c r="L54" s="327">
        <v>31.446000000000002</v>
      </c>
      <c r="M54" s="681">
        <v>6.4089999999999998</v>
      </c>
      <c r="N54" s="327">
        <v>6.61</v>
      </c>
      <c r="O54" s="681" t="s">
        <v>465</v>
      </c>
      <c r="P54" s="327" t="s">
        <v>465</v>
      </c>
      <c r="Q54" s="681">
        <v>624.97500000000002</v>
      </c>
      <c r="R54" s="327">
        <v>639.53300000000002</v>
      </c>
      <c r="FT54" s="88"/>
      <c r="FU54" s="88"/>
    </row>
    <row r="55" spans="1:177">
      <c r="A55" s="194"/>
      <c r="B55" s="195" t="s">
        <v>192</v>
      </c>
      <c r="C55" s="686">
        <v>-1E-3</v>
      </c>
      <c r="D55" s="327" t="s">
        <v>454</v>
      </c>
      <c r="E55" s="686">
        <v>515.92100000000005</v>
      </c>
      <c r="F55" s="327">
        <v>587.94299999999998</v>
      </c>
      <c r="G55" s="686">
        <v>76.266999999999996</v>
      </c>
      <c r="H55" s="327">
        <v>62.286999999999999</v>
      </c>
      <c r="I55" s="686">
        <v>54.823999999999998</v>
      </c>
      <c r="J55" s="327">
        <v>57.811</v>
      </c>
      <c r="K55" s="686" t="s">
        <v>465</v>
      </c>
      <c r="L55" s="327">
        <v>280.19400000000002</v>
      </c>
      <c r="M55" s="686">
        <v>42.231999999999999</v>
      </c>
      <c r="N55" s="327">
        <v>41.817</v>
      </c>
      <c r="O55" s="686" t="s">
        <v>465</v>
      </c>
      <c r="P55" s="327" t="s">
        <v>465</v>
      </c>
      <c r="Q55" s="686">
        <v>689.24300000000005</v>
      </c>
      <c r="R55" s="327">
        <v>1030.0519999999999</v>
      </c>
      <c r="FT55" s="88"/>
      <c r="FU55" s="88"/>
    </row>
    <row r="56" spans="1:177">
      <c r="A56" s="194"/>
      <c r="B56" s="195" t="s">
        <v>193</v>
      </c>
      <c r="C56" s="681">
        <v>1.579</v>
      </c>
      <c r="D56" s="327">
        <v>1.81</v>
      </c>
      <c r="E56" s="681">
        <v>14.194000000000001</v>
      </c>
      <c r="F56" s="327">
        <v>16.571999999999999</v>
      </c>
      <c r="G56" s="681">
        <v>1312.884</v>
      </c>
      <c r="H56" s="327">
        <v>1283.325</v>
      </c>
      <c r="I56" s="681">
        <v>95.075000000000003</v>
      </c>
      <c r="J56" s="327">
        <v>82.03</v>
      </c>
      <c r="K56" s="681" t="s">
        <v>465</v>
      </c>
      <c r="L56" s="327">
        <v>4.306</v>
      </c>
      <c r="M56" s="681">
        <v>0.34799999999999998</v>
      </c>
      <c r="N56" s="327">
        <v>0.378</v>
      </c>
      <c r="O56" s="681" t="s">
        <v>465</v>
      </c>
      <c r="P56" s="327" t="s">
        <v>465</v>
      </c>
      <c r="Q56" s="681">
        <v>1424.08</v>
      </c>
      <c r="R56" s="327">
        <v>1388.421</v>
      </c>
      <c r="FT56" s="88"/>
      <c r="FU56" s="88"/>
    </row>
    <row r="57" spans="1:177">
      <c r="A57" s="194"/>
      <c r="B57" s="195" t="s">
        <v>349</v>
      </c>
      <c r="C57" s="681" t="s">
        <v>465</v>
      </c>
      <c r="D57" s="327" t="s">
        <v>454</v>
      </c>
      <c r="E57" s="681">
        <v>34.768000000000001</v>
      </c>
      <c r="F57" s="327">
        <v>37.923999999999999</v>
      </c>
      <c r="G57" s="681">
        <v>12.164</v>
      </c>
      <c r="H57" s="327">
        <v>11.614000000000001</v>
      </c>
      <c r="I57" s="681" t="s">
        <v>465</v>
      </c>
      <c r="J57" s="327" t="s">
        <v>454</v>
      </c>
      <c r="K57" s="681" t="s">
        <v>465</v>
      </c>
      <c r="L57" s="327">
        <v>18.901</v>
      </c>
      <c r="M57" s="681" t="s">
        <v>465</v>
      </c>
      <c r="N57" s="327" t="s">
        <v>454</v>
      </c>
      <c r="O57" s="681" t="s">
        <v>465</v>
      </c>
      <c r="P57" s="327" t="s">
        <v>465</v>
      </c>
      <c r="Q57" s="681">
        <v>46.932000000000002</v>
      </c>
      <c r="R57" s="327">
        <v>68.438999999999993</v>
      </c>
      <c r="FT57" s="88"/>
      <c r="FU57" s="88"/>
    </row>
    <row r="58" spans="1:177">
      <c r="A58" s="203"/>
      <c r="B58" s="203"/>
      <c r="C58" s="203"/>
      <c r="D58" s="203"/>
      <c r="E58" s="203"/>
      <c r="F58" s="203"/>
      <c r="G58" s="203"/>
      <c r="H58" s="203"/>
      <c r="I58" s="203"/>
      <c r="J58" s="203"/>
      <c r="K58" s="203"/>
      <c r="L58" s="203"/>
      <c r="M58" s="203"/>
      <c r="N58" s="203"/>
      <c r="O58" s="203"/>
      <c r="P58" s="203"/>
      <c r="Q58" s="203"/>
      <c r="R58" s="203"/>
      <c r="S58" s="203"/>
      <c r="T58" s="203"/>
      <c r="U58" s="203"/>
      <c r="V58" s="203"/>
      <c r="FT58" s="88"/>
      <c r="FU58" s="88"/>
    </row>
    <row r="59" spans="1:177" s="202" customFormat="1">
      <c r="A59" s="192" t="s">
        <v>228</v>
      </c>
      <c r="B59" s="193"/>
      <c r="C59" s="680">
        <v>16978.649000000001</v>
      </c>
      <c r="D59" s="328">
        <v>16562.467000000001</v>
      </c>
      <c r="E59" s="680">
        <v>1899.0229999999999</v>
      </c>
      <c r="F59" s="328">
        <v>1846.7650000000001</v>
      </c>
      <c r="G59" s="680">
        <v>9011.36</v>
      </c>
      <c r="H59" s="328">
        <v>8441.7090000000007</v>
      </c>
      <c r="I59" s="680">
        <v>1922.1010000000001</v>
      </c>
      <c r="J59" s="328">
        <v>2276.8989999999999</v>
      </c>
      <c r="K59" s="680">
        <v>1778.8009999999999</v>
      </c>
      <c r="L59" s="328">
        <v>1710.3989999999999</v>
      </c>
      <c r="M59" s="680">
        <v>1412.559</v>
      </c>
      <c r="N59" s="328">
        <v>1424.7470000000001</v>
      </c>
      <c r="O59" s="680">
        <v>-16850.715</v>
      </c>
      <c r="P59" s="328">
        <v>-16815.867999999999</v>
      </c>
      <c r="Q59" s="680">
        <v>16151.778</v>
      </c>
      <c r="R59" s="328">
        <v>15447.118</v>
      </c>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5"/>
      <c r="BS59" s="175"/>
      <c r="BT59" s="175"/>
      <c r="BU59" s="175"/>
      <c r="BV59" s="175"/>
      <c r="BW59" s="175"/>
      <c r="BX59" s="175"/>
      <c r="BY59" s="175"/>
      <c r="BZ59" s="175"/>
      <c r="CA59" s="175"/>
      <c r="CB59" s="175"/>
      <c r="CC59" s="175"/>
      <c r="CD59" s="175"/>
      <c r="CE59" s="175"/>
      <c r="CF59" s="175"/>
      <c r="CG59" s="175"/>
      <c r="CH59" s="175"/>
      <c r="CI59" s="175"/>
      <c r="CJ59" s="175"/>
      <c r="CK59" s="175"/>
      <c r="CL59" s="175"/>
      <c r="CM59" s="175"/>
      <c r="CN59" s="175"/>
      <c r="CO59" s="175"/>
      <c r="CP59" s="175"/>
      <c r="CQ59" s="175"/>
      <c r="CR59" s="175"/>
      <c r="CS59" s="175"/>
      <c r="CT59" s="175"/>
      <c r="CU59" s="175"/>
      <c r="CV59" s="175"/>
      <c r="CW59" s="175"/>
      <c r="CX59" s="175"/>
      <c r="CY59" s="175"/>
      <c r="CZ59" s="175"/>
      <c r="DA59" s="175"/>
      <c r="DB59" s="175"/>
      <c r="DC59" s="175"/>
      <c r="DD59" s="175"/>
      <c r="DE59" s="175"/>
      <c r="DF59" s="175"/>
      <c r="DG59" s="175"/>
      <c r="DH59" s="175"/>
      <c r="DI59" s="175"/>
      <c r="DJ59" s="175"/>
      <c r="DK59" s="175"/>
      <c r="DL59" s="175"/>
      <c r="DM59" s="175"/>
      <c r="DN59" s="175"/>
      <c r="DO59" s="175"/>
      <c r="DP59" s="175"/>
      <c r="DQ59" s="175"/>
      <c r="DR59" s="175"/>
      <c r="DS59" s="175"/>
      <c r="DT59" s="175"/>
      <c r="DU59" s="175"/>
      <c r="DV59" s="175"/>
      <c r="DW59" s="175"/>
      <c r="DX59" s="175"/>
      <c r="DY59" s="175"/>
      <c r="DZ59" s="175"/>
      <c r="EA59" s="175"/>
      <c r="EB59" s="175"/>
      <c r="EC59" s="175"/>
      <c r="ED59" s="175"/>
      <c r="EE59" s="175"/>
      <c r="EF59" s="175"/>
      <c r="EG59" s="175"/>
      <c r="EH59" s="175"/>
      <c r="EI59" s="175"/>
      <c r="EJ59" s="175"/>
      <c r="EK59" s="175"/>
      <c r="EL59" s="175"/>
      <c r="EM59" s="175"/>
      <c r="EN59" s="175"/>
      <c r="EO59" s="175"/>
      <c r="EP59" s="175"/>
      <c r="EQ59" s="175"/>
      <c r="ER59" s="175"/>
      <c r="ES59" s="175"/>
      <c r="ET59" s="175"/>
      <c r="EU59" s="175"/>
      <c r="EV59" s="175"/>
      <c r="EW59" s="175"/>
      <c r="EX59" s="175"/>
      <c r="EY59" s="175"/>
      <c r="EZ59" s="175"/>
      <c r="FA59" s="175"/>
      <c r="FB59" s="175"/>
      <c r="FC59" s="175"/>
      <c r="FD59" s="175"/>
      <c r="FE59" s="175"/>
      <c r="FF59" s="175"/>
      <c r="FG59" s="175"/>
      <c r="FH59" s="175"/>
      <c r="FI59" s="175"/>
      <c r="FJ59" s="175"/>
      <c r="FK59" s="175"/>
      <c r="FL59" s="175"/>
      <c r="FM59" s="175"/>
      <c r="FN59" s="175"/>
      <c r="FO59" s="175"/>
      <c r="FP59" s="175"/>
      <c r="FQ59" s="175"/>
      <c r="FR59" s="175"/>
      <c r="FS59" s="175"/>
      <c r="FT59" s="175"/>
      <c r="FU59" s="175"/>
    </row>
    <row r="60" spans="1:177" s="202" customFormat="1">
      <c r="A60" s="192" t="s">
        <v>367</v>
      </c>
      <c r="B60" s="193"/>
      <c r="C60" s="680">
        <v>16978.649000000001</v>
      </c>
      <c r="D60" s="328">
        <v>16562.467000000001</v>
      </c>
      <c r="E60" s="680">
        <v>1899.0229999999999</v>
      </c>
      <c r="F60" s="328">
        <v>1846.7650000000001</v>
      </c>
      <c r="G60" s="680">
        <v>9011.36</v>
      </c>
      <c r="H60" s="328">
        <v>8441.7090000000007</v>
      </c>
      <c r="I60" s="680">
        <v>1922.1010000000001</v>
      </c>
      <c r="J60" s="328">
        <v>2276.8989999999999</v>
      </c>
      <c r="K60" s="680">
        <v>1778.8009999999999</v>
      </c>
      <c r="L60" s="328">
        <v>1710.3989999999999</v>
      </c>
      <c r="M60" s="680">
        <v>1412.559</v>
      </c>
      <c r="N60" s="328">
        <v>1424.7470000000001</v>
      </c>
      <c r="O60" s="680">
        <v>-16850.715</v>
      </c>
      <c r="P60" s="328">
        <v>-16815.867999999999</v>
      </c>
      <c r="Q60" s="680">
        <v>13794.019</v>
      </c>
      <c r="R60" s="328">
        <v>12957.15</v>
      </c>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5"/>
      <c r="BR60" s="175"/>
      <c r="BS60" s="175"/>
      <c r="BT60" s="175"/>
      <c r="BU60" s="175"/>
      <c r="BV60" s="175"/>
      <c r="BW60" s="175"/>
      <c r="BX60" s="175"/>
      <c r="BY60" s="175"/>
      <c r="BZ60" s="175"/>
      <c r="CA60" s="175"/>
      <c r="CB60" s="175"/>
      <c r="CC60" s="175"/>
      <c r="CD60" s="175"/>
      <c r="CE60" s="175"/>
      <c r="CF60" s="175"/>
      <c r="CG60" s="175"/>
      <c r="CH60" s="175"/>
      <c r="CI60" s="175"/>
      <c r="CJ60" s="175"/>
      <c r="CK60" s="175"/>
      <c r="CL60" s="175"/>
      <c r="CM60" s="175"/>
      <c r="CN60" s="175"/>
      <c r="CO60" s="175"/>
      <c r="CP60" s="175"/>
      <c r="CQ60" s="175"/>
      <c r="CR60" s="175"/>
      <c r="CS60" s="175"/>
      <c r="CT60" s="175"/>
      <c r="CU60" s="175"/>
      <c r="CV60" s="175"/>
      <c r="CW60" s="175"/>
      <c r="CX60" s="175"/>
      <c r="CY60" s="175"/>
      <c r="CZ60" s="175"/>
      <c r="DA60" s="175"/>
      <c r="DB60" s="175"/>
      <c r="DC60" s="175"/>
      <c r="DD60" s="175"/>
      <c r="DE60" s="175"/>
      <c r="DF60" s="175"/>
      <c r="DG60" s="175"/>
      <c r="DH60" s="175"/>
      <c r="DI60" s="175"/>
      <c r="DJ60" s="175"/>
      <c r="DK60" s="175"/>
      <c r="DL60" s="175"/>
      <c r="DM60" s="175"/>
      <c r="DN60" s="175"/>
      <c r="DO60" s="175"/>
      <c r="DP60" s="175"/>
      <c r="DQ60" s="175"/>
      <c r="DR60" s="175"/>
      <c r="DS60" s="175"/>
      <c r="DT60" s="175"/>
      <c r="DU60" s="175"/>
      <c r="DV60" s="175"/>
      <c r="DW60" s="175"/>
      <c r="DX60" s="175"/>
      <c r="DY60" s="175"/>
      <c r="DZ60" s="175"/>
      <c r="EA60" s="175"/>
      <c r="EB60" s="175"/>
      <c r="EC60" s="175"/>
      <c r="ED60" s="175"/>
      <c r="EE60" s="175"/>
      <c r="EF60" s="175"/>
      <c r="EG60" s="175"/>
      <c r="EH60" s="175"/>
      <c r="EI60" s="175"/>
      <c r="EJ60" s="175"/>
      <c r="EK60" s="175"/>
      <c r="EL60" s="175"/>
      <c r="EM60" s="175"/>
      <c r="EN60" s="175"/>
      <c r="EO60" s="175"/>
      <c r="EP60" s="175"/>
      <c r="EQ60" s="175"/>
      <c r="ER60" s="175"/>
      <c r="ES60" s="175"/>
      <c r="ET60" s="175"/>
      <c r="EU60" s="175"/>
      <c r="EV60" s="175"/>
      <c r="EW60" s="175"/>
      <c r="EX60" s="175"/>
      <c r="EY60" s="175"/>
      <c r="EZ60" s="175"/>
      <c r="FA60" s="175"/>
      <c r="FB60" s="175"/>
      <c r="FC60" s="175"/>
      <c r="FD60" s="175"/>
      <c r="FE60" s="175"/>
      <c r="FF60" s="175"/>
      <c r="FG60" s="175"/>
      <c r="FH60" s="175"/>
      <c r="FI60" s="175"/>
      <c r="FJ60" s="175"/>
      <c r="FK60" s="175"/>
      <c r="FL60" s="175"/>
      <c r="FM60" s="175"/>
      <c r="FN60" s="175"/>
      <c r="FO60" s="175"/>
      <c r="FP60" s="175"/>
      <c r="FQ60" s="175"/>
      <c r="FR60" s="175"/>
      <c r="FS60" s="175"/>
      <c r="FT60" s="175"/>
      <c r="FU60" s="175"/>
    </row>
    <row r="61" spans="1:177">
      <c r="A61" s="194"/>
      <c r="B61" s="195" t="s">
        <v>194</v>
      </c>
      <c r="C61" s="681">
        <v>15812.347</v>
      </c>
      <c r="D61" s="327">
        <v>15811.619000000001</v>
      </c>
      <c r="E61" s="681">
        <v>1927.1020000000001</v>
      </c>
      <c r="F61" s="327">
        <v>1922.9090000000001</v>
      </c>
      <c r="G61" s="681">
        <v>7519.241</v>
      </c>
      <c r="H61" s="327">
        <v>7219.5550000000003</v>
      </c>
      <c r="I61" s="681">
        <v>140.62700000000001</v>
      </c>
      <c r="J61" s="327">
        <v>135.12899999999999</v>
      </c>
      <c r="K61" s="681">
        <v>1825.0219999999999</v>
      </c>
      <c r="L61" s="327">
        <v>1776.327</v>
      </c>
      <c r="M61" s="681">
        <v>997.67</v>
      </c>
      <c r="N61" s="327">
        <v>1000.3390000000001</v>
      </c>
      <c r="O61" s="681">
        <v>-12422.781999999999</v>
      </c>
      <c r="P61" s="327">
        <v>-12066.379000000001</v>
      </c>
      <c r="Q61" s="681">
        <v>15799.227000000001</v>
      </c>
      <c r="R61" s="327">
        <v>15799.499</v>
      </c>
      <c r="FT61" s="88"/>
      <c r="FU61" s="88"/>
    </row>
    <row r="62" spans="1:177">
      <c r="A62" s="194"/>
      <c r="B62" s="195" t="s">
        <v>195</v>
      </c>
      <c r="C62" s="681">
        <v>4809.7049999999999</v>
      </c>
      <c r="D62" s="327">
        <v>4408.0429999999997</v>
      </c>
      <c r="E62" s="681">
        <v>-1098.761</v>
      </c>
      <c r="F62" s="327">
        <v>-1187.0640000000001</v>
      </c>
      <c r="G62" s="681">
        <v>56.201999999999998</v>
      </c>
      <c r="H62" s="327">
        <v>-180.072</v>
      </c>
      <c r="I62" s="681">
        <v>-156.27199999999999</v>
      </c>
      <c r="J62" s="327">
        <v>462.29899999999998</v>
      </c>
      <c r="K62" s="681">
        <v>143.17599999999999</v>
      </c>
      <c r="L62" s="327">
        <v>127.678</v>
      </c>
      <c r="M62" s="681">
        <v>349.14800000000002</v>
      </c>
      <c r="N62" s="327">
        <v>359.93</v>
      </c>
      <c r="O62" s="681">
        <v>1914.14</v>
      </c>
      <c r="P62" s="327">
        <v>1724.5029999999999</v>
      </c>
      <c r="Q62" s="681">
        <v>6017.3379999999997</v>
      </c>
      <c r="R62" s="327">
        <v>5715.317</v>
      </c>
      <c r="FT62" s="88"/>
      <c r="FU62" s="88"/>
    </row>
    <row r="63" spans="1:177">
      <c r="A63" s="194"/>
      <c r="B63" s="195" t="s">
        <v>375</v>
      </c>
      <c r="C63" s="681" t="s">
        <v>465</v>
      </c>
      <c r="D63" s="327" t="s">
        <v>454</v>
      </c>
      <c r="E63" s="681" t="s">
        <v>465</v>
      </c>
      <c r="F63" s="327" t="s">
        <v>454</v>
      </c>
      <c r="G63" s="681">
        <v>589.39700000000005</v>
      </c>
      <c r="H63" s="327">
        <v>566.00800000000004</v>
      </c>
      <c r="I63" s="681">
        <v>24.306999999999999</v>
      </c>
      <c r="J63" s="327">
        <v>23.356999999999999</v>
      </c>
      <c r="K63" s="681">
        <v>1.5740000000000001</v>
      </c>
      <c r="L63" s="327">
        <v>1.5529999999999999</v>
      </c>
      <c r="M63" s="681" t="s">
        <v>465</v>
      </c>
      <c r="N63" s="327" t="s">
        <v>454</v>
      </c>
      <c r="O63" s="681">
        <v>-615.27800000000002</v>
      </c>
      <c r="P63" s="327">
        <v>-590.91800000000001</v>
      </c>
      <c r="Q63" s="681" t="s">
        <v>465</v>
      </c>
      <c r="R63" s="327" t="s">
        <v>465</v>
      </c>
      <c r="FT63" s="88"/>
      <c r="FU63" s="88"/>
    </row>
    <row r="64" spans="1:177">
      <c r="A64" s="194"/>
      <c r="B64" s="195" t="s">
        <v>369</v>
      </c>
      <c r="C64" s="687" t="s">
        <v>465</v>
      </c>
      <c r="D64" s="327">
        <v>-0.27200000000000002</v>
      </c>
      <c r="E64" s="687" t="s">
        <v>465</v>
      </c>
      <c r="F64" s="327" t="s">
        <v>454</v>
      </c>
      <c r="G64" s="687">
        <v>-21.896999999999998</v>
      </c>
      <c r="H64" s="327">
        <v>-21.029</v>
      </c>
      <c r="I64" s="687" t="s">
        <v>465</v>
      </c>
      <c r="J64" s="327" t="s">
        <v>454</v>
      </c>
      <c r="K64" s="687" t="s">
        <v>465</v>
      </c>
      <c r="L64" s="327" t="s">
        <v>454</v>
      </c>
      <c r="M64" s="687" t="s">
        <v>465</v>
      </c>
      <c r="N64" s="327" t="s">
        <v>454</v>
      </c>
      <c r="O64" s="687">
        <v>21.896999999999998</v>
      </c>
      <c r="P64" s="327">
        <v>21.029</v>
      </c>
      <c r="Q64" s="687" t="s">
        <v>465</v>
      </c>
      <c r="R64" s="327">
        <v>-0.27200000000000002</v>
      </c>
      <c r="FT64" s="88"/>
      <c r="FU64" s="88"/>
    </row>
    <row r="65" spans="1:177">
      <c r="A65" s="194"/>
      <c r="B65" s="195" t="s">
        <v>350</v>
      </c>
      <c r="C65" s="681" t="s">
        <v>465</v>
      </c>
      <c r="D65" s="327" t="s">
        <v>454</v>
      </c>
      <c r="E65" s="681" t="s">
        <v>465</v>
      </c>
      <c r="F65" s="327" t="s">
        <v>454</v>
      </c>
      <c r="G65" s="681" t="s">
        <v>465</v>
      </c>
      <c r="H65" s="327" t="s">
        <v>465</v>
      </c>
      <c r="I65" s="681" t="s">
        <v>465</v>
      </c>
      <c r="J65" s="327" t="s">
        <v>454</v>
      </c>
      <c r="K65" s="681" t="s">
        <v>465</v>
      </c>
      <c r="L65" s="327" t="s">
        <v>454</v>
      </c>
      <c r="M65" s="681" t="s">
        <v>465</v>
      </c>
      <c r="N65" s="327" t="s">
        <v>454</v>
      </c>
      <c r="O65" s="681" t="s">
        <v>465</v>
      </c>
      <c r="P65" s="327" t="s">
        <v>465</v>
      </c>
      <c r="Q65" s="681" t="s">
        <v>465</v>
      </c>
      <c r="R65" s="327" t="s">
        <v>465</v>
      </c>
      <c r="FT65" s="88"/>
      <c r="FU65" s="88"/>
    </row>
    <row r="66" spans="1:177">
      <c r="A66" s="194"/>
      <c r="B66" s="195" t="s">
        <v>351</v>
      </c>
      <c r="C66" s="687">
        <v>-3643.4029999999998</v>
      </c>
      <c r="D66" s="327">
        <v>-3656.9229999999998</v>
      </c>
      <c r="E66" s="687">
        <v>1070.682</v>
      </c>
      <c r="F66" s="327">
        <v>1110.92</v>
      </c>
      <c r="G66" s="687">
        <v>868.41700000000003</v>
      </c>
      <c r="H66" s="327">
        <v>857.24699999999996</v>
      </c>
      <c r="I66" s="687">
        <v>1913.4390000000001</v>
      </c>
      <c r="J66" s="327">
        <v>1656.114</v>
      </c>
      <c r="K66" s="687">
        <v>-190.971</v>
      </c>
      <c r="L66" s="327">
        <v>-195.15899999999999</v>
      </c>
      <c r="M66" s="687">
        <v>65.741</v>
      </c>
      <c r="N66" s="327">
        <v>64.477999999999994</v>
      </c>
      <c r="O66" s="687">
        <v>-5748.692</v>
      </c>
      <c r="P66" s="327">
        <v>-5904.1030000000001</v>
      </c>
      <c r="Q66" s="687">
        <v>-8022.5460000000003</v>
      </c>
      <c r="R66" s="327">
        <v>-8557.3940000000002</v>
      </c>
      <c r="FT66" s="88"/>
      <c r="FU66" s="88"/>
    </row>
    <row r="67" spans="1:177">
      <c r="A67" s="203"/>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FT67" s="88"/>
      <c r="FU67" s="88"/>
    </row>
    <row r="68" spans="1:177" s="202" customFormat="1">
      <c r="A68" s="192" t="s">
        <v>229</v>
      </c>
      <c r="B68" s="193"/>
      <c r="C68" s="688" t="s">
        <v>465</v>
      </c>
      <c r="D68" s="328" t="s">
        <v>454</v>
      </c>
      <c r="E68" s="688" t="s">
        <v>465</v>
      </c>
      <c r="F68" s="328" t="s">
        <v>454</v>
      </c>
      <c r="G68" s="688" t="s">
        <v>465</v>
      </c>
      <c r="H68" s="328" t="s">
        <v>454</v>
      </c>
      <c r="I68" s="688" t="s">
        <v>465</v>
      </c>
      <c r="J68" s="328" t="s">
        <v>454</v>
      </c>
      <c r="K68" s="688" t="s">
        <v>465</v>
      </c>
      <c r="L68" s="328" t="s">
        <v>454</v>
      </c>
      <c r="M68" s="688" t="s">
        <v>465</v>
      </c>
      <c r="N68" s="328" t="s">
        <v>454</v>
      </c>
      <c r="O68" s="688" t="s">
        <v>465</v>
      </c>
      <c r="P68" s="328" t="s">
        <v>454</v>
      </c>
      <c r="Q68" s="688">
        <v>2357.759</v>
      </c>
      <c r="R68" s="328">
        <v>2489.9679999999998</v>
      </c>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5"/>
      <c r="BM68" s="175"/>
      <c r="BN68" s="175"/>
      <c r="BO68" s="175"/>
      <c r="BP68" s="175"/>
      <c r="BQ68" s="175"/>
      <c r="BR68" s="175"/>
      <c r="BS68" s="175"/>
      <c r="BT68" s="175"/>
      <c r="BU68" s="175"/>
      <c r="BV68" s="175"/>
      <c r="BW68" s="175"/>
      <c r="BX68" s="175"/>
      <c r="BY68" s="175"/>
      <c r="BZ68" s="175"/>
      <c r="CA68" s="175"/>
      <c r="CB68" s="175"/>
      <c r="CC68" s="175"/>
      <c r="CD68" s="175"/>
      <c r="CE68" s="175"/>
      <c r="CF68" s="175"/>
      <c r="CG68" s="175"/>
      <c r="CH68" s="175"/>
      <c r="CI68" s="175"/>
      <c r="CJ68" s="175"/>
      <c r="CK68" s="175"/>
      <c r="CL68" s="175"/>
      <c r="CM68" s="175"/>
      <c r="CN68" s="175"/>
      <c r="CO68" s="175"/>
      <c r="CP68" s="175"/>
      <c r="CQ68" s="175"/>
      <c r="CR68" s="175"/>
      <c r="CS68" s="175"/>
      <c r="CT68" s="175"/>
      <c r="CU68" s="175"/>
      <c r="CV68" s="175"/>
      <c r="CW68" s="175"/>
      <c r="CX68" s="175"/>
      <c r="CY68" s="175"/>
      <c r="CZ68" s="175"/>
      <c r="DA68" s="175"/>
      <c r="DB68" s="175"/>
      <c r="DC68" s="175"/>
      <c r="DD68" s="175"/>
      <c r="DE68" s="175"/>
      <c r="DF68" s="175"/>
      <c r="DG68" s="175"/>
      <c r="DH68" s="175"/>
      <c r="DI68" s="175"/>
      <c r="DJ68" s="175"/>
      <c r="DK68" s="175"/>
      <c r="DL68" s="175"/>
      <c r="DM68" s="175"/>
      <c r="DN68" s="175"/>
      <c r="DO68" s="175"/>
      <c r="DP68" s="175"/>
      <c r="DQ68" s="175"/>
      <c r="DR68" s="175"/>
      <c r="DS68" s="175"/>
      <c r="DT68" s="175"/>
      <c r="DU68" s="175"/>
      <c r="DV68" s="175"/>
      <c r="DW68" s="175"/>
      <c r="DX68" s="175"/>
      <c r="DY68" s="175"/>
      <c r="DZ68" s="175"/>
      <c r="EA68" s="175"/>
      <c r="EB68" s="175"/>
      <c r="EC68" s="175"/>
      <c r="ED68" s="175"/>
      <c r="EE68" s="175"/>
      <c r="EF68" s="175"/>
      <c r="EG68" s="175"/>
      <c r="EH68" s="175"/>
      <c r="EI68" s="175"/>
      <c r="EJ68" s="175"/>
      <c r="EK68" s="175"/>
      <c r="EL68" s="175"/>
      <c r="EM68" s="175"/>
      <c r="EN68" s="175"/>
      <c r="EO68" s="175"/>
      <c r="EP68" s="175"/>
      <c r="EQ68" s="175"/>
      <c r="ER68" s="175"/>
      <c r="ES68" s="175"/>
      <c r="ET68" s="175"/>
      <c r="EU68" s="175"/>
      <c r="EV68" s="175"/>
      <c r="EW68" s="175"/>
      <c r="EX68" s="175"/>
      <c r="EY68" s="175"/>
      <c r="EZ68" s="175"/>
      <c r="FA68" s="175"/>
      <c r="FB68" s="175"/>
      <c r="FC68" s="175"/>
      <c r="FD68" s="175"/>
      <c r="FE68" s="175"/>
      <c r="FF68" s="175"/>
      <c r="FG68" s="175"/>
      <c r="FH68" s="175"/>
      <c r="FI68" s="175"/>
      <c r="FJ68" s="175"/>
      <c r="FK68" s="175"/>
      <c r="FL68" s="175"/>
      <c r="FM68" s="175"/>
      <c r="FN68" s="175"/>
      <c r="FO68" s="175"/>
      <c r="FP68" s="175"/>
      <c r="FQ68" s="175"/>
      <c r="FR68" s="175"/>
      <c r="FS68" s="175"/>
      <c r="FT68" s="175"/>
      <c r="FU68" s="175"/>
    </row>
    <row r="69" spans="1:177">
      <c r="A69" s="203"/>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c r="AK69" s="203"/>
      <c r="AL69" s="203"/>
      <c r="AM69" s="203"/>
      <c r="AN69" s="203"/>
      <c r="AO69" s="203"/>
      <c r="FT69" s="88"/>
      <c r="FU69" s="88"/>
    </row>
    <row r="70" spans="1:177" s="202" customFormat="1">
      <c r="A70" s="192" t="s">
        <v>230</v>
      </c>
      <c r="B70" s="193"/>
      <c r="C70" s="680">
        <v>17827.326000000001</v>
      </c>
      <c r="D70" s="328">
        <v>17427.365000000002</v>
      </c>
      <c r="E70" s="680">
        <v>3556.2139999999999</v>
      </c>
      <c r="F70" s="328">
        <v>3635.4839999999999</v>
      </c>
      <c r="G70" s="680">
        <v>21821.526000000002</v>
      </c>
      <c r="H70" s="328">
        <v>20812.241999999998</v>
      </c>
      <c r="I70" s="680">
        <v>5172.2389999999996</v>
      </c>
      <c r="J70" s="328">
        <v>4725.4679999999998</v>
      </c>
      <c r="K70" s="680">
        <v>3773.6550000000002</v>
      </c>
      <c r="L70" s="328">
        <v>3568.1979999999999</v>
      </c>
      <c r="M70" s="680">
        <v>1733.21</v>
      </c>
      <c r="N70" s="328">
        <v>1708.2729999999999</v>
      </c>
      <c r="O70" s="680">
        <v>-17530.37</v>
      </c>
      <c r="P70" s="328">
        <v>-17103.383000000002</v>
      </c>
      <c r="Q70" s="680">
        <v>36353.800000000003</v>
      </c>
      <c r="R70" s="328">
        <v>34773.646999999997</v>
      </c>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BU70" s="175"/>
      <c r="BV70" s="175"/>
      <c r="BW70" s="175"/>
      <c r="BX70" s="175"/>
      <c r="BY70" s="175"/>
      <c r="BZ70" s="175"/>
      <c r="CA70" s="175"/>
      <c r="CB70" s="175"/>
      <c r="CC70" s="175"/>
      <c r="CD70" s="175"/>
      <c r="CE70" s="175"/>
      <c r="CF70" s="175"/>
      <c r="CG70" s="175"/>
      <c r="CH70" s="175"/>
      <c r="CI70" s="175"/>
      <c r="CJ70" s="175"/>
      <c r="CK70" s="175"/>
      <c r="CL70" s="175"/>
      <c r="CM70" s="175"/>
      <c r="CN70" s="175"/>
      <c r="CO70" s="175"/>
      <c r="CP70" s="175"/>
      <c r="CQ70" s="175"/>
      <c r="CR70" s="175"/>
      <c r="CS70" s="175"/>
      <c r="CT70" s="175"/>
      <c r="CU70" s="175"/>
      <c r="CV70" s="175"/>
      <c r="CW70" s="175"/>
      <c r="CX70" s="175"/>
      <c r="CY70" s="175"/>
      <c r="CZ70" s="175"/>
      <c r="DA70" s="175"/>
      <c r="DB70" s="175"/>
      <c r="DC70" s="175"/>
      <c r="DD70" s="175"/>
      <c r="DE70" s="175"/>
      <c r="DF70" s="175"/>
      <c r="DG70" s="175"/>
      <c r="DH70" s="175"/>
      <c r="DI70" s="175"/>
      <c r="DJ70" s="175"/>
      <c r="DK70" s="175"/>
      <c r="DL70" s="175"/>
      <c r="DM70" s="175"/>
      <c r="DN70" s="175"/>
      <c r="DO70" s="175"/>
      <c r="DP70" s="175"/>
      <c r="DQ70" s="175"/>
      <c r="DR70" s="175"/>
      <c r="DS70" s="175"/>
      <c r="DT70" s="175"/>
      <c r="DU70" s="175"/>
      <c r="DV70" s="175"/>
      <c r="DW70" s="175"/>
      <c r="DX70" s="175"/>
      <c r="DY70" s="175"/>
      <c r="DZ70" s="175"/>
      <c r="EA70" s="175"/>
      <c r="EB70" s="175"/>
      <c r="EC70" s="175"/>
      <c r="ED70" s="175"/>
      <c r="EE70" s="175"/>
      <c r="EF70" s="175"/>
      <c r="EG70" s="175"/>
      <c r="EH70" s="175"/>
      <c r="EI70" s="175"/>
      <c r="EJ70" s="175"/>
      <c r="EK70" s="175"/>
      <c r="EL70" s="175"/>
      <c r="EM70" s="175"/>
      <c r="EN70" s="175"/>
      <c r="EO70" s="175"/>
      <c r="EP70" s="175"/>
      <c r="EQ70" s="175"/>
      <c r="ER70" s="175"/>
      <c r="ES70" s="175"/>
      <c r="ET70" s="175"/>
      <c r="EU70" s="175"/>
      <c r="EV70" s="175"/>
      <c r="EW70" s="175"/>
      <c r="EX70" s="175"/>
      <c r="EY70" s="175"/>
      <c r="EZ70" s="175"/>
      <c r="FA70" s="175"/>
      <c r="FB70" s="175"/>
      <c r="FC70" s="175"/>
      <c r="FD70" s="175"/>
      <c r="FE70" s="175"/>
      <c r="FF70" s="175"/>
      <c r="FG70" s="175"/>
      <c r="FH70" s="175"/>
      <c r="FI70" s="175"/>
      <c r="FJ70" s="175"/>
      <c r="FK70" s="175"/>
      <c r="FL70" s="175"/>
      <c r="FM70" s="175"/>
      <c r="FN70" s="175"/>
      <c r="FO70" s="175"/>
      <c r="FP70" s="175"/>
      <c r="FQ70" s="175"/>
      <c r="FR70" s="175"/>
      <c r="FS70" s="175"/>
      <c r="FT70" s="175"/>
      <c r="FU70" s="175"/>
    </row>
    <row r="71" spans="1:177">
      <c r="A71" s="203"/>
      <c r="B71" s="203"/>
      <c r="C71" s="190"/>
      <c r="D71" s="204"/>
      <c r="E71" s="204"/>
      <c r="F71" s="204"/>
      <c r="G71" s="204"/>
      <c r="H71" s="190"/>
      <c r="I71" s="190"/>
      <c r="J71" s="190"/>
      <c r="K71" s="190"/>
      <c r="L71" s="190"/>
      <c r="M71" s="190"/>
      <c r="N71" s="190"/>
      <c r="O71" s="190"/>
      <c r="P71" s="190"/>
    </row>
    <row r="72" spans="1:177" s="88" customFormat="1">
      <c r="B72" s="203"/>
      <c r="D72" s="277"/>
      <c r="E72" s="277"/>
      <c r="F72" s="277"/>
    </row>
    <row r="73" spans="1:177" ht="12.75" customHeight="1">
      <c r="A73" s="869" t="s">
        <v>71</v>
      </c>
      <c r="B73" s="870"/>
      <c r="C73" s="871" t="s">
        <v>244</v>
      </c>
      <c r="D73" s="872"/>
      <c r="E73" s="871" t="s">
        <v>10</v>
      </c>
      <c r="F73" s="872"/>
      <c r="G73" s="871" t="s">
        <v>46</v>
      </c>
      <c r="H73" s="872"/>
      <c r="I73" s="871" t="s">
        <v>14</v>
      </c>
      <c r="J73" s="872"/>
      <c r="K73" s="871" t="s">
        <v>47</v>
      </c>
      <c r="L73" s="872"/>
      <c r="M73" s="871" t="s">
        <v>318</v>
      </c>
      <c r="N73" s="872"/>
      <c r="O73" s="871" t="s">
        <v>245</v>
      </c>
      <c r="P73" s="872"/>
      <c r="Q73" s="871" t="s">
        <v>17</v>
      </c>
      <c r="R73" s="872"/>
    </row>
    <row r="74" spans="1:177">
      <c r="A74" s="865"/>
      <c r="B74" s="866"/>
      <c r="C74" s="682" t="s">
        <v>456</v>
      </c>
      <c r="D74" s="323" t="s">
        <v>455</v>
      </c>
      <c r="E74" s="682" t="s">
        <v>456</v>
      </c>
      <c r="F74" s="323" t="s">
        <v>455</v>
      </c>
      <c r="G74" s="682" t="s">
        <v>456</v>
      </c>
      <c r="H74" s="323" t="s">
        <v>455</v>
      </c>
      <c r="I74" s="682" t="s">
        <v>456</v>
      </c>
      <c r="J74" s="323" t="s">
        <v>455</v>
      </c>
      <c r="K74" s="682" t="s">
        <v>456</v>
      </c>
      <c r="L74" s="323" t="s">
        <v>455</v>
      </c>
      <c r="M74" s="682" t="s">
        <v>456</v>
      </c>
      <c r="N74" s="323" t="s">
        <v>455</v>
      </c>
      <c r="O74" s="682" t="s">
        <v>456</v>
      </c>
      <c r="P74" s="323" t="s">
        <v>455</v>
      </c>
      <c r="Q74" s="682" t="s">
        <v>456</v>
      </c>
      <c r="R74" s="323" t="s">
        <v>455</v>
      </c>
    </row>
    <row r="75" spans="1:177">
      <c r="A75" s="867"/>
      <c r="B75" s="868"/>
      <c r="C75" s="683" t="s">
        <v>307</v>
      </c>
      <c r="D75" s="324" t="s">
        <v>307</v>
      </c>
      <c r="E75" s="683" t="s">
        <v>307</v>
      </c>
      <c r="F75" s="324" t="s">
        <v>307</v>
      </c>
      <c r="G75" s="683" t="s">
        <v>307</v>
      </c>
      <c r="H75" s="324" t="s">
        <v>307</v>
      </c>
      <c r="I75" s="683" t="s">
        <v>307</v>
      </c>
      <c r="J75" s="324" t="s">
        <v>307</v>
      </c>
      <c r="K75" s="683" t="s">
        <v>307</v>
      </c>
      <c r="L75" s="324" t="s">
        <v>307</v>
      </c>
      <c r="M75" s="683" t="s">
        <v>307</v>
      </c>
      <c r="N75" s="324" t="s">
        <v>307</v>
      </c>
      <c r="O75" s="683" t="s">
        <v>307</v>
      </c>
      <c r="P75" s="324" t="s">
        <v>307</v>
      </c>
      <c r="Q75" s="683" t="s">
        <v>307</v>
      </c>
      <c r="R75" s="324" t="s">
        <v>307</v>
      </c>
    </row>
    <row r="76" spans="1:177" s="202" customFormat="1">
      <c r="A76" s="192" t="s">
        <v>231</v>
      </c>
      <c r="B76" s="193"/>
      <c r="C76" s="688">
        <v>0.43099999999999999</v>
      </c>
      <c r="D76" s="329">
        <v>0.14099999999999999</v>
      </c>
      <c r="E76" s="688">
        <v>271.339</v>
      </c>
      <c r="F76" s="691">
        <v>235.87100000000001</v>
      </c>
      <c r="G76" s="688">
        <v>2068.2280000000001</v>
      </c>
      <c r="H76" s="691">
        <v>2374.4989999999998</v>
      </c>
      <c r="I76" s="688">
        <v>737.178</v>
      </c>
      <c r="J76" s="691">
        <v>744.90499999999997</v>
      </c>
      <c r="K76" s="688" t="s">
        <v>465</v>
      </c>
      <c r="L76" s="691" t="s">
        <v>465</v>
      </c>
      <c r="M76" s="688">
        <v>62.744</v>
      </c>
      <c r="N76" s="691">
        <v>66.23</v>
      </c>
      <c r="O76" s="688">
        <v>-1.6E-2</v>
      </c>
      <c r="P76" s="691">
        <v>-4.0000000000000001E-3</v>
      </c>
      <c r="Q76" s="688">
        <v>3139.904</v>
      </c>
      <c r="R76" s="691">
        <v>3421.6419999999998</v>
      </c>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c r="BE76" s="175"/>
      <c r="BF76" s="175"/>
      <c r="BG76" s="175"/>
      <c r="BH76" s="175"/>
      <c r="BI76" s="175"/>
      <c r="BJ76" s="175"/>
      <c r="BK76" s="175"/>
      <c r="BL76" s="175"/>
      <c r="BM76" s="175"/>
      <c r="BN76" s="175"/>
      <c r="BO76" s="175"/>
      <c r="BP76" s="175"/>
      <c r="BQ76" s="175"/>
      <c r="BR76" s="175"/>
      <c r="BS76" s="175"/>
      <c r="BT76" s="175"/>
      <c r="BU76" s="175"/>
      <c r="BV76" s="175"/>
      <c r="BW76" s="175"/>
      <c r="BX76" s="175"/>
      <c r="BY76" s="175"/>
      <c r="BZ76" s="175"/>
      <c r="CA76" s="175"/>
      <c r="CB76" s="175"/>
      <c r="CC76" s="175"/>
      <c r="CD76" s="175"/>
      <c r="CE76" s="175"/>
      <c r="CF76" s="175"/>
      <c r="CG76" s="175"/>
      <c r="CH76" s="175"/>
      <c r="CI76" s="175"/>
      <c r="CJ76" s="175"/>
      <c r="CK76" s="175"/>
      <c r="CL76" s="175"/>
      <c r="CM76" s="175"/>
      <c r="CN76" s="175"/>
      <c r="CO76" s="175"/>
      <c r="CP76" s="175"/>
      <c r="CQ76" s="175"/>
      <c r="CR76" s="175"/>
      <c r="CS76" s="175"/>
      <c r="CT76" s="175"/>
      <c r="CU76" s="175"/>
      <c r="CV76" s="175"/>
      <c r="CW76" s="175"/>
      <c r="CX76" s="175"/>
      <c r="CY76" s="175"/>
      <c r="CZ76" s="175"/>
      <c r="DA76" s="175"/>
      <c r="DB76" s="175"/>
      <c r="DC76" s="175"/>
      <c r="DD76" s="175"/>
      <c r="DE76" s="175"/>
      <c r="DF76" s="175"/>
      <c r="DG76" s="175"/>
      <c r="DH76" s="175"/>
      <c r="DI76" s="175"/>
      <c r="DJ76" s="175"/>
      <c r="DK76" s="175"/>
      <c r="DL76" s="175"/>
      <c r="DM76" s="175"/>
      <c r="DN76" s="175"/>
      <c r="DO76" s="175"/>
      <c r="DP76" s="175"/>
      <c r="DQ76" s="175"/>
      <c r="DR76" s="175"/>
      <c r="DS76" s="175"/>
      <c r="DT76" s="175"/>
      <c r="DU76" s="175"/>
      <c r="DV76" s="175"/>
      <c r="DW76" s="175"/>
      <c r="DX76" s="175"/>
      <c r="DY76" s="175"/>
      <c r="DZ76" s="175"/>
      <c r="EA76" s="175"/>
      <c r="EB76" s="175"/>
      <c r="EC76" s="175"/>
      <c r="ED76" s="175"/>
      <c r="EE76" s="175"/>
      <c r="EF76" s="175"/>
      <c r="EG76" s="175"/>
      <c r="EH76" s="175"/>
      <c r="EI76" s="175"/>
      <c r="EJ76" s="175"/>
      <c r="EK76" s="175"/>
      <c r="EL76" s="175"/>
      <c r="EM76" s="175"/>
      <c r="EN76" s="175"/>
      <c r="EO76" s="175"/>
      <c r="EP76" s="175"/>
      <c r="EQ76" s="175"/>
      <c r="ER76" s="175"/>
      <c r="ES76" s="175"/>
      <c r="ET76" s="175"/>
      <c r="EU76" s="175"/>
      <c r="EV76" s="175"/>
      <c r="EW76" s="175"/>
      <c r="EX76" s="175"/>
      <c r="EY76" s="175"/>
      <c r="EZ76" s="175"/>
      <c r="FA76" s="175"/>
      <c r="FB76" s="175"/>
      <c r="FC76" s="175"/>
      <c r="FD76" s="175"/>
      <c r="FE76" s="175"/>
      <c r="FF76" s="175"/>
      <c r="FG76" s="175"/>
      <c r="FH76" s="175"/>
      <c r="FI76" s="175"/>
      <c r="FJ76" s="175"/>
      <c r="FK76" s="175"/>
      <c r="FL76" s="175"/>
      <c r="FM76" s="175"/>
      <c r="FN76" s="175"/>
      <c r="FO76" s="175"/>
      <c r="FP76" s="175"/>
      <c r="FQ76" s="175"/>
      <c r="FR76" s="175"/>
      <c r="FS76" s="175"/>
    </row>
    <row r="77" spans="1:177">
      <c r="A77" s="198"/>
      <c r="B77" s="199" t="s">
        <v>90</v>
      </c>
      <c r="C77" s="689">
        <v>0.42499999999999999</v>
      </c>
      <c r="D77" s="336" t="s">
        <v>465</v>
      </c>
      <c r="E77" s="689">
        <v>264.98700000000002</v>
      </c>
      <c r="F77" s="691">
        <v>230.49600000000001</v>
      </c>
      <c r="G77" s="689">
        <v>1748.77</v>
      </c>
      <c r="H77" s="691">
        <v>1970.3330000000001</v>
      </c>
      <c r="I77" s="689">
        <v>725.98099999999999</v>
      </c>
      <c r="J77" s="691">
        <v>719.18499999999995</v>
      </c>
      <c r="K77" s="689" t="s">
        <v>465</v>
      </c>
      <c r="L77" s="691" t="s">
        <v>465</v>
      </c>
      <c r="M77" s="689">
        <v>62.695999999999998</v>
      </c>
      <c r="N77" s="691">
        <v>66.22</v>
      </c>
      <c r="O77" s="689" t="s">
        <v>465</v>
      </c>
      <c r="P77" s="691" t="s">
        <v>465</v>
      </c>
      <c r="Q77" s="689">
        <v>2802.8589999999999</v>
      </c>
      <c r="R77" s="691">
        <v>2986.2339999999999</v>
      </c>
    </row>
    <row r="78" spans="1:177">
      <c r="A78" s="194"/>
      <c r="B78" s="195" t="s">
        <v>49</v>
      </c>
      <c r="C78" s="687" t="s">
        <v>465</v>
      </c>
      <c r="D78" s="334" t="s">
        <v>465</v>
      </c>
      <c r="E78" s="687">
        <v>255.636</v>
      </c>
      <c r="F78" s="692">
        <v>219.55500000000001</v>
      </c>
      <c r="G78" s="687">
        <v>1504.9670000000001</v>
      </c>
      <c r="H78" s="692">
        <v>1729.8440000000001</v>
      </c>
      <c r="I78" s="687">
        <v>523.74099999999999</v>
      </c>
      <c r="J78" s="692">
        <v>503.81400000000002</v>
      </c>
      <c r="K78" s="687" t="s">
        <v>465</v>
      </c>
      <c r="L78" s="692" t="s">
        <v>465</v>
      </c>
      <c r="M78" s="687">
        <v>61.71</v>
      </c>
      <c r="N78" s="692">
        <v>65.27</v>
      </c>
      <c r="O78" s="687" t="s">
        <v>465</v>
      </c>
      <c r="P78" s="692" t="s">
        <v>465</v>
      </c>
      <c r="Q78" s="687">
        <v>2346.0540000000001</v>
      </c>
      <c r="R78" s="692">
        <v>2518.4830000000002</v>
      </c>
    </row>
    <row r="79" spans="1:177">
      <c r="A79" s="194"/>
      <c r="B79" s="195" t="s">
        <v>196</v>
      </c>
      <c r="C79" s="687" t="s">
        <v>465</v>
      </c>
      <c r="D79" s="334" t="s">
        <v>465</v>
      </c>
      <c r="E79" s="687">
        <v>1.05</v>
      </c>
      <c r="F79" s="692">
        <v>0.621</v>
      </c>
      <c r="G79" s="687">
        <v>7.0999999999999994E-2</v>
      </c>
      <c r="H79" s="692">
        <v>7.0999999999999994E-2</v>
      </c>
      <c r="I79" s="687">
        <v>4.4370000000000003</v>
      </c>
      <c r="J79" s="692">
        <v>10.71</v>
      </c>
      <c r="K79" s="687" t="s">
        <v>465</v>
      </c>
      <c r="L79" s="692" t="s">
        <v>465</v>
      </c>
      <c r="M79" s="687">
        <v>6.0000000000000001E-3</v>
      </c>
      <c r="N79" s="692" t="s">
        <v>465</v>
      </c>
      <c r="O79" s="687" t="s">
        <v>465</v>
      </c>
      <c r="P79" s="692" t="s">
        <v>465</v>
      </c>
      <c r="Q79" s="687">
        <v>5.5640000000000001</v>
      </c>
      <c r="R79" s="692">
        <v>11.401999999999999</v>
      </c>
    </row>
    <row r="80" spans="1:177">
      <c r="A80" s="194"/>
      <c r="B80" s="195" t="s">
        <v>197</v>
      </c>
      <c r="C80" s="690">
        <v>0.42499999999999999</v>
      </c>
      <c r="D80" s="334" t="s">
        <v>465</v>
      </c>
      <c r="E80" s="690">
        <v>8.3010000000000002</v>
      </c>
      <c r="F80" s="692">
        <v>10.32</v>
      </c>
      <c r="G80" s="690">
        <v>243.732</v>
      </c>
      <c r="H80" s="692">
        <v>240.41800000000001</v>
      </c>
      <c r="I80" s="690">
        <v>197.803</v>
      </c>
      <c r="J80" s="692">
        <v>204.661</v>
      </c>
      <c r="K80" s="690" t="s">
        <v>465</v>
      </c>
      <c r="L80" s="692" t="s">
        <v>465</v>
      </c>
      <c r="M80" s="690">
        <v>0.98</v>
      </c>
      <c r="N80" s="692">
        <v>0.95</v>
      </c>
      <c r="O80" s="690" t="s">
        <v>465</v>
      </c>
      <c r="P80" s="692" t="s">
        <v>465</v>
      </c>
      <c r="Q80" s="690">
        <v>451.24099999999999</v>
      </c>
      <c r="R80" s="692">
        <v>456.34899999999999</v>
      </c>
    </row>
    <row r="81" spans="1:175">
      <c r="A81" s="194"/>
      <c r="B81" s="195" t="s">
        <v>91</v>
      </c>
      <c r="C81" s="687">
        <v>6.0000000000000001E-3</v>
      </c>
      <c r="D81" s="330">
        <v>0.14099999999999999</v>
      </c>
      <c r="E81" s="687">
        <v>6.3520000000000003</v>
      </c>
      <c r="F81" s="692">
        <v>5.375</v>
      </c>
      <c r="G81" s="687">
        <v>319.45800000000003</v>
      </c>
      <c r="H81" s="692">
        <v>404.166</v>
      </c>
      <c r="I81" s="687">
        <v>11.196999999999999</v>
      </c>
      <c r="J81" s="692">
        <v>25.72</v>
      </c>
      <c r="K81" s="687" t="s">
        <v>465</v>
      </c>
      <c r="L81" s="692" t="s">
        <v>465</v>
      </c>
      <c r="M81" s="687">
        <v>4.8000000000000001E-2</v>
      </c>
      <c r="N81" s="692">
        <v>0.01</v>
      </c>
      <c r="O81" s="687">
        <v>-1.6E-2</v>
      </c>
      <c r="P81" s="692">
        <v>-4.0000000000000001E-3</v>
      </c>
      <c r="Q81" s="687">
        <v>337.04500000000002</v>
      </c>
      <c r="R81" s="692">
        <v>435.40800000000002</v>
      </c>
    </row>
    <row r="82" spans="1:175">
      <c r="A82" s="203"/>
      <c r="B82" s="203"/>
      <c r="C82" s="203"/>
      <c r="D82" s="203"/>
      <c r="E82" s="203"/>
      <c r="F82" s="693"/>
      <c r="G82" s="203"/>
      <c r="H82" s="693"/>
      <c r="I82" s="203"/>
      <c r="J82" s="693"/>
      <c r="K82" s="203"/>
      <c r="L82" s="693"/>
      <c r="M82" s="203"/>
      <c r="N82" s="693"/>
      <c r="O82" s="203"/>
      <c r="P82" s="693"/>
      <c r="Q82" s="203"/>
      <c r="R82" s="693"/>
      <c r="S82" s="203"/>
      <c r="T82" s="203"/>
      <c r="U82" s="203"/>
      <c r="V82" s="203"/>
      <c r="W82" s="203"/>
      <c r="X82" s="203"/>
      <c r="Y82" s="203"/>
      <c r="Z82" s="203"/>
      <c r="AA82" s="203"/>
      <c r="AB82" s="203"/>
      <c r="AC82" s="203"/>
      <c r="AD82" s="203"/>
      <c r="AE82" s="203"/>
    </row>
    <row r="83" spans="1:175" s="202" customFormat="1">
      <c r="A83" s="192" t="s">
        <v>232</v>
      </c>
      <c r="B83" s="193"/>
      <c r="C83" s="688">
        <v>-1.9E-2</v>
      </c>
      <c r="D83" s="329">
        <v>-1.7999999999999999E-2</v>
      </c>
      <c r="E83" s="688">
        <v>-212.90199999999999</v>
      </c>
      <c r="F83" s="691">
        <v>-133.00700000000001</v>
      </c>
      <c r="G83" s="688">
        <v>-1225.79</v>
      </c>
      <c r="H83" s="691">
        <v>-1520.59</v>
      </c>
      <c r="I83" s="688">
        <v>-358.34</v>
      </c>
      <c r="J83" s="691">
        <v>-330.553</v>
      </c>
      <c r="K83" s="688" t="s">
        <v>465</v>
      </c>
      <c r="L83" s="691" t="s">
        <v>465</v>
      </c>
      <c r="M83" s="688">
        <v>-12.787000000000001</v>
      </c>
      <c r="N83" s="691">
        <v>-31.959</v>
      </c>
      <c r="O83" s="688" t="s">
        <v>465</v>
      </c>
      <c r="P83" s="691" t="s">
        <v>465</v>
      </c>
      <c r="Q83" s="688">
        <v>-1809.838</v>
      </c>
      <c r="R83" s="691">
        <v>-2016.127</v>
      </c>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c r="CB83" s="175"/>
      <c r="CC83" s="175"/>
      <c r="CD83" s="175"/>
      <c r="CE83" s="175"/>
      <c r="CF83" s="175"/>
      <c r="CG83" s="175"/>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G83" s="175"/>
      <c r="DH83" s="175"/>
      <c r="DI83" s="175"/>
      <c r="DJ83" s="175"/>
      <c r="DK83" s="175"/>
      <c r="DL83" s="175"/>
      <c r="DM83" s="175"/>
      <c r="DN83" s="175"/>
      <c r="DO83" s="175"/>
      <c r="DP83" s="175"/>
      <c r="DQ83" s="175"/>
      <c r="DR83" s="175"/>
      <c r="DS83" s="175"/>
      <c r="DT83" s="175"/>
      <c r="DU83" s="175"/>
      <c r="DV83" s="175"/>
      <c r="DW83" s="175"/>
      <c r="DX83" s="175"/>
      <c r="DY83" s="175"/>
      <c r="DZ83" s="175"/>
      <c r="EA83" s="175"/>
      <c r="EB83" s="175"/>
      <c r="EC83" s="175"/>
      <c r="ED83" s="175"/>
      <c r="EE83" s="175"/>
      <c r="EF83" s="175"/>
      <c r="EG83" s="175"/>
      <c r="EH83" s="175"/>
      <c r="EI83" s="175"/>
      <c r="EJ83" s="175"/>
      <c r="EK83" s="175"/>
      <c r="EL83" s="175"/>
      <c r="EM83" s="175"/>
      <c r="EN83" s="175"/>
      <c r="EO83" s="175"/>
      <c r="EP83" s="175"/>
      <c r="EQ83" s="175"/>
      <c r="ER83" s="175"/>
      <c r="ES83" s="175"/>
      <c r="ET83" s="175"/>
      <c r="EU83" s="175"/>
      <c r="EV83" s="175"/>
      <c r="EW83" s="175"/>
      <c r="EX83" s="175"/>
      <c r="EY83" s="175"/>
      <c r="EZ83" s="175"/>
      <c r="FA83" s="175"/>
      <c r="FB83" s="175"/>
      <c r="FC83" s="175"/>
      <c r="FD83" s="175"/>
      <c r="FE83" s="175"/>
      <c r="FF83" s="175"/>
      <c r="FG83" s="175"/>
      <c r="FH83" s="175"/>
      <c r="FI83" s="175"/>
      <c r="FJ83" s="175"/>
      <c r="FK83" s="175"/>
      <c r="FL83" s="175"/>
      <c r="FM83" s="175"/>
      <c r="FN83" s="175"/>
      <c r="FO83" s="175"/>
      <c r="FP83" s="175"/>
      <c r="FQ83" s="175"/>
      <c r="FR83" s="175"/>
      <c r="FS83" s="175"/>
    </row>
    <row r="84" spans="1:175">
      <c r="A84" s="198"/>
      <c r="B84" s="199" t="s">
        <v>198</v>
      </c>
      <c r="C84" s="687" t="s">
        <v>465</v>
      </c>
      <c r="D84" s="334" t="s">
        <v>465</v>
      </c>
      <c r="E84" s="687">
        <v>-181.12700000000001</v>
      </c>
      <c r="F84" s="692">
        <v>-116.07</v>
      </c>
      <c r="G84" s="687">
        <v>-777.31299999999999</v>
      </c>
      <c r="H84" s="692">
        <v>-1011.378</v>
      </c>
      <c r="I84" s="687">
        <v>-240.173</v>
      </c>
      <c r="J84" s="692">
        <v>-194.21</v>
      </c>
      <c r="K84" s="687" t="s">
        <v>465</v>
      </c>
      <c r="L84" s="692" t="s">
        <v>465</v>
      </c>
      <c r="M84" s="687">
        <v>-8.0860000000000003</v>
      </c>
      <c r="N84" s="692">
        <v>-26.353000000000002</v>
      </c>
      <c r="O84" s="687" t="s">
        <v>465</v>
      </c>
      <c r="P84" s="692" t="s">
        <v>465</v>
      </c>
      <c r="Q84" s="687">
        <v>-1206.6990000000001</v>
      </c>
      <c r="R84" s="692">
        <v>-1348.011</v>
      </c>
    </row>
    <row r="85" spans="1:175">
      <c r="A85" s="194"/>
      <c r="B85" s="195" t="s">
        <v>199</v>
      </c>
      <c r="C85" s="687" t="s">
        <v>465</v>
      </c>
      <c r="D85" s="334" t="s">
        <v>465</v>
      </c>
      <c r="E85" s="687">
        <v>-2.1999999999999999E-2</v>
      </c>
      <c r="F85" s="692">
        <v>-0.17100000000000001</v>
      </c>
      <c r="G85" s="687">
        <v>-1E-3</v>
      </c>
      <c r="H85" s="692">
        <v>-12.6</v>
      </c>
      <c r="I85" s="687">
        <v>-9.9009999999999998</v>
      </c>
      <c r="J85" s="692">
        <v>-8.1229999999999993</v>
      </c>
      <c r="K85" s="687" t="s">
        <v>465</v>
      </c>
      <c r="L85" s="692" t="s">
        <v>465</v>
      </c>
      <c r="M85" s="687" t="s">
        <v>465</v>
      </c>
      <c r="N85" s="692" t="s">
        <v>465</v>
      </c>
      <c r="O85" s="687" t="s">
        <v>465</v>
      </c>
      <c r="P85" s="692" t="s">
        <v>465</v>
      </c>
      <c r="Q85" s="687">
        <v>-9.9239999999999995</v>
      </c>
      <c r="R85" s="692">
        <v>-20.893999999999998</v>
      </c>
    </row>
    <row r="86" spans="1:175">
      <c r="A86" s="194"/>
      <c r="B86" s="195" t="s">
        <v>95</v>
      </c>
      <c r="C86" s="687" t="s">
        <v>465</v>
      </c>
      <c r="D86" s="334" t="s">
        <v>465</v>
      </c>
      <c r="E86" s="687">
        <v>-2.3809999999999998</v>
      </c>
      <c r="F86" s="692">
        <v>-2.88</v>
      </c>
      <c r="G86" s="687">
        <v>-184.614</v>
      </c>
      <c r="H86" s="692">
        <v>-158.31899999999999</v>
      </c>
      <c r="I86" s="687">
        <v>-72.701999999999998</v>
      </c>
      <c r="J86" s="692">
        <v>-77.254999999999995</v>
      </c>
      <c r="K86" s="687" t="s">
        <v>465</v>
      </c>
      <c r="L86" s="692" t="s">
        <v>465</v>
      </c>
      <c r="M86" s="687">
        <v>-4.0430000000000001</v>
      </c>
      <c r="N86" s="692">
        <v>-4.9939999999999998</v>
      </c>
      <c r="O86" s="687" t="s">
        <v>465</v>
      </c>
      <c r="P86" s="692" t="s">
        <v>465</v>
      </c>
      <c r="Q86" s="687">
        <v>-263.74</v>
      </c>
      <c r="R86" s="692">
        <v>-243.44800000000001</v>
      </c>
    </row>
    <row r="87" spans="1:175">
      <c r="A87" s="194"/>
      <c r="B87" s="195" t="s">
        <v>200</v>
      </c>
      <c r="C87" s="687">
        <v>-1.9E-2</v>
      </c>
      <c r="D87" s="330">
        <v>-1.7999999999999999E-2</v>
      </c>
      <c r="E87" s="687">
        <v>-29.372</v>
      </c>
      <c r="F87" s="692">
        <v>-13.885999999999999</v>
      </c>
      <c r="G87" s="687">
        <v>-263.86200000000002</v>
      </c>
      <c r="H87" s="692">
        <v>-338.29300000000001</v>
      </c>
      <c r="I87" s="687">
        <v>-35.564</v>
      </c>
      <c r="J87" s="692">
        <v>-50.965000000000003</v>
      </c>
      <c r="K87" s="687" t="s">
        <v>465</v>
      </c>
      <c r="L87" s="692" t="s">
        <v>465</v>
      </c>
      <c r="M87" s="687">
        <v>-0.65800000000000003</v>
      </c>
      <c r="N87" s="692">
        <v>-0.61199999999999999</v>
      </c>
      <c r="O87" s="687" t="s">
        <v>465</v>
      </c>
      <c r="P87" s="692" t="s">
        <v>465</v>
      </c>
      <c r="Q87" s="687">
        <v>-329.47500000000002</v>
      </c>
      <c r="R87" s="692">
        <v>-403.774</v>
      </c>
    </row>
    <row r="88" spans="1:175">
      <c r="A88" s="203"/>
      <c r="B88" s="203"/>
      <c r="C88" s="203"/>
      <c r="D88" s="203"/>
      <c r="E88" s="203"/>
      <c r="F88" s="693"/>
      <c r="G88" s="203"/>
      <c r="H88" s="693"/>
      <c r="I88" s="203"/>
      <c r="J88" s="693"/>
      <c r="K88" s="203"/>
      <c r="L88" s="693"/>
      <c r="M88" s="203"/>
      <c r="N88" s="693"/>
      <c r="O88" s="203"/>
      <c r="P88" s="693"/>
      <c r="Q88" s="203"/>
      <c r="R88" s="693"/>
      <c r="S88" s="203"/>
      <c r="T88" s="203"/>
      <c r="U88" s="203"/>
      <c r="V88" s="203"/>
      <c r="W88" s="203"/>
      <c r="X88" s="203"/>
      <c r="Y88" s="203"/>
      <c r="Z88" s="203"/>
      <c r="AA88" s="203"/>
      <c r="AB88" s="203"/>
    </row>
    <row r="89" spans="1:175" s="202" customFormat="1">
      <c r="A89" s="192" t="s">
        <v>233</v>
      </c>
      <c r="B89" s="193"/>
      <c r="C89" s="688">
        <v>0.41199999999999998</v>
      </c>
      <c r="D89" s="329">
        <v>0.123</v>
      </c>
      <c r="E89" s="688">
        <v>58.436999999999998</v>
      </c>
      <c r="F89" s="691">
        <v>102.864</v>
      </c>
      <c r="G89" s="688">
        <v>842.43799999999999</v>
      </c>
      <c r="H89" s="691">
        <v>853.90899999999999</v>
      </c>
      <c r="I89" s="688">
        <v>378.83800000000002</v>
      </c>
      <c r="J89" s="691">
        <v>414.35199999999998</v>
      </c>
      <c r="K89" s="688" t="s">
        <v>465</v>
      </c>
      <c r="L89" s="691" t="s">
        <v>465</v>
      </c>
      <c r="M89" s="688">
        <v>49.957000000000001</v>
      </c>
      <c r="N89" s="691">
        <v>34.271000000000001</v>
      </c>
      <c r="O89" s="688">
        <v>-1.6E-2</v>
      </c>
      <c r="P89" s="691">
        <v>-4.0000000000000001E-3</v>
      </c>
      <c r="Q89" s="688">
        <v>1330.066</v>
      </c>
      <c r="R89" s="691">
        <v>1405.5150000000001</v>
      </c>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5"/>
      <c r="BD89" s="175"/>
      <c r="BE89" s="175"/>
      <c r="BF89" s="175"/>
      <c r="BG89" s="175"/>
      <c r="BH89" s="175"/>
      <c r="BI89" s="175"/>
      <c r="BJ89" s="175"/>
      <c r="BK89" s="175"/>
      <c r="BL89" s="175"/>
      <c r="BM89" s="175"/>
      <c r="BN89" s="175"/>
      <c r="BO89" s="175"/>
      <c r="BP89" s="175"/>
      <c r="BQ89" s="175"/>
      <c r="BR89" s="175"/>
      <c r="BS89" s="175"/>
      <c r="BT89" s="175"/>
      <c r="BU89" s="175"/>
      <c r="BV89" s="175"/>
      <c r="BW89" s="175"/>
      <c r="BX89" s="175"/>
      <c r="BY89" s="175"/>
      <c r="BZ89" s="175"/>
      <c r="CA89" s="175"/>
      <c r="CB89" s="175"/>
      <c r="CC89" s="175"/>
      <c r="CD89" s="175"/>
      <c r="CE89" s="175"/>
      <c r="CF89" s="175"/>
      <c r="CG89" s="175"/>
      <c r="CH89" s="175"/>
      <c r="CI89" s="175"/>
      <c r="CJ89" s="175"/>
      <c r="CK89" s="175"/>
      <c r="CL89" s="175"/>
      <c r="CM89" s="175"/>
      <c r="CN89" s="175"/>
      <c r="CO89" s="175"/>
      <c r="CP89" s="175"/>
      <c r="CQ89" s="175"/>
      <c r="CR89" s="175"/>
      <c r="CS89" s="175"/>
      <c r="CT89" s="175"/>
      <c r="CU89" s="175"/>
      <c r="CV89" s="175"/>
      <c r="CW89" s="175"/>
      <c r="CX89" s="175"/>
      <c r="CY89" s="175"/>
      <c r="CZ89" s="175"/>
      <c r="DA89" s="175"/>
      <c r="DB89" s="175"/>
      <c r="DC89" s="175"/>
      <c r="DD89" s="175"/>
      <c r="DE89" s="175"/>
      <c r="DF89" s="175"/>
      <c r="DG89" s="175"/>
      <c r="DH89" s="175"/>
      <c r="DI89" s="175"/>
      <c r="DJ89" s="175"/>
      <c r="DK89" s="175"/>
      <c r="DL89" s="175"/>
      <c r="DM89" s="175"/>
      <c r="DN89" s="175"/>
      <c r="DO89" s="175"/>
      <c r="DP89" s="175"/>
      <c r="DQ89" s="175"/>
      <c r="DR89" s="175"/>
      <c r="DS89" s="175"/>
      <c r="DT89" s="175"/>
      <c r="DU89" s="175"/>
      <c r="DV89" s="175"/>
      <c r="DW89" s="175"/>
      <c r="DX89" s="175"/>
      <c r="DY89" s="175"/>
      <c r="DZ89" s="175"/>
      <c r="EA89" s="175"/>
      <c r="EB89" s="175"/>
      <c r="EC89" s="175"/>
      <c r="ED89" s="175"/>
      <c r="EE89" s="175"/>
      <c r="EF89" s="175"/>
      <c r="EG89" s="175"/>
      <c r="EH89" s="175"/>
      <c r="EI89" s="175"/>
      <c r="EJ89" s="175"/>
      <c r="EK89" s="175"/>
      <c r="EL89" s="175"/>
      <c r="EM89" s="175"/>
      <c r="EN89" s="175"/>
      <c r="EO89" s="175"/>
      <c r="EP89" s="175"/>
      <c r="EQ89" s="175"/>
      <c r="ER89" s="175"/>
      <c r="ES89" s="175"/>
      <c r="ET89" s="175"/>
      <c r="EU89" s="175"/>
      <c r="EV89" s="175"/>
      <c r="EW89" s="175"/>
      <c r="EX89" s="175"/>
      <c r="EY89" s="175"/>
      <c r="EZ89" s="175"/>
      <c r="FA89" s="175"/>
      <c r="FB89" s="175"/>
      <c r="FC89" s="175"/>
      <c r="FD89" s="175"/>
      <c r="FE89" s="175"/>
      <c r="FF89" s="175"/>
      <c r="FG89" s="175"/>
      <c r="FH89" s="175"/>
      <c r="FI89" s="175"/>
      <c r="FJ89" s="175"/>
      <c r="FK89" s="175"/>
      <c r="FL89" s="175"/>
      <c r="FM89" s="175"/>
      <c r="FN89" s="175"/>
      <c r="FO89" s="175"/>
      <c r="FP89" s="175"/>
      <c r="FQ89" s="175"/>
      <c r="FR89" s="175"/>
      <c r="FS89" s="175"/>
    </row>
    <row r="90" spans="1:175">
      <c r="A90" s="203"/>
      <c r="B90" s="203"/>
      <c r="C90" s="203"/>
      <c r="D90" s="203"/>
      <c r="E90" s="203"/>
      <c r="F90" s="693"/>
      <c r="G90" s="203"/>
      <c r="H90" s="693"/>
      <c r="I90" s="203"/>
      <c r="J90" s="693"/>
      <c r="K90" s="203"/>
      <c r="L90" s="693"/>
      <c r="M90" s="203"/>
      <c r="N90" s="693"/>
      <c r="O90" s="203"/>
      <c r="P90" s="693"/>
      <c r="Q90" s="203"/>
      <c r="R90" s="693"/>
      <c r="S90" s="203"/>
      <c r="T90" s="203"/>
      <c r="U90" s="203"/>
      <c r="V90" s="203"/>
      <c r="W90" s="203"/>
      <c r="X90" s="203"/>
      <c r="Y90" s="203"/>
      <c r="Z90" s="203"/>
    </row>
    <row r="91" spans="1:175">
      <c r="A91" s="198"/>
      <c r="B91" s="199" t="s">
        <v>201</v>
      </c>
      <c r="C91" s="687" t="s">
        <v>465</v>
      </c>
      <c r="D91" s="334" t="s">
        <v>465</v>
      </c>
      <c r="E91" s="687">
        <v>13.122999999999999</v>
      </c>
      <c r="F91" s="692">
        <v>14.074</v>
      </c>
      <c r="G91" s="687">
        <v>22.181999999999999</v>
      </c>
      <c r="H91" s="692">
        <v>31.03</v>
      </c>
      <c r="I91" s="687">
        <v>7.8360000000000003</v>
      </c>
      <c r="J91" s="692">
        <v>8.3190000000000008</v>
      </c>
      <c r="K91" s="687" t="s">
        <v>465</v>
      </c>
      <c r="L91" s="692" t="s">
        <v>465</v>
      </c>
      <c r="M91" s="687" t="s">
        <v>465</v>
      </c>
      <c r="N91" s="692" t="s">
        <v>465</v>
      </c>
      <c r="O91" s="687" t="s">
        <v>465</v>
      </c>
      <c r="P91" s="692" t="s">
        <v>465</v>
      </c>
      <c r="Q91" s="687">
        <v>43.140999999999998</v>
      </c>
      <c r="R91" s="692">
        <v>53.423000000000002</v>
      </c>
    </row>
    <row r="92" spans="1:175">
      <c r="A92" s="194"/>
      <c r="B92" s="195" t="s">
        <v>202</v>
      </c>
      <c r="C92" s="687">
        <v>-1.5389999999999999</v>
      </c>
      <c r="D92" s="330">
        <v>-1.4730000000000001</v>
      </c>
      <c r="E92" s="687">
        <v>-50.41</v>
      </c>
      <c r="F92" s="692">
        <v>-47.674999999999997</v>
      </c>
      <c r="G92" s="687">
        <v>-81.531000000000006</v>
      </c>
      <c r="H92" s="692">
        <v>-93.471999999999994</v>
      </c>
      <c r="I92" s="687">
        <v>-26.202000000000002</v>
      </c>
      <c r="J92" s="692">
        <v>-25.527999999999999</v>
      </c>
      <c r="K92" s="687" t="s">
        <v>465</v>
      </c>
      <c r="L92" s="692" t="s">
        <v>465</v>
      </c>
      <c r="M92" s="687">
        <v>-3.4</v>
      </c>
      <c r="N92" s="692">
        <v>-3.2269999999999999</v>
      </c>
      <c r="O92" s="687" t="s">
        <v>465</v>
      </c>
      <c r="P92" s="692" t="s">
        <v>465</v>
      </c>
      <c r="Q92" s="687">
        <v>-163.08199999999999</v>
      </c>
      <c r="R92" s="692">
        <v>-171.375</v>
      </c>
    </row>
    <row r="93" spans="1:175">
      <c r="A93" s="194"/>
      <c r="B93" s="195" t="s">
        <v>203</v>
      </c>
      <c r="C93" s="687">
        <v>-7.016</v>
      </c>
      <c r="D93" s="330">
        <v>-5.2960000000000003</v>
      </c>
      <c r="E93" s="687">
        <v>-56.776000000000003</v>
      </c>
      <c r="F93" s="692">
        <v>-47.530999999999999</v>
      </c>
      <c r="G93" s="687">
        <v>-160.50899999999999</v>
      </c>
      <c r="H93" s="692">
        <v>-189.59100000000001</v>
      </c>
      <c r="I93" s="687">
        <v>-34.726999999999997</v>
      </c>
      <c r="J93" s="692">
        <v>-34.936999999999998</v>
      </c>
      <c r="K93" s="687">
        <v>-3.0000000000000001E-3</v>
      </c>
      <c r="L93" s="692">
        <v>-4.0000000000000001E-3</v>
      </c>
      <c r="M93" s="687">
        <v>-6.3170000000000002</v>
      </c>
      <c r="N93" s="692">
        <v>-4.6580000000000004</v>
      </c>
      <c r="O93" s="687">
        <v>2E-3</v>
      </c>
      <c r="P93" s="692">
        <v>-2E-3</v>
      </c>
      <c r="Q93" s="687">
        <v>-265.346</v>
      </c>
      <c r="R93" s="692">
        <v>-282.01900000000001</v>
      </c>
    </row>
    <row r="94" spans="1:175">
      <c r="A94" s="203"/>
      <c r="B94" s="203"/>
      <c r="C94" s="203"/>
      <c r="D94" s="203"/>
      <c r="E94" s="203"/>
      <c r="F94" s="693"/>
      <c r="G94" s="203"/>
      <c r="H94" s="693"/>
      <c r="I94" s="203"/>
      <c r="J94" s="693"/>
      <c r="K94" s="203"/>
      <c r="L94" s="693"/>
      <c r="M94" s="203"/>
      <c r="N94" s="693"/>
      <c r="O94" s="203"/>
      <c r="P94" s="693"/>
      <c r="Q94" s="203"/>
      <c r="R94" s="693"/>
      <c r="S94" s="203"/>
      <c r="T94" s="203"/>
      <c r="U94" s="203"/>
      <c r="V94" s="203"/>
      <c r="W94" s="203"/>
      <c r="X94" s="203"/>
    </row>
    <row r="95" spans="1:175" s="202" customFormat="1">
      <c r="A95" s="192" t="s">
        <v>234</v>
      </c>
      <c r="B95" s="193"/>
      <c r="C95" s="688">
        <v>-8.1430000000000007</v>
      </c>
      <c r="D95" s="191">
        <v>-6.6459999999999999</v>
      </c>
      <c r="E95" s="688">
        <v>-35.625999999999998</v>
      </c>
      <c r="F95" s="694">
        <v>21.731999999999999</v>
      </c>
      <c r="G95" s="688">
        <v>622.58000000000004</v>
      </c>
      <c r="H95" s="694">
        <v>601.87599999999998</v>
      </c>
      <c r="I95" s="688">
        <v>325.745</v>
      </c>
      <c r="J95" s="694">
        <v>362.20600000000002</v>
      </c>
      <c r="K95" s="688">
        <v>-3.0000000000000001E-3</v>
      </c>
      <c r="L95" s="694">
        <v>-4.0000000000000001E-3</v>
      </c>
      <c r="M95" s="688">
        <v>40.24</v>
      </c>
      <c r="N95" s="694">
        <v>26.385999999999999</v>
      </c>
      <c r="O95" s="688">
        <v>-1.4E-2</v>
      </c>
      <c r="P95" s="694">
        <v>-6.0000000000000001E-3</v>
      </c>
      <c r="Q95" s="688">
        <v>944.779</v>
      </c>
      <c r="R95" s="694">
        <v>1005.544</v>
      </c>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75"/>
      <c r="BW95" s="175"/>
      <c r="BX95" s="175"/>
      <c r="BY95" s="175"/>
      <c r="BZ95" s="175"/>
      <c r="CA95" s="175"/>
      <c r="CB95" s="175"/>
      <c r="CC95" s="175"/>
      <c r="CD95" s="175"/>
      <c r="CE95" s="175"/>
      <c r="CF95" s="175"/>
      <c r="CG95" s="175"/>
      <c r="CH95" s="175"/>
      <c r="CI95" s="175"/>
      <c r="CJ95" s="175"/>
      <c r="CK95" s="175"/>
      <c r="CL95" s="175"/>
      <c r="CM95" s="175"/>
      <c r="CN95" s="175"/>
      <c r="CO95" s="175"/>
      <c r="CP95" s="175"/>
      <c r="CQ95" s="175"/>
      <c r="CR95" s="175"/>
      <c r="CS95" s="175"/>
      <c r="CT95" s="175"/>
      <c r="CU95" s="175"/>
      <c r="CV95" s="175"/>
      <c r="CW95" s="175"/>
      <c r="CX95" s="175"/>
      <c r="CY95" s="175"/>
      <c r="CZ95" s="175"/>
      <c r="DA95" s="175"/>
      <c r="DB95" s="175"/>
      <c r="DC95" s="175"/>
      <c r="DD95" s="175"/>
      <c r="DE95" s="175"/>
      <c r="DF95" s="175"/>
      <c r="DG95" s="175"/>
      <c r="DH95" s="175"/>
      <c r="DI95" s="175"/>
      <c r="DJ95" s="175"/>
      <c r="DK95" s="175"/>
      <c r="DL95" s="175"/>
      <c r="DM95" s="175"/>
      <c r="DN95" s="175"/>
      <c r="DO95" s="175"/>
      <c r="DP95" s="175"/>
      <c r="DQ95" s="175"/>
      <c r="DR95" s="175"/>
      <c r="DS95" s="175"/>
      <c r="DT95" s="175"/>
      <c r="DU95" s="175"/>
      <c r="DV95" s="175"/>
      <c r="DW95" s="175"/>
      <c r="DX95" s="175"/>
      <c r="DY95" s="175"/>
      <c r="DZ95" s="175"/>
      <c r="EA95" s="175"/>
      <c r="EB95" s="175"/>
      <c r="EC95" s="175"/>
      <c r="ED95" s="175"/>
      <c r="EE95" s="175"/>
      <c r="EF95" s="175"/>
      <c r="EG95" s="175"/>
      <c r="EH95" s="175"/>
      <c r="EI95" s="175"/>
      <c r="EJ95" s="175"/>
      <c r="EK95" s="175"/>
      <c r="EL95" s="175"/>
      <c r="EM95" s="175"/>
      <c r="EN95" s="175"/>
      <c r="EO95" s="175"/>
      <c r="EP95" s="175"/>
      <c r="EQ95" s="175"/>
      <c r="ER95" s="175"/>
      <c r="ES95" s="175"/>
      <c r="ET95" s="175"/>
      <c r="EU95" s="175"/>
      <c r="EV95" s="175"/>
      <c r="EW95" s="175"/>
      <c r="EX95" s="175"/>
      <c r="EY95" s="175"/>
      <c r="EZ95" s="175"/>
      <c r="FA95" s="175"/>
      <c r="FB95" s="175"/>
      <c r="FC95" s="175"/>
      <c r="FD95" s="175"/>
      <c r="FE95" s="175"/>
      <c r="FF95" s="175"/>
      <c r="FG95" s="175"/>
      <c r="FH95" s="175"/>
      <c r="FI95" s="175"/>
      <c r="FJ95" s="175"/>
      <c r="FK95" s="175"/>
      <c r="FL95" s="175"/>
      <c r="FM95" s="175"/>
      <c r="FN95" s="175"/>
      <c r="FO95" s="175"/>
      <c r="FP95" s="175"/>
      <c r="FQ95" s="175"/>
      <c r="FR95" s="175"/>
      <c r="FS95" s="175"/>
    </row>
    <row r="96" spans="1:175">
      <c r="A96" s="203"/>
      <c r="B96" s="203"/>
      <c r="C96" s="203"/>
      <c r="D96" s="203"/>
      <c r="E96" s="203"/>
      <c r="F96" s="693"/>
      <c r="G96" s="203"/>
      <c r="H96" s="693"/>
      <c r="I96" s="203"/>
      <c r="J96" s="693"/>
      <c r="K96" s="203"/>
      <c r="L96" s="693"/>
      <c r="M96" s="203"/>
      <c r="N96" s="693"/>
      <c r="O96" s="203"/>
      <c r="P96" s="693"/>
      <c r="Q96" s="203"/>
      <c r="R96" s="693"/>
      <c r="S96" s="203"/>
      <c r="T96" s="203"/>
      <c r="U96" s="203"/>
      <c r="V96" s="203"/>
      <c r="W96" s="203"/>
      <c r="X96" s="203"/>
    </row>
    <row r="97" spans="1:175">
      <c r="A97" s="198"/>
      <c r="B97" s="199" t="s">
        <v>204</v>
      </c>
      <c r="C97" s="687" t="s">
        <v>465</v>
      </c>
      <c r="D97" s="334" t="s">
        <v>465</v>
      </c>
      <c r="E97" s="687">
        <v>-26.077999999999999</v>
      </c>
      <c r="F97" s="692">
        <v>-42.258000000000003</v>
      </c>
      <c r="G97" s="687">
        <v>-142.43899999999999</v>
      </c>
      <c r="H97" s="692">
        <v>-136.405</v>
      </c>
      <c r="I97" s="687">
        <v>-42.177999999999997</v>
      </c>
      <c r="J97" s="692">
        <v>-49.098999999999997</v>
      </c>
      <c r="K97" s="687" t="s">
        <v>465</v>
      </c>
      <c r="L97" s="692" t="s">
        <v>465</v>
      </c>
      <c r="M97" s="687">
        <v>-11.602</v>
      </c>
      <c r="N97" s="692">
        <v>-9.6</v>
      </c>
      <c r="O97" s="687" t="s">
        <v>465</v>
      </c>
      <c r="P97" s="692" t="s">
        <v>465</v>
      </c>
      <c r="Q97" s="687">
        <v>-222.297</v>
      </c>
      <c r="R97" s="692">
        <v>-237.36199999999999</v>
      </c>
    </row>
    <row r="98" spans="1:175">
      <c r="A98" s="198"/>
      <c r="B98" s="199" t="s">
        <v>205</v>
      </c>
      <c r="C98" s="687" t="s">
        <v>465</v>
      </c>
      <c r="D98" s="334" t="s">
        <v>465</v>
      </c>
      <c r="E98" s="687" t="s">
        <v>465</v>
      </c>
      <c r="F98" s="692" t="s">
        <v>465</v>
      </c>
      <c r="G98" s="687" t="s">
        <v>465</v>
      </c>
      <c r="H98" s="692" t="s">
        <v>465</v>
      </c>
      <c r="I98" s="687" t="s">
        <v>465</v>
      </c>
      <c r="J98" s="692" t="s">
        <v>465</v>
      </c>
      <c r="K98" s="687" t="s">
        <v>465</v>
      </c>
      <c r="L98" s="692" t="s">
        <v>465</v>
      </c>
      <c r="M98" s="687" t="s">
        <v>465</v>
      </c>
      <c r="N98" s="692" t="s">
        <v>465</v>
      </c>
      <c r="O98" s="687" t="s">
        <v>465</v>
      </c>
      <c r="P98" s="692" t="s">
        <v>465</v>
      </c>
      <c r="Q98" s="687" t="s">
        <v>465</v>
      </c>
      <c r="R98" s="692" t="s">
        <v>465</v>
      </c>
    </row>
    <row r="99" spans="1:175" ht="25.5">
      <c r="A99" s="198"/>
      <c r="B99" s="199" t="s">
        <v>254</v>
      </c>
      <c r="C99" s="687" t="s">
        <v>465</v>
      </c>
      <c r="D99" s="334" t="s">
        <v>465</v>
      </c>
      <c r="E99" s="687">
        <v>-5.3289999999999997</v>
      </c>
      <c r="F99" s="692">
        <v>-7.6130000000000004</v>
      </c>
      <c r="G99" s="687">
        <v>-55.386000000000003</v>
      </c>
      <c r="H99" s="692">
        <v>-80.239999999999995</v>
      </c>
      <c r="I99" s="687">
        <v>-3.7679999999999998</v>
      </c>
      <c r="J99" s="692">
        <v>-4.95</v>
      </c>
      <c r="K99" s="687" t="s">
        <v>465</v>
      </c>
      <c r="L99" s="692">
        <v>-5.0000000000000001E-3</v>
      </c>
      <c r="M99" s="687">
        <v>-2.8000000000000001E-2</v>
      </c>
      <c r="N99" s="692" t="s">
        <v>465</v>
      </c>
      <c r="O99" s="687" t="s">
        <v>465</v>
      </c>
      <c r="P99" s="692" t="s">
        <v>465</v>
      </c>
      <c r="Q99" s="687">
        <v>-64.510999999999996</v>
      </c>
      <c r="R99" s="692">
        <v>-92.808000000000007</v>
      </c>
    </row>
    <row r="100" spans="1:175">
      <c r="A100" s="203"/>
      <c r="B100" s="203"/>
      <c r="C100" s="203"/>
      <c r="D100" s="203"/>
      <c r="E100" s="203"/>
      <c r="F100" s="693"/>
      <c r="G100" s="203"/>
      <c r="H100" s="693"/>
      <c r="I100" s="203"/>
      <c r="J100" s="693"/>
      <c r="K100" s="203"/>
      <c r="L100" s="693"/>
      <c r="M100" s="203"/>
      <c r="N100" s="693"/>
      <c r="O100" s="203"/>
      <c r="P100" s="693"/>
      <c r="Q100" s="203"/>
      <c r="R100" s="693"/>
      <c r="S100" s="203"/>
      <c r="T100" s="203"/>
      <c r="U100" s="203"/>
      <c r="V100" s="203"/>
      <c r="W100" s="203"/>
      <c r="X100" s="203"/>
      <c r="Y100" s="203"/>
      <c r="Z100" s="203"/>
      <c r="AA100" s="203"/>
      <c r="AB100" s="203"/>
      <c r="AC100" s="203"/>
    </row>
    <row r="101" spans="1:175" s="202" customFormat="1">
      <c r="A101" s="192" t="s">
        <v>235</v>
      </c>
      <c r="B101" s="193"/>
      <c r="C101" s="688">
        <v>-8.1430000000000007</v>
      </c>
      <c r="D101" s="329">
        <v>-6.6459999999999999</v>
      </c>
      <c r="E101" s="688">
        <v>-67.033000000000001</v>
      </c>
      <c r="F101" s="691">
        <v>-28.138999999999999</v>
      </c>
      <c r="G101" s="688">
        <v>424.755</v>
      </c>
      <c r="H101" s="691">
        <v>385.23099999999999</v>
      </c>
      <c r="I101" s="688">
        <v>279.79899999999998</v>
      </c>
      <c r="J101" s="691">
        <v>308.15699999999998</v>
      </c>
      <c r="K101" s="688">
        <v>-3.0000000000000001E-3</v>
      </c>
      <c r="L101" s="691">
        <v>-8.9999999999999993E-3</v>
      </c>
      <c r="M101" s="688">
        <v>28.61</v>
      </c>
      <c r="N101" s="691">
        <v>16.786000000000001</v>
      </c>
      <c r="O101" s="688">
        <v>-1.4E-2</v>
      </c>
      <c r="P101" s="691">
        <v>-6.0000000000000001E-3</v>
      </c>
      <c r="Q101" s="688">
        <v>657.971</v>
      </c>
      <c r="R101" s="691">
        <v>675.37400000000002</v>
      </c>
      <c r="S101" s="203"/>
      <c r="T101" s="203"/>
      <c r="U101" s="203"/>
      <c r="V101" s="203"/>
      <c r="W101" s="203"/>
      <c r="X101" s="203"/>
      <c r="Y101" s="203"/>
      <c r="Z101" s="203"/>
      <c r="AA101" s="175"/>
      <c r="AB101" s="175"/>
      <c r="AC101" s="175"/>
      <c r="AD101" s="175"/>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5"/>
      <c r="AZ101" s="175"/>
      <c r="BA101" s="175"/>
      <c r="BB101" s="175"/>
      <c r="BC101" s="175"/>
      <c r="BD101" s="175"/>
      <c r="BE101" s="175"/>
      <c r="BF101" s="175"/>
      <c r="BG101" s="175"/>
      <c r="BH101" s="175"/>
      <c r="BI101" s="175"/>
      <c r="BJ101" s="175"/>
      <c r="BK101" s="175"/>
      <c r="BL101" s="175"/>
      <c r="BM101" s="175"/>
      <c r="BN101" s="175"/>
      <c r="BO101" s="175"/>
      <c r="BP101" s="175"/>
      <c r="BQ101" s="175"/>
      <c r="BR101" s="175"/>
      <c r="BS101" s="175"/>
      <c r="BT101" s="175"/>
      <c r="BU101" s="175"/>
      <c r="BV101" s="175"/>
      <c r="BW101" s="175"/>
      <c r="BX101" s="175"/>
      <c r="BY101" s="175"/>
      <c r="BZ101" s="175"/>
      <c r="CA101" s="175"/>
      <c r="CB101" s="175"/>
      <c r="CC101" s="175"/>
      <c r="CD101" s="175"/>
      <c r="CE101" s="175"/>
      <c r="CF101" s="175"/>
      <c r="CG101" s="175"/>
      <c r="CH101" s="175"/>
      <c r="CI101" s="175"/>
      <c r="CJ101" s="175"/>
      <c r="CK101" s="175"/>
      <c r="CL101" s="175"/>
      <c r="CM101" s="175"/>
      <c r="CN101" s="175"/>
      <c r="CO101" s="175"/>
      <c r="CP101" s="175"/>
      <c r="CQ101" s="175"/>
      <c r="CR101" s="175"/>
      <c r="CS101" s="175"/>
      <c r="CT101" s="175"/>
      <c r="CU101" s="175"/>
      <c r="CV101" s="175"/>
      <c r="CW101" s="175"/>
      <c r="CX101" s="175"/>
      <c r="CY101" s="175"/>
      <c r="CZ101" s="175"/>
      <c r="DA101" s="175"/>
      <c r="DB101" s="175"/>
      <c r="DC101" s="175"/>
      <c r="DD101" s="175"/>
      <c r="DE101" s="175"/>
      <c r="DF101" s="175"/>
      <c r="DG101" s="175"/>
      <c r="DH101" s="175"/>
      <c r="DI101" s="175"/>
      <c r="DJ101" s="175"/>
      <c r="DK101" s="175"/>
      <c r="DL101" s="175"/>
      <c r="DM101" s="175"/>
      <c r="DN101" s="175"/>
      <c r="DO101" s="175"/>
      <c r="DP101" s="175"/>
      <c r="DQ101" s="175"/>
      <c r="DR101" s="175"/>
      <c r="DS101" s="175"/>
      <c r="DT101" s="175"/>
      <c r="DU101" s="175"/>
      <c r="DV101" s="175"/>
      <c r="DW101" s="175"/>
      <c r="DX101" s="175"/>
      <c r="DY101" s="175"/>
      <c r="DZ101" s="175"/>
      <c r="EA101" s="175"/>
      <c r="EB101" s="175"/>
      <c r="EC101" s="175"/>
      <c r="ED101" s="175"/>
      <c r="EE101" s="175"/>
      <c r="EF101" s="175"/>
      <c r="EG101" s="175"/>
      <c r="EH101" s="175"/>
      <c r="EI101" s="175"/>
      <c r="EJ101" s="175"/>
      <c r="EK101" s="175"/>
      <c r="EL101" s="175"/>
      <c r="EM101" s="175"/>
      <c r="EN101" s="175"/>
      <c r="EO101" s="175"/>
      <c r="EP101" s="175"/>
      <c r="EQ101" s="175"/>
      <c r="ER101" s="175"/>
      <c r="ES101" s="175"/>
      <c r="ET101" s="175"/>
      <c r="EU101" s="175"/>
      <c r="EV101" s="175"/>
      <c r="EW101" s="175"/>
      <c r="EX101" s="175"/>
      <c r="EY101" s="175"/>
      <c r="EZ101" s="175"/>
      <c r="FA101" s="175"/>
      <c r="FB101" s="175"/>
      <c r="FC101" s="175"/>
      <c r="FD101" s="175"/>
      <c r="FE101" s="175"/>
      <c r="FF101" s="175"/>
      <c r="FG101" s="175"/>
      <c r="FH101" s="175"/>
      <c r="FI101" s="175"/>
      <c r="FJ101" s="175"/>
      <c r="FK101" s="175"/>
      <c r="FL101" s="175"/>
      <c r="FM101" s="175"/>
      <c r="FN101" s="175"/>
      <c r="FO101" s="175"/>
      <c r="FP101" s="175"/>
      <c r="FQ101" s="175"/>
      <c r="FR101" s="175"/>
      <c r="FS101" s="175"/>
    </row>
    <row r="102" spans="1:175">
      <c r="A102" s="203"/>
      <c r="B102" s="203"/>
      <c r="C102" s="203"/>
      <c r="D102" s="203"/>
      <c r="E102" s="203"/>
      <c r="F102" s="693"/>
      <c r="G102" s="203"/>
      <c r="H102" s="693"/>
      <c r="I102" s="203"/>
      <c r="J102" s="693"/>
      <c r="K102" s="203"/>
      <c r="L102" s="693"/>
      <c r="M102" s="203"/>
      <c r="N102" s="693"/>
      <c r="O102" s="203"/>
      <c r="P102" s="693"/>
      <c r="Q102" s="203"/>
      <c r="R102" s="693"/>
      <c r="S102" s="203"/>
      <c r="T102" s="203"/>
      <c r="U102" s="203"/>
      <c r="V102" s="203"/>
      <c r="W102" s="203"/>
      <c r="X102" s="203"/>
      <c r="Y102" s="203"/>
      <c r="Z102" s="203"/>
      <c r="AA102" s="203"/>
      <c r="AB102" s="203"/>
      <c r="AC102" s="203"/>
    </row>
    <row r="103" spans="1:175" s="202" customFormat="1">
      <c r="A103" s="192" t="s">
        <v>236</v>
      </c>
      <c r="B103" s="193"/>
      <c r="C103" s="688">
        <v>-72.016999999999996</v>
      </c>
      <c r="D103" s="329">
        <v>-27.82</v>
      </c>
      <c r="E103" s="688">
        <v>82.718000000000004</v>
      </c>
      <c r="F103" s="691">
        <v>15.035</v>
      </c>
      <c r="G103" s="688">
        <v>-157.846</v>
      </c>
      <c r="H103" s="691">
        <v>0.22900000000000001</v>
      </c>
      <c r="I103" s="688">
        <v>-35.106000000000002</v>
      </c>
      <c r="J103" s="691">
        <v>-32.021999999999998</v>
      </c>
      <c r="K103" s="688">
        <v>0.20200000000000001</v>
      </c>
      <c r="L103" s="691">
        <v>-0.115</v>
      </c>
      <c r="M103" s="688">
        <v>-2.3740000000000001</v>
      </c>
      <c r="N103" s="691">
        <v>8.7999999999999995E-2</v>
      </c>
      <c r="O103" s="688">
        <v>7.0000000000000001E-3</v>
      </c>
      <c r="P103" s="691">
        <v>-51.777000000000001</v>
      </c>
      <c r="Q103" s="688">
        <v>-184.416</v>
      </c>
      <c r="R103" s="691">
        <v>-96.382000000000005</v>
      </c>
      <c r="S103" s="203"/>
      <c r="T103" s="203"/>
      <c r="U103" s="203"/>
      <c r="V103" s="203"/>
      <c r="W103" s="203"/>
      <c r="X103" s="203"/>
      <c r="Y103" s="203"/>
      <c r="Z103" s="203"/>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5"/>
      <c r="BD103" s="175"/>
      <c r="BE103" s="175"/>
      <c r="BF103" s="175"/>
      <c r="BG103" s="175"/>
      <c r="BH103" s="175"/>
      <c r="BI103" s="175"/>
      <c r="BJ103" s="175"/>
      <c r="BK103" s="175"/>
      <c r="BL103" s="175"/>
      <c r="BM103" s="175"/>
      <c r="BN103" s="175"/>
      <c r="BO103" s="175"/>
      <c r="BP103" s="175"/>
      <c r="BQ103" s="175"/>
      <c r="BR103" s="175"/>
      <c r="BS103" s="175"/>
      <c r="BT103" s="175"/>
      <c r="BU103" s="175"/>
      <c r="BV103" s="175"/>
      <c r="BW103" s="175"/>
      <c r="BX103" s="175"/>
      <c r="BY103" s="175"/>
      <c r="BZ103" s="175"/>
      <c r="CA103" s="175"/>
      <c r="CB103" s="175"/>
      <c r="CC103" s="175"/>
      <c r="CD103" s="175"/>
      <c r="CE103" s="175"/>
      <c r="CF103" s="175"/>
      <c r="CG103" s="175"/>
      <c r="CH103" s="175"/>
      <c r="CI103" s="175"/>
      <c r="CJ103" s="175"/>
      <c r="CK103" s="175"/>
      <c r="CL103" s="175"/>
      <c r="CM103" s="175"/>
      <c r="CN103" s="175"/>
      <c r="CO103" s="175"/>
      <c r="CP103" s="175"/>
      <c r="CQ103" s="175"/>
      <c r="CR103" s="175"/>
      <c r="CS103" s="175"/>
      <c r="CT103" s="175"/>
      <c r="CU103" s="175"/>
      <c r="CV103" s="175"/>
      <c r="CW103" s="175"/>
      <c r="CX103" s="175"/>
      <c r="CY103" s="175"/>
      <c r="CZ103" s="175"/>
      <c r="DA103" s="175"/>
      <c r="DB103" s="175"/>
      <c r="DC103" s="175"/>
      <c r="DD103" s="175"/>
      <c r="DE103" s="175"/>
      <c r="DF103" s="175"/>
      <c r="DG103" s="175"/>
      <c r="DH103" s="175"/>
      <c r="DI103" s="175"/>
      <c r="DJ103" s="175"/>
      <c r="DK103" s="175"/>
      <c r="DL103" s="175"/>
      <c r="DM103" s="175"/>
      <c r="DN103" s="175"/>
      <c r="DO103" s="175"/>
      <c r="DP103" s="175"/>
      <c r="DQ103" s="175"/>
      <c r="DR103" s="175"/>
      <c r="DS103" s="175"/>
      <c r="DT103" s="175"/>
      <c r="DU103" s="175"/>
      <c r="DV103" s="175"/>
      <c r="DW103" s="175"/>
      <c r="DX103" s="175"/>
      <c r="DY103" s="175"/>
      <c r="DZ103" s="175"/>
      <c r="EA103" s="175"/>
      <c r="EB103" s="175"/>
      <c r="EC103" s="175"/>
      <c r="ED103" s="175"/>
      <c r="EE103" s="175"/>
      <c r="EF103" s="175"/>
      <c r="EG103" s="175"/>
      <c r="EH103" s="175"/>
      <c r="EI103" s="175"/>
      <c r="EJ103" s="175"/>
      <c r="EK103" s="175"/>
      <c r="EL103" s="175"/>
      <c r="EM103" s="175"/>
      <c r="EN103" s="175"/>
      <c r="EO103" s="175"/>
      <c r="EP103" s="175"/>
      <c r="EQ103" s="175"/>
      <c r="ER103" s="175"/>
      <c r="ES103" s="175"/>
      <c r="ET103" s="175"/>
      <c r="EU103" s="175"/>
      <c r="EV103" s="175"/>
      <c r="EW103" s="175"/>
      <c r="EX103" s="175"/>
      <c r="EY103" s="175"/>
      <c r="EZ103" s="175"/>
      <c r="FA103" s="175"/>
      <c r="FB103" s="175"/>
      <c r="FC103" s="175"/>
      <c r="FD103" s="175"/>
      <c r="FE103" s="175"/>
      <c r="FF103" s="175"/>
      <c r="FG103" s="175"/>
      <c r="FH103" s="175"/>
      <c r="FI103" s="175"/>
      <c r="FJ103" s="175"/>
      <c r="FK103" s="175"/>
      <c r="FL103" s="175"/>
      <c r="FM103" s="175"/>
      <c r="FN103" s="175"/>
      <c r="FO103" s="175"/>
      <c r="FP103" s="175"/>
      <c r="FQ103" s="175"/>
      <c r="FR103" s="175"/>
      <c r="FS103" s="175"/>
    </row>
    <row r="104" spans="1:175" s="202" customFormat="1">
      <c r="A104" s="192"/>
      <c r="B104" s="200" t="s">
        <v>84</v>
      </c>
      <c r="C104" s="688">
        <v>7.0999999999999994E-2</v>
      </c>
      <c r="D104" s="329">
        <v>4.4989999999999997</v>
      </c>
      <c r="E104" s="688">
        <v>21.704000000000001</v>
      </c>
      <c r="F104" s="691">
        <v>16.565999999999999</v>
      </c>
      <c r="G104" s="688">
        <v>128.083</v>
      </c>
      <c r="H104" s="691">
        <v>71.06</v>
      </c>
      <c r="I104" s="688">
        <v>16.134</v>
      </c>
      <c r="J104" s="691">
        <v>4.9169999999999998</v>
      </c>
      <c r="K104" s="688">
        <v>0.02</v>
      </c>
      <c r="L104" s="691">
        <v>3.0000000000000001E-3</v>
      </c>
      <c r="M104" s="688">
        <v>1.7310000000000001</v>
      </c>
      <c r="N104" s="691">
        <v>1.2110000000000001</v>
      </c>
      <c r="O104" s="688">
        <v>-0.01</v>
      </c>
      <c r="P104" s="691">
        <v>5.1920000000000002</v>
      </c>
      <c r="Q104" s="688">
        <v>167.733</v>
      </c>
      <c r="R104" s="691">
        <v>103.44799999999999</v>
      </c>
      <c r="S104" s="203"/>
      <c r="T104" s="203"/>
      <c r="U104" s="203"/>
      <c r="V104" s="203"/>
      <c r="W104" s="203"/>
      <c r="X104" s="203"/>
      <c r="Y104" s="203"/>
      <c r="Z104" s="203"/>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5"/>
      <c r="BD104" s="175"/>
      <c r="BE104" s="175"/>
      <c r="BF104" s="175"/>
      <c r="BG104" s="175"/>
      <c r="BH104" s="175"/>
      <c r="BI104" s="175"/>
      <c r="BJ104" s="175"/>
      <c r="BK104" s="175"/>
      <c r="BL104" s="175"/>
      <c r="BM104" s="175"/>
      <c r="BN104" s="175"/>
      <c r="BO104" s="175"/>
      <c r="BP104" s="175"/>
      <c r="BQ104" s="175"/>
      <c r="BR104" s="175"/>
      <c r="BS104" s="175"/>
      <c r="BT104" s="175"/>
      <c r="BU104" s="175"/>
      <c r="BV104" s="175"/>
      <c r="BW104" s="175"/>
      <c r="BX104" s="175"/>
      <c r="BY104" s="175"/>
      <c r="BZ104" s="175"/>
      <c r="CA104" s="175"/>
      <c r="CB104" s="175"/>
      <c r="CC104" s="175"/>
      <c r="CD104" s="175"/>
      <c r="CE104" s="175"/>
      <c r="CF104" s="175"/>
      <c r="CG104" s="175"/>
      <c r="CH104" s="175"/>
      <c r="CI104" s="175"/>
      <c r="CJ104" s="175"/>
      <c r="CK104" s="175"/>
      <c r="CL104" s="175"/>
      <c r="CM104" s="175"/>
      <c r="CN104" s="175"/>
      <c r="CO104" s="175"/>
      <c r="CP104" s="175"/>
      <c r="CQ104" s="175"/>
      <c r="CR104" s="175"/>
      <c r="CS104" s="175"/>
      <c r="CT104" s="175"/>
      <c r="CU104" s="175"/>
      <c r="CV104" s="175"/>
      <c r="CW104" s="175"/>
      <c r="CX104" s="175"/>
      <c r="CY104" s="175"/>
      <c r="CZ104" s="175"/>
      <c r="DA104" s="175"/>
      <c r="DB104" s="175"/>
      <c r="DC104" s="175"/>
      <c r="DD104" s="175"/>
      <c r="DE104" s="175"/>
      <c r="DF104" s="175"/>
      <c r="DG104" s="175"/>
      <c r="DH104" s="175"/>
      <c r="DI104" s="175"/>
      <c r="DJ104" s="175"/>
      <c r="DK104" s="175"/>
      <c r="DL104" s="175"/>
      <c r="DM104" s="175"/>
      <c r="DN104" s="175"/>
      <c r="DO104" s="175"/>
      <c r="DP104" s="175"/>
      <c r="DQ104" s="175"/>
      <c r="DR104" s="175"/>
      <c r="DS104" s="175"/>
      <c r="DT104" s="175"/>
      <c r="DU104" s="175"/>
      <c r="DV104" s="175"/>
      <c r="DW104" s="175"/>
      <c r="DX104" s="175"/>
      <c r="DY104" s="175"/>
      <c r="DZ104" s="175"/>
      <c r="EA104" s="175"/>
      <c r="EB104" s="175"/>
      <c r="EC104" s="175"/>
      <c r="ED104" s="175"/>
      <c r="EE104" s="175"/>
      <c r="EF104" s="175"/>
      <c r="EG104" s="175"/>
      <c r="EH104" s="175"/>
      <c r="EI104" s="175"/>
      <c r="EJ104" s="175"/>
      <c r="EK104" s="175"/>
      <c r="EL104" s="175"/>
      <c r="EM104" s="175"/>
      <c r="EN104" s="175"/>
      <c r="EO104" s="175"/>
      <c r="EP104" s="175"/>
      <c r="EQ104" s="175"/>
      <c r="ER104" s="175"/>
      <c r="ES104" s="175"/>
      <c r="ET104" s="175"/>
      <c r="EU104" s="175"/>
      <c r="EV104" s="175"/>
      <c r="EW104" s="175"/>
      <c r="EX104" s="175"/>
      <c r="EY104" s="175"/>
      <c r="EZ104" s="175"/>
      <c r="FA104" s="175"/>
      <c r="FB104" s="175"/>
      <c r="FC104" s="175"/>
      <c r="FD104" s="175"/>
      <c r="FE104" s="175"/>
      <c r="FF104" s="175"/>
      <c r="FG104" s="175"/>
      <c r="FH104" s="175"/>
      <c r="FI104" s="175"/>
      <c r="FJ104" s="175"/>
      <c r="FK104" s="175"/>
      <c r="FL104" s="175"/>
      <c r="FM104" s="175"/>
      <c r="FN104" s="175"/>
      <c r="FO104" s="175"/>
      <c r="FP104" s="175"/>
      <c r="FQ104" s="175"/>
      <c r="FR104" s="175"/>
      <c r="FS104" s="175"/>
    </row>
    <row r="105" spans="1:175">
      <c r="A105" s="198"/>
      <c r="B105" s="205" t="s">
        <v>179</v>
      </c>
      <c r="C105" s="690">
        <v>6.9000000000000006E-2</v>
      </c>
      <c r="D105" s="330">
        <v>0.39400000000000002</v>
      </c>
      <c r="E105" s="690">
        <v>12.851000000000001</v>
      </c>
      <c r="F105" s="692">
        <v>10.688000000000001</v>
      </c>
      <c r="G105" s="690">
        <v>44.021000000000001</v>
      </c>
      <c r="H105" s="692">
        <v>12.337999999999999</v>
      </c>
      <c r="I105" s="690">
        <v>7.1980000000000004</v>
      </c>
      <c r="J105" s="692">
        <v>1.421</v>
      </c>
      <c r="K105" s="690">
        <v>0.02</v>
      </c>
      <c r="L105" s="692">
        <v>0.54800000000000004</v>
      </c>
      <c r="M105" s="690">
        <v>4.7E-2</v>
      </c>
      <c r="N105" s="692">
        <v>1.4E-2</v>
      </c>
      <c r="O105" s="690" t="s">
        <v>465</v>
      </c>
      <c r="P105" s="692" t="s">
        <v>465</v>
      </c>
      <c r="Q105" s="690">
        <v>64.206000000000003</v>
      </c>
      <c r="R105" s="692">
        <v>25.402999999999999</v>
      </c>
      <c r="S105" s="203"/>
      <c r="T105" s="203"/>
      <c r="U105" s="203"/>
      <c r="V105" s="203"/>
      <c r="W105" s="203"/>
      <c r="X105" s="203"/>
      <c r="Y105" s="203"/>
      <c r="Z105" s="203"/>
    </row>
    <row r="106" spans="1:175">
      <c r="A106" s="198"/>
      <c r="B106" s="205" t="s">
        <v>206</v>
      </c>
      <c r="C106" s="687">
        <v>2E-3</v>
      </c>
      <c r="D106" s="330">
        <v>4.1050000000000004</v>
      </c>
      <c r="E106" s="687">
        <v>8.8529999999999998</v>
      </c>
      <c r="F106" s="692">
        <v>5.8780000000000001</v>
      </c>
      <c r="G106" s="687">
        <v>84.061999999999998</v>
      </c>
      <c r="H106" s="692">
        <v>58.722000000000001</v>
      </c>
      <c r="I106" s="687">
        <v>8.9359999999999999</v>
      </c>
      <c r="J106" s="692">
        <v>3.496</v>
      </c>
      <c r="K106" s="687" t="s">
        <v>465</v>
      </c>
      <c r="L106" s="692">
        <v>-0.54500000000000004</v>
      </c>
      <c r="M106" s="687">
        <v>1.6839999999999999</v>
      </c>
      <c r="N106" s="692">
        <v>1.1970000000000001</v>
      </c>
      <c r="O106" s="687">
        <v>-0.01</v>
      </c>
      <c r="P106" s="692">
        <v>5.1920000000000002</v>
      </c>
      <c r="Q106" s="687">
        <v>103.527</v>
      </c>
      <c r="R106" s="692">
        <v>78.045000000000002</v>
      </c>
      <c r="S106" s="203"/>
      <c r="T106" s="203"/>
      <c r="U106" s="203"/>
      <c r="V106" s="203"/>
      <c r="W106" s="203"/>
      <c r="X106" s="203"/>
      <c r="Y106" s="203"/>
      <c r="Z106" s="203"/>
    </row>
    <row r="107" spans="1:175" s="202" customFormat="1">
      <c r="A107" s="192"/>
      <c r="B107" s="200" t="s">
        <v>101</v>
      </c>
      <c r="C107" s="688">
        <v>-19.957000000000001</v>
      </c>
      <c r="D107" s="329">
        <v>-16.074000000000002</v>
      </c>
      <c r="E107" s="688">
        <v>-68.183999999999997</v>
      </c>
      <c r="F107" s="691">
        <v>-72.025999999999996</v>
      </c>
      <c r="G107" s="688">
        <v>-273.77600000000001</v>
      </c>
      <c r="H107" s="691">
        <v>-215.29</v>
      </c>
      <c r="I107" s="688">
        <v>-63.274999999999999</v>
      </c>
      <c r="J107" s="691">
        <v>-34.853999999999999</v>
      </c>
      <c r="K107" s="688">
        <v>-0.82199999999999995</v>
      </c>
      <c r="L107" s="691">
        <v>-0.22500000000000001</v>
      </c>
      <c r="M107" s="688">
        <v>-4.43</v>
      </c>
      <c r="N107" s="691">
        <v>-1.4059999999999999</v>
      </c>
      <c r="O107" s="688">
        <v>0.01</v>
      </c>
      <c r="P107" s="691">
        <v>4.0129999999999999</v>
      </c>
      <c r="Q107" s="688">
        <v>-430.43400000000003</v>
      </c>
      <c r="R107" s="691">
        <v>-335.86200000000002</v>
      </c>
      <c r="S107" s="203"/>
      <c r="T107" s="203"/>
      <c r="U107" s="203"/>
      <c r="V107" s="203"/>
      <c r="W107" s="203"/>
      <c r="X107" s="203"/>
      <c r="Y107" s="203"/>
      <c r="Z107" s="203"/>
      <c r="AA107" s="175"/>
      <c r="AB107" s="175"/>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BE107" s="175"/>
      <c r="BF107" s="175"/>
      <c r="BG107" s="175"/>
      <c r="BH107" s="175"/>
      <c r="BI107" s="175"/>
      <c r="BJ107" s="175"/>
      <c r="BK107" s="175"/>
      <c r="BL107" s="175"/>
      <c r="BM107" s="175"/>
      <c r="BN107" s="175"/>
      <c r="BO107" s="175"/>
      <c r="BP107" s="175"/>
      <c r="BQ107" s="175"/>
      <c r="BR107" s="175"/>
      <c r="BS107" s="175"/>
      <c r="BT107" s="175"/>
      <c r="BU107" s="175"/>
      <c r="BV107" s="175"/>
      <c r="BW107" s="175"/>
      <c r="BX107" s="175"/>
      <c r="BY107" s="175"/>
      <c r="BZ107" s="175"/>
      <c r="CA107" s="175"/>
      <c r="CB107" s="175"/>
      <c r="CC107" s="175"/>
      <c r="CD107" s="175"/>
      <c r="CE107" s="175"/>
      <c r="CF107" s="175"/>
      <c r="CG107" s="175"/>
      <c r="CH107" s="175"/>
      <c r="CI107" s="175"/>
      <c r="CJ107" s="175"/>
      <c r="CK107" s="175"/>
      <c r="CL107" s="175"/>
      <c r="CM107" s="175"/>
      <c r="CN107" s="175"/>
      <c r="CO107" s="175"/>
      <c r="CP107" s="175"/>
      <c r="CQ107" s="175"/>
      <c r="CR107" s="175"/>
      <c r="CS107" s="175"/>
      <c r="CT107" s="175"/>
      <c r="CU107" s="175"/>
      <c r="CV107" s="175"/>
      <c r="CW107" s="175"/>
      <c r="CX107" s="175"/>
      <c r="CY107" s="175"/>
      <c r="CZ107" s="175"/>
      <c r="DA107" s="175"/>
      <c r="DB107" s="175"/>
      <c r="DC107" s="175"/>
      <c r="DD107" s="175"/>
      <c r="DE107" s="175"/>
      <c r="DF107" s="175"/>
      <c r="DG107" s="175"/>
      <c r="DH107" s="175"/>
      <c r="DI107" s="175"/>
      <c r="DJ107" s="175"/>
      <c r="DK107" s="175"/>
      <c r="DL107" s="175"/>
      <c r="DM107" s="175"/>
      <c r="DN107" s="175"/>
      <c r="DO107" s="175"/>
      <c r="DP107" s="175"/>
      <c r="DQ107" s="175"/>
      <c r="DR107" s="175"/>
      <c r="DS107" s="175"/>
      <c r="DT107" s="175"/>
      <c r="DU107" s="175"/>
      <c r="DV107" s="175"/>
      <c r="DW107" s="175"/>
      <c r="DX107" s="175"/>
      <c r="DY107" s="175"/>
      <c r="DZ107" s="175"/>
      <c r="EA107" s="175"/>
      <c r="EB107" s="175"/>
      <c r="EC107" s="175"/>
      <c r="ED107" s="175"/>
      <c r="EE107" s="175"/>
      <c r="EF107" s="175"/>
      <c r="EG107" s="175"/>
      <c r="EH107" s="175"/>
      <c r="EI107" s="175"/>
      <c r="EJ107" s="175"/>
      <c r="EK107" s="175"/>
      <c r="EL107" s="175"/>
      <c r="EM107" s="175"/>
      <c r="EN107" s="175"/>
      <c r="EO107" s="175"/>
      <c r="EP107" s="175"/>
      <c r="EQ107" s="175"/>
      <c r="ER107" s="175"/>
      <c r="ES107" s="175"/>
      <c r="ET107" s="175"/>
      <c r="EU107" s="175"/>
      <c r="EV107" s="175"/>
      <c r="EW107" s="175"/>
      <c r="EX107" s="175"/>
      <c r="EY107" s="175"/>
      <c r="EZ107" s="175"/>
      <c r="FA107" s="175"/>
      <c r="FB107" s="175"/>
      <c r="FC107" s="175"/>
      <c r="FD107" s="175"/>
      <c r="FE107" s="175"/>
      <c r="FF107" s="175"/>
      <c r="FG107" s="175"/>
      <c r="FH107" s="175"/>
      <c r="FI107" s="175"/>
      <c r="FJ107" s="175"/>
      <c r="FK107" s="175"/>
      <c r="FL107" s="175"/>
      <c r="FM107" s="175"/>
      <c r="FN107" s="175"/>
      <c r="FO107" s="175"/>
      <c r="FP107" s="175"/>
      <c r="FQ107" s="175"/>
      <c r="FR107" s="175"/>
      <c r="FS107" s="175"/>
    </row>
    <row r="108" spans="1:175">
      <c r="A108" s="198"/>
      <c r="B108" s="205" t="s">
        <v>207</v>
      </c>
      <c r="C108" s="687">
        <v>-1.452</v>
      </c>
      <c r="D108" s="330">
        <v>-0.88200000000000001</v>
      </c>
      <c r="E108" s="687">
        <v>-1.2999999999999999E-2</v>
      </c>
      <c r="F108" s="692">
        <v>-1.2E-2</v>
      </c>
      <c r="G108" s="687">
        <v>-23.417999999999999</v>
      </c>
      <c r="H108" s="692">
        <v>-29.190999999999999</v>
      </c>
      <c r="I108" s="687">
        <v>-26.91</v>
      </c>
      <c r="J108" s="692">
        <v>-6.8920000000000003</v>
      </c>
      <c r="K108" s="687">
        <v>-0.81799999999999995</v>
      </c>
      <c r="L108" s="692">
        <v>-2.1629999999999998</v>
      </c>
      <c r="M108" s="687" t="s">
        <v>465</v>
      </c>
      <c r="N108" s="692" t="s">
        <v>465</v>
      </c>
      <c r="O108" s="687" t="s">
        <v>465</v>
      </c>
      <c r="P108" s="692" t="s">
        <v>465</v>
      </c>
      <c r="Q108" s="687">
        <v>-52.610999999999997</v>
      </c>
      <c r="R108" s="692">
        <v>-39.14</v>
      </c>
      <c r="S108" s="203"/>
      <c r="T108" s="203"/>
      <c r="U108" s="203"/>
      <c r="V108" s="203"/>
      <c r="W108" s="203"/>
      <c r="X108" s="203"/>
      <c r="Y108" s="203"/>
      <c r="Z108" s="203"/>
    </row>
    <row r="109" spans="1:175">
      <c r="A109" s="198"/>
      <c r="B109" s="205" t="s">
        <v>208</v>
      </c>
      <c r="C109" s="687">
        <v>-6.0140000000000002</v>
      </c>
      <c r="D109" s="330">
        <v>-6.0659999999999998</v>
      </c>
      <c r="E109" s="687" t="s">
        <v>465</v>
      </c>
      <c r="F109" s="692" t="s">
        <v>465</v>
      </c>
      <c r="G109" s="687">
        <v>-57.17</v>
      </c>
      <c r="H109" s="692">
        <v>-31.861999999999998</v>
      </c>
      <c r="I109" s="687">
        <v>-21.061</v>
      </c>
      <c r="J109" s="692">
        <v>-25.256</v>
      </c>
      <c r="K109" s="687" t="s">
        <v>465</v>
      </c>
      <c r="L109" s="692">
        <v>-5.0579999999999998</v>
      </c>
      <c r="M109" s="687" t="s">
        <v>465</v>
      </c>
      <c r="N109" s="692" t="s">
        <v>465</v>
      </c>
      <c r="O109" s="687" t="s">
        <v>465</v>
      </c>
      <c r="P109" s="692" t="s">
        <v>465</v>
      </c>
      <c r="Q109" s="687">
        <v>-84.245000000000005</v>
      </c>
      <c r="R109" s="692">
        <v>-68.242000000000004</v>
      </c>
      <c r="S109" s="203"/>
      <c r="T109" s="203"/>
      <c r="U109" s="203"/>
      <c r="V109" s="203"/>
      <c r="W109" s="203"/>
      <c r="X109" s="203"/>
      <c r="Y109" s="203"/>
      <c r="Z109" s="203"/>
    </row>
    <row r="110" spans="1:175">
      <c r="A110" s="198"/>
      <c r="B110" s="205" t="s">
        <v>109</v>
      </c>
      <c r="C110" s="687">
        <v>-12.491</v>
      </c>
      <c r="D110" s="330">
        <v>-9.1259999999999994</v>
      </c>
      <c r="E110" s="687">
        <v>-68.171000000000006</v>
      </c>
      <c r="F110" s="692">
        <v>-72.013999999999996</v>
      </c>
      <c r="G110" s="687">
        <v>-193.18799999999999</v>
      </c>
      <c r="H110" s="692">
        <v>-154.23699999999999</v>
      </c>
      <c r="I110" s="687">
        <v>-15.304</v>
      </c>
      <c r="J110" s="692">
        <v>-2.706</v>
      </c>
      <c r="K110" s="687">
        <v>-4.0000000000000001E-3</v>
      </c>
      <c r="L110" s="692">
        <v>6.9960000000000004</v>
      </c>
      <c r="M110" s="687">
        <v>-4.43</v>
      </c>
      <c r="N110" s="692">
        <v>-1.4059999999999999</v>
      </c>
      <c r="O110" s="687">
        <v>0.01</v>
      </c>
      <c r="P110" s="692">
        <v>4.0129999999999999</v>
      </c>
      <c r="Q110" s="687">
        <v>-293.57799999999997</v>
      </c>
      <c r="R110" s="692">
        <v>-228.48</v>
      </c>
      <c r="S110" s="203"/>
      <c r="T110" s="203"/>
      <c r="U110" s="203"/>
      <c r="V110" s="203"/>
      <c r="W110" s="203"/>
      <c r="X110" s="203"/>
      <c r="Y110" s="203"/>
      <c r="Z110" s="203"/>
    </row>
    <row r="111" spans="1:175">
      <c r="A111" s="198"/>
      <c r="B111" s="205" t="s">
        <v>209</v>
      </c>
      <c r="C111" s="687" t="s">
        <v>465</v>
      </c>
      <c r="D111" s="334" t="s">
        <v>465</v>
      </c>
      <c r="E111" s="687">
        <v>60.737000000000002</v>
      </c>
      <c r="F111" s="692">
        <v>57.094000000000001</v>
      </c>
      <c r="G111" s="687" t="s">
        <v>465</v>
      </c>
      <c r="H111" s="692" t="s">
        <v>465</v>
      </c>
      <c r="I111" s="687" t="s">
        <v>465</v>
      </c>
      <c r="J111" s="692" t="s">
        <v>465</v>
      </c>
      <c r="K111" s="687" t="s">
        <v>465</v>
      </c>
      <c r="L111" s="692" t="s">
        <v>465</v>
      </c>
      <c r="M111" s="687" t="s">
        <v>465</v>
      </c>
      <c r="N111" s="692" t="s">
        <v>465</v>
      </c>
      <c r="O111" s="687" t="s">
        <v>465</v>
      </c>
      <c r="P111" s="692" t="s">
        <v>465</v>
      </c>
      <c r="Q111" s="687">
        <v>60.737000000000002</v>
      </c>
      <c r="R111" s="692">
        <v>57.094000000000001</v>
      </c>
      <c r="S111" s="203"/>
      <c r="T111" s="203"/>
      <c r="U111" s="203"/>
      <c r="V111" s="203"/>
      <c r="W111" s="203"/>
      <c r="X111" s="203"/>
      <c r="Y111" s="203"/>
      <c r="Z111" s="203"/>
    </row>
    <row r="112" spans="1:175">
      <c r="A112" s="198"/>
      <c r="B112" s="200" t="s">
        <v>210</v>
      </c>
      <c r="C112" s="687">
        <v>-52.131</v>
      </c>
      <c r="D112" s="330">
        <v>-16.245000000000001</v>
      </c>
      <c r="E112" s="687">
        <v>68.460999999999999</v>
      </c>
      <c r="F112" s="692">
        <v>13.401</v>
      </c>
      <c r="G112" s="687">
        <v>-12.153</v>
      </c>
      <c r="H112" s="692">
        <v>144.459</v>
      </c>
      <c r="I112" s="687">
        <v>12.035</v>
      </c>
      <c r="J112" s="692">
        <v>-2.085</v>
      </c>
      <c r="K112" s="687">
        <v>1.004</v>
      </c>
      <c r="L112" s="692">
        <v>0.107</v>
      </c>
      <c r="M112" s="687">
        <v>0.32500000000000001</v>
      </c>
      <c r="N112" s="692">
        <v>0.28299999999999997</v>
      </c>
      <c r="O112" s="687">
        <v>7.0000000000000001E-3</v>
      </c>
      <c r="P112" s="692">
        <v>-60.981999999999999</v>
      </c>
      <c r="Q112" s="687">
        <v>17.547999999999998</v>
      </c>
      <c r="R112" s="692">
        <v>78.938000000000002</v>
      </c>
    </row>
    <row r="113" spans="1:175">
      <c r="A113" s="203"/>
      <c r="B113" s="203"/>
      <c r="C113" s="203"/>
      <c r="D113" s="203"/>
      <c r="E113" s="203"/>
      <c r="F113" s="693"/>
      <c r="G113" s="203"/>
      <c r="H113" s="693"/>
      <c r="I113" s="203"/>
      <c r="J113" s="693"/>
      <c r="K113" s="203"/>
      <c r="L113" s="693"/>
      <c r="M113" s="203"/>
      <c r="N113" s="693"/>
      <c r="O113" s="203"/>
      <c r="P113" s="693"/>
      <c r="Q113" s="203"/>
      <c r="R113" s="693"/>
      <c r="S113" s="203"/>
      <c r="T113" s="203"/>
      <c r="U113" s="203"/>
      <c r="V113" s="203"/>
      <c r="W113" s="203"/>
      <c r="X113" s="203"/>
      <c r="Y113" s="203"/>
      <c r="Z113" s="203"/>
      <c r="AA113" s="203"/>
      <c r="AB113" s="203"/>
      <c r="AC113" s="203"/>
      <c r="AD113" s="203"/>
    </row>
    <row r="114" spans="1:175" ht="25.5">
      <c r="A114" s="194"/>
      <c r="B114" s="199" t="s">
        <v>211</v>
      </c>
      <c r="C114" s="687">
        <v>0.122</v>
      </c>
      <c r="D114" s="330">
        <v>-4.3999999999999997E-2</v>
      </c>
      <c r="E114" s="687" t="s">
        <v>465</v>
      </c>
      <c r="F114" s="692" t="s">
        <v>465</v>
      </c>
      <c r="G114" s="687">
        <v>-0.113</v>
      </c>
      <c r="H114" s="692" t="s">
        <v>465</v>
      </c>
      <c r="I114" s="687">
        <v>6.4000000000000001E-2</v>
      </c>
      <c r="J114" s="692" t="s">
        <v>465</v>
      </c>
      <c r="K114" s="687">
        <v>-0.04</v>
      </c>
      <c r="L114" s="692" t="s">
        <v>465</v>
      </c>
      <c r="M114" s="687" t="s">
        <v>465</v>
      </c>
      <c r="N114" s="692" t="s">
        <v>465</v>
      </c>
      <c r="O114" s="687" t="s">
        <v>465</v>
      </c>
      <c r="P114" s="692" t="s">
        <v>465</v>
      </c>
      <c r="Q114" s="687">
        <v>3.3000000000000002E-2</v>
      </c>
      <c r="R114" s="692">
        <v>-4.3999999999999997E-2</v>
      </c>
    </row>
    <row r="115" spans="1:175">
      <c r="A115" s="198"/>
      <c r="B115" s="205" t="s">
        <v>212</v>
      </c>
      <c r="C115" s="687" t="s">
        <v>465</v>
      </c>
      <c r="D115" s="336" t="s">
        <v>465</v>
      </c>
      <c r="E115" s="687">
        <v>-85.281000000000006</v>
      </c>
      <c r="F115" s="691" t="s">
        <v>465</v>
      </c>
      <c r="G115" s="687">
        <v>102.866</v>
      </c>
      <c r="H115" s="691">
        <v>0.47199999999999998</v>
      </c>
      <c r="I115" s="687" t="s">
        <v>465</v>
      </c>
      <c r="J115" s="691">
        <v>2.1000000000000001E-2</v>
      </c>
      <c r="K115" s="687" t="s">
        <v>465</v>
      </c>
      <c r="L115" s="691" t="s">
        <v>465</v>
      </c>
      <c r="M115" s="687">
        <v>2E-3</v>
      </c>
      <c r="N115" s="691">
        <v>3.0000000000000001E-3</v>
      </c>
      <c r="O115" s="687" t="s">
        <v>465</v>
      </c>
      <c r="P115" s="691">
        <v>-7.0000000000000001E-3</v>
      </c>
      <c r="Q115" s="687">
        <v>17.587</v>
      </c>
      <c r="R115" s="691">
        <v>0.48899999999999999</v>
      </c>
    </row>
    <row r="116" spans="1:175">
      <c r="A116" s="198"/>
      <c r="B116" s="205" t="s">
        <v>213</v>
      </c>
      <c r="C116" s="687" t="s">
        <v>465</v>
      </c>
      <c r="D116" s="334" t="s">
        <v>465</v>
      </c>
      <c r="E116" s="687">
        <v>-85.295000000000002</v>
      </c>
      <c r="F116" s="692" t="s">
        <v>465</v>
      </c>
      <c r="G116" s="687">
        <v>-0.03</v>
      </c>
      <c r="H116" s="692">
        <v>0.47199999999999998</v>
      </c>
      <c r="I116" s="687" t="s">
        <v>465</v>
      </c>
      <c r="J116" s="692" t="s">
        <v>465</v>
      </c>
      <c r="K116" s="687" t="s">
        <v>465</v>
      </c>
      <c r="L116" s="692" t="s">
        <v>465</v>
      </c>
      <c r="M116" s="687" t="s">
        <v>465</v>
      </c>
      <c r="N116" s="692" t="s">
        <v>465</v>
      </c>
      <c r="O116" s="687" t="s">
        <v>465</v>
      </c>
      <c r="P116" s="692" t="s">
        <v>465</v>
      </c>
      <c r="Q116" s="687">
        <v>-85.325000000000003</v>
      </c>
      <c r="R116" s="692">
        <v>0.47199999999999998</v>
      </c>
    </row>
    <row r="117" spans="1:175">
      <c r="A117" s="198"/>
      <c r="B117" s="205" t="s">
        <v>214</v>
      </c>
      <c r="C117" s="687" t="s">
        <v>465</v>
      </c>
      <c r="D117" s="334" t="s">
        <v>465</v>
      </c>
      <c r="E117" s="687">
        <v>1.4E-2</v>
      </c>
      <c r="F117" s="692" t="s">
        <v>465</v>
      </c>
      <c r="G117" s="687">
        <v>102.896</v>
      </c>
      <c r="H117" s="692" t="s">
        <v>465</v>
      </c>
      <c r="I117" s="687" t="s">
        <v>465</v>
      </c>
      <c r="J117" s="692">
        <v>2.1000000000000001E-2</v>
      </c>
      <c r="K117" s="687" t="s">
        <v>465</v>
      </c>
      <c r="L117" s="692" t="s">
        <v>465</v>
      </c>
      <c r="M117" s="687">
        <v>2E-3</v>
      </c>
      <c r="N117" s="692">
        <v>3.0000000000000001E-3</v>
      </c>
      <c r="O117" s="687" t="s">
        <v>465</v>
      </c>
      <c r="P117" s="692">
        <v>-7.0000000000000001E-3</v>
      </c>
      <c r="Q117" s="687">
        <v>102.91200000000001</v>
      </c>
      <c r="R117" s="692">
        <v>1.7000000000000001E-2</v>
      </c>
    </row>
    <row r="118" spans="1:175">
      <c r="A118" s="203"/>
      <c r="B118" s="203"/>
      <c r="C118" s="203"/>
      <c r="D118" s="203"/>
      <c r="E118" s="203"/>
      <c r="F118" s="693"/>
      <c r="G118" s="203"/>
      <c r="H118" s="693"/>
      <c r="I118" s="203"/>
      <c r="J118" s="693"/>
      <c r="K118" s="203"/>
      <c r="L118" s="693"/>
      <c r="M118" s="203"/>
      <c r="N118" s="693"/>
      <c r="O118" s="203"/>
      <c r="P118" s="693"/>
      <c r="Q118" s="203"/>
      <c r="R118" s="693"/>
      <c r="S118" s="203"/>
      <c r="T118" s="203"/>
      <c r="U118" s="203"/>
      <c r="V118" s="203"/>
      <c r="W118" s="203"/>
      <c r="X118" s="203"/>
      <c r="Y118" s="203"/>
      <c r="Z118" s="203"/>
      <c r="AA118" s="203"/>
      <c r="AB118" s="203"/>
      <c r="AC118" s="203"/>
      <c r="AD118" s="203"/>
      <c r="AE118" s="203"/>
      <c r="AF118" s="203"/>
    </row>
    <row r="119" spans="1:175" s="202" customFormat="1">
      <c r="A119" s="192" t="s">
        <v>237</v>
      </c>
      <c r="B119" s="193"/>
      <c r="C119" s="688">
        <v>-80.037999999999997</v>
      </c>
      <c r="D119" s="329">
        <v>-34.51</v>
      </c>
      <c r="E119" s="688">
        <v>-69.596000000000004</v>
      </c>
      <c r="F119" s="691">
        <v>-13.103999999999999</v>
      </c>
      <c r="G119" s="688">
        <v>369.66199999999998</v>
      </c>
      <c r="H119" s="691">
        <v>385.93200000000002</v>
      </c>
      <c r="I119" s="688">
        <v>244.75700000000001</v>
      </c>
      <c r="J119" s="691">
        <v>276.15600000000001</v>
      </c>
      <c r="K119" s="688">
        <v>0.159</v>
      </c>
      <c r="L119" s="691">
        <v>-0.124</v>
      </c>
      <c r="M119" s="688">
        <v>26.238</v>
      </c>
      <c r="N119" s="691">
        <v>16.876999999999999</v>
      </c>
      <c r="O119" s="688">
        <v>-7.0000000000000001E-3</v>
      </c>
      <c r="P119" s="691">
        <v>-51.79</v>
      </c>
      <c r="Q119" s="688">
        <v>491.17500000000001</v>
      </c>
      <c r="R119" s="691">
        <v>579.43700000000001</v>
      </c>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175"/>
      <c r="CC119" s="175"/>
      <c r="CD119" s="175"/>
      <c r="CE119" s="175"/>
      <c r="CF119" s="175"/>
      <c r="CG119" s="175"/>
      <c r="CH119" s="175"/>
      <c r="CI119" s="175"/>
      <c r="CJ119" s="175"/>
      <c r="CK119" s="175"/>
      <c r="CL119" s="175"/>
      <c r="CM119" s="175"/>
      <c r="CN119" s="175"/>
      <c r="CO119" s="175"/>
      <c r="CP119" s="175"/>
      <c r="CQ119" s="175"/>
      <c r="CR119" s="175"/>
      <c r="CS119" s="175"/>
      <c r="CT119" s="175"/>
      <c r="CU119" s="175"/>
      <c r="CV119" s="175"/>
      <c r="CW119" s="175"/>
      <c r="CX119" s="175"/>
      <c r="CY119" s="175"/>
      <c r="CZ119" s="175"/>
      <c r="DA119" s="175"/>
      <c r="DB119" s="175"/>
      <c r="DC119" s="175"/>
      <c r="DD119" s="175"/>
      <c r="DE119" s="175"/>
      <c r="DF119" s="175"/>
      <c r="DG119" s="175"/>
      <c r="DH119" s="175"/>
      <c r="DI119" s="175"/>
      <c r="DJ119" s="175"/>
      <c r="DK119" s="175"/>
      <c r="DL119" s="175"/>
      <c r="DM119" s="175"/>
      <c r="DN119" s="175"/>
      <c r="DO119" s="175"/>
      <c r="DP119" s="175"/>
      <c r="DQ119" s="175"/>
      <c r="DR119" s="175"/>
      <c r="DS119" s="175"/>
      <c r="DT119" s="175"/>
      <c r="DU119" s="175"/>
      <c r="DV119" s="175"/>
      <c r="DW119" s="175"/>
      <c r="DX119" s="175"/>
      <c r="DY119" s="175"/>
      <c r="DZ119" s="175"/>
      <c r="EA119" s="175"/>
      <c r="EB119" s="175"/>
      <c r="EC119" s="175"/>
      <c r="ED119" s="175"/>
      <c r="EE119" s="175"/>
      <c r="EF119" s="175"/>
      <c r="EG119" s="175"/>
      <c r="EH119" s="175"/>
      <c r="EI119" s="175"/>
      <c r="EJ119" s="175"/>
      <c r="EK119" s="175"/>
      <c r="EL119" s="175"/>
      <c r="EM119" s="175"/>
      <c r="EN119" s="175"/>
      <c r="EO119" s="175"/>
      <c r="EP119" s="175"/>
      <c r="EQ119" s="175"/>
      <c r="ER119" s="175"/>
      <c r="ES119" s="175"/>
      <c r="ET119" s="175"/>
      <c r="EU119" s="175"/>
      <c r="EV119" s="175"/>
      <c r="EW119" s="175"/>
      <c r="EX119" s="175"/>
      <c r="EY119" s="175"/>
      <c r="EZ119" s="175"/>
      <c r="FA119" s="175"/>
      <c r="FB119" s="175"/>
      <c r="FC119" s="175"/>
      <c r="FD119" s="175"/>
      <c r="FE119" s="175"/>
      <c r="FF119" s="175"/>
      <c r="FG119" s="175"/>
      <c r="FH119" s="175"/>
      <c r="FI119" s="175"/>
      <c r="FJ119" s="175"/>
      <c r="FK119" s="175"/>
      <c r="FL119" s="175"/>
      <c r="FM119" s="175"/>
      <c r="FN119" s="175"/>
      <c r="FO119" s="175"/>
      <c r="FP119" s="175"/>
      <c r="FQ119" s="175"/>
      <c r="FR119" s="175"/>
      <c r="FS119" s="175"/>
    </row>
    <row r="120" spans="1:175">
      <c r="A120" s="203"/>
      <c r="B120" s="203"/>
      <c r="C120" s="203"/>
      <c r="D120" s="203"/>
      <c r="E120" s="203"/>
      <c r="F120" s="693"/>
      <c r="G120" s="203"/>
      <c r="H120" s="693"/>
      <c r="I120" s="203"/>
      <c r="J120" s="693"/>
      <c r="K120" s="203"/>
      <c r="L120" s="693"/>
      <c r="M120" s="203"/>
      <c r="N120" s="693"/>
      <c r="O120" s="203"/>
      <c r="P120" s="693"/>
      <c r="Q120" s="203"/>
      <c r="R120" s="693"/>
      <c r="S120" s="203"/>
      <c r="T120" s="203"/>
      <c r="U120" s="203"/>
      <c r="V120" s="203"/>
      <c r="W120" s="203"/>
      <c r="X120" s="203"/>
      <c r="Y120" s="203"/>
      <c r="Z120" s="203"/>
      <c r="AA120" s="203"/>
      <c r="AB120" s="203"/>
    </row>
    <row r="121" spans="1:175">
      <c r="A121" s="198"/>
      <c r="B121" s="205" t="s">
        <v>215</v>
      </c>
      <c r="C121" s="687">
        <v>12.337</v>
      </c>
      <c r="D121" s="330">
        <v>10.220000000000001</v>
      </c>
      <c r="E121" s="687">
        <v>52.704999999999998</v>
      </c>
      <c r="F121" s="692">
        <v>6.4539999999999997</v>
      </c>
      <c r="G121" s="687">
        <v>-120.18300000000001</v>
      </c>
      <c r="H121" s="692">
        <v>-107.14700000000001</v>
      </c>
      <c r="I121" s="687">
        <v>-88.165000000000006</v>
      </c>
      <c r="J121" s="692">
        <v>-93.546999999999997</v>
      </c>
      <c r="K121" s="687" t="s">
        <v>465</v>
      </c>
      <c r="L121" s="692" t="s">
        <v>465</v>
      </c>
      <c r="M121" s="687">
        <v>-10.896000000000001</v>
      </c>
      <c r="N121" s="692">
        <v>-5.0190000000000001</v>
      </c>
      <c r="O121" s="687" t="s">
        <v>465</v>
      </c>
      <c r="P121" s="692" t="s">
        <v>465</v>
      </c>
      <c r="Q121" s="687">
        <v>-154.202</v>
      </c>
      <c r="R121" s="692">
        <v>-189.03899999999999</v>
      </c>
    </row>
    <row r="122" spans="1:175">
      <c r="A122" s="203"/>
      <c r="B122" s="203"/>
      <c r="C122" s="203"/>
      <c r="D122" s="203"/>
      <c r="E122" s="203"/>
      <c r="F122" s="693"/>
      <c r="G122" s="203"/>
      <c r="H122" s="693"/>
      <c r="I122" s="203"/>
      <c r="J122" s="693"/>
      <c r="K122" s="203"/>
      <c r="L122" s="693"/>
      <c r="M122" s="203"/>
      <c r="N122" s="693"/>
      <c r="O122" s="203"/>
      <c r="P122" s="693"/>
      <c r="Q122" s="203"/>
      <c r="R122" s="693"/>
      <c r="S122" s="203"/>
      <c r="T122" s="203"/>
      <c r="U122" s="203"/>
      <c r="V122" s="203"/>
      <c r="W122" s="203"/>
      <c r="X122" s="203"/>
    </row>
    <row r="123" spans="1:175" s="202" customFormat="1">
      <c r="A123" s="192" t="s">
        <v>238</v>
      </c>
      <c r="B123" s="193"/>
      <c r="C123" s="688">
        <v>-67.700999999999993</v>
      </c>
      <c r="D123" s="331">
        <v>-24.29</v>
      </c>
      <c r="E123" s="688">
        <v>-16.890999999999998</v>
      </c>
      <c r="F123" s="695">
        <v>-6.65</v>
      </c>
      <c r="G123" s="688">
        <v>249.47900000000001</v>
      </c>
      <c r="H123" s="695">
        <v>278.78500000000003</v>
      </c>
      <c r="I123" s="688">
        <v>156.59200000000001</v>
      </c>
      <c r="J123" s="695">
        <v>182.60900000000001</v>
      </c>
      <c r="K123" s="688">
        <v>0.159</v>
      </c>
      <c r="L123" s="695">
        <v>-0.124</v>
      </c>
      <c r="M123" s="688">
        <v>15.342000000000001</v>
      </c>
      <c r="N123" s="695">
        <v>11.858000000000001</v>
      </c>
      <c r="O123" s="688">
        <v>-7.0000000000000001E-3</v>
      </c>
      <c r="P123" s="695">
        <v>-51.79</v>
      </c>
      <c r="Q123" s="688">
        <v>336.97300000000001</v>
      </c>
      <c r="R123" s="695">
        <v>390.39800000000002</v>
      </c>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c r="BX123" s="175"/>
      <c r="BY123" s="175"/>
      <c r="BZ123" s="175"/>
      <c r="CA123" s="175"/>
      <c r="CB123" s="175"/>
      <c r="CC123" s="175"/>
      <c r="CD123" s="175"/>
      <c r="CE123" s="175"/>
      <c r="CF123" s="175"/>
      <c r="CG123" s="175"/>
      <c r="CH123" s="175"/>
      <c r="CI123" s="175"/>
      <c r="CJ123" s="175"/>
      <c r="CK123" s="175"/>
      <c r="CL123" s="175"/>
      <c r="CM123" s="175"/>
      <c r="CN123" s="175"/>
      <c r="CO123" s="175"/>
      <c r="CP123" s="175"/>
      <c r="CQ123" s="175"/>
      <c r="CR123" s="175"/>
      <c r="CS123" s="175"/>
      <c r="CT123" s="175"/>
      <c r="CU123" s="175"/>
      <c r="CV123" s="175"/>
      <c r="CW123" s="175"/>
      <c r="CX123" s="175"/>
      <c r="CY123" s="175"/>
      <c r="CZ123" s="175"/>
      <c r="DA123" s="175"/>
      <c r="DB123" s="175"/>
      <c r="DC123" s="175"/>
      <c r="DD123" s="175"/>
      <c r="DE123" s="175"/>
      <c r="DF123" s="175"/>
      <c r="DG123" s="175"/>
      <c r="DH123" s="175"/>
      <c r="DI123" s="175"/>
      <c r="DJ123" s="175"/>
      <c r="DK123" s="175"/>
      <c r="DL123" s="175"/>
      <c r="DM123" s="175"/>
      <c r="DN123" s="175"/>
      <c r="DO123" s="175"/>
      <c r="DP123" s="175"/>
      <c r="DQ123" s="175"/>
      <c r="DR123" s="175"/>
      <c r="DS123" s="175"/>
      <c r="DT123" s="175"/>
      <c r="DU123" s="175"/>
      <c r="DV123" s="175"/>
      <c r="DW123" s="175"/>
      <c r="DX123" s="175"/>
      <c r="DY123" s="175"/>
      <c r="DZ123" s="175"/>
      <c r="EA123" s="175"/>
      <c r="EB123" s="175"/>
      <c r="EC123" s="175"/>
      <c r="ED123" s="175"/>
      <c r="EE123" s="175"/>
      <c r="EF123" s="175"/>
      <c r="EG123" s="175"/>
      <c r="EH123" s="175"/>
      <c r="EI123" s="175"/>
      <c r="EJ123" s="175"/>
      <c r="EK123" s="175"/>
      <c r="EL123" s="175"/>
      <c r="EM123" s="175"/>
      <c r="EN123" s="175"/>
      <c r="EO123" s="175"/>
      <c r="EP123" s="175"/>
      <c r="EQ123" s="175"/>
      <c r="ER123" s="175"/>
      <c r="ES123" s="175"/>
      <c r="ET123" s="175"/>
      <c r="EU123" s="175"/>
      <c r="EV123" s="175"/>
      <c r="EW123" s="175"/>
      <c r="EX123" s="175"/>
      <c r="EY123" s="175"/>
      <c r="EZ123" s="175"/>
      <c r="FA123" s="175"/>
      <c r="FB123" s="175"/>
      <c r="FC123" s="175"/>
      <c r="FD123" s="175"/>
      <c r="FE123" s="175"/>
      <c r="FF123" s="175"/>
      <c r="FG123" s="175"/>
      <c r="FH123" s="175"/>
      <c r="FI123" s="175"/>
      <c r="FJ123" s="175"/>
      <c r="FK123" s="175"/>
      <c r="FL123" s="175"/>
      <c r="FM123" s="175"/>
      <c r="FN123" s="175"/>
      <c r="FO123" s="175"/>
      <c r="FP123" s="175"/>
      <c r="FQ123" s="175"/>
      <c r="FR123" s="175"/>
      <c r="FS123" s="175"/>
    </row>
    <row r="124" spans="1:175">
      <c r="A124" s="194"/>
      <c r="B124" s="199" t="s">
        <v>216</v>
      </c>
      <c r="C124" s="687" t="s">
        <v>465</v>
      </c>
      <c r="D124" s="335" t="s">
        <v>465</v>
      </c>
      <c r="E124" s="687" t="s">
        <v>465</v>
      </c>
      <c r="F124" s="696" t="s">
        <v>465</v>
      </c>
      <c r="G124" s="687" t="s">
        <v>465</v>
      </c>
      <c r="H124" s="696" t="s">
        <v>465</v>
      </c>
      <c r="I124" s="687" t="s">
        <v>465</v>
      </c>
      <c r="J124" s="696" t="s">
        <v>465</v>
      </c>
      <c r="K124" s="687">
        <v>73.295000000000002</v>
      </c>
      <c r="L124" s="696">
        <v>82.322999999999993</v>
      </c>
      <c r="M124" s="687" t="s">
        <v>465</v>
      </c>
      <c r="N124" s="696" t="s">
        <v>465</v>
      </c>
      <c r="O124" s="687">
        <v>3.0000000000000001E-3</v>
      </c>
      <c r="P124" s="696">
        <v>6.0000000000000001E-3</v>
      </c>
      <c r="Q124" s="687">
        <v>73.298000000000002</v>
      </c>
      <c r="R124" s="696">
        <v>82.328999999999994</v>
      </c>
    </row>
    <row r="125" spans="1:175" s="202" customFormat="1">
      <c r="A125" s="192" t="s">
        <v>83</v>
      </c>
      <c r="B125" s="193"/>
      <c r="C125" s="688">
        <v>-67.700999999999993</v>
      </c>
      <c r="D125" s="331">
        <v>-24.29</v>
      </c>
      <c r="E125" s="688">
        <v>-16.890999999999998</v>
      </c>
      <c r="F125" s="695">
        <v>-6.65</v>
      </c>
      <c r="G125" s="688">
        <v>249.47900000000001</v>
      </c>
      <c r="H125" s="695">
        <v>278.78500000000003</v>
      </c>
      <c r="I125" s="688">
        <v>156.59200000000001</v>
      </c>
      <c r="J125" s="695">
        <v>182.60900000000001</v>
      </c>
      <c r="K125" s="688">
        <v>73.453999999999994</v>
      </c>
      <c r="L125" s="695">
        <v>82.198999999999998</v>
      </c>
      <c r="M125" s="688">
        <v>15.342000000000001</v>
      </c>
      <c r="N125" s="695">
        <v>11.858000000000001</v>
      </c>
      <c r="O125" s="688">
        <v>-4.0000000000000001E-3</v>
      </c>
      <c r="P125" s="695">
        <v>-51.783999999999999</v>
      </c>
      <c r="Q125" s="688">
        <v>410.27100000000002</v>
      </c>
      <c r="R125" s="695">
        <v>472.72699999999998</v>
      </c>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K125" s="175"/>
      <c r="BL125" s="175"/>
      <c r="BM125" s="175"/>
      <c r="BN125" s="175"/>
      <c r="BO125" s="175"/>
      <c r="BP125" s="175"/>
      <c r="BQ125" s="175"/>
      <c r="BR125" s="175"/>
      <c r="BS125" s="175"/>
      <c r="BT125" s="175"/>
      <c r="BU125" s="175"/>
      <c r="BV125" s="175"/>
      <c r="BW125" s="175"/>
      <c r="BX125" s="175"/>
      <c r="BY125" s="175"/>
      <c r="BZ125" s="175"/>
      <c r="CA125" s="175"/>
      <c r="CB125" s="175"/>
      <c r="CC125" s="175"/>
      <c r="CD125" s="175"/>
      <c r="CE125" s="175"/>
      <c r="CF125" s="175"/>
      <c r="CG125" s="175"/>
      <c r="CH125" s="175"/>
      <c r="CI125" s="175"/>
      <c r="CJ125" s="175"/>
      <c r="CK125" s="175"/>
      <c r="CL125" s="175"/>
      <c r="CM125" s="175"/>
      <c r="CN125" s="175"/>
      <c r="CO125" s="175"/>
      <c r="CP125" s="175"/>
      <c r="CQ125" s="175"/>
      <c r="CR125" s="175"/>
      <c r="CS125" s="175"/>
      <c r="CT125" s="175"/>
      <c r="CU125" s="175"/>
      <c r="CV125" s="175"/>
      <c r="CW125" s="175"/>
      <c r="CX125" s="175"/>
      <c r="CY125" s="175"/>
      <c r="CZ125" s="175"/>
      <c r="DA125" s="175"/>
      <c r="DB125" s="175"/>
      <c r="DC125" s="175"/>
      <c r="DD125" s="175"/>
      <c r="DE125" s="175"/>
      <c r="DF125" s="175"/>
      <c r="DG125" s="175"/>
      <c r="DH125" s="175"/>
      <c r="DI125" s="175"/>
      <c r="DJ125" s="175"/>
      <c r="DK125" s="175"/>
      <c r="DL125" s="175"/>
      <c r="DM125" s="175"/>
      <c r="DN125" s="175"/>
      <c r="DO125" s="175"/>
      <c r="DP125" s="175"/>
      <c r="DQ125" s="175"/>
      <c r="DR125" s="175"/>
      <c r="DS125" s="175"/>
      <c r="DT125" s="175"/>
      <c r="DU125" s="175"/>
      <c r="DV125" s="175"/>
      <c r="DW125" s="175"/>
      <c r="DX125" s="175"/>
      <c r="DY125" s="175"/>
      <c r="DZ125" s="175"/>
      <c r="EA125" s="175"/>
      <c r="EB125" s="175"/>
      <c r="EC125" s="175"/>
      <c r="ED125" s="175"/>
      <c r="EE125" s="175"/>
      <c r="EF125" s="175"/>
      <c r="EG125" s="175"/>
      <c r="EH125" s="175"/>
      <c r="EI125" s="175"/>
      <c r="EJ125" s="175"/>
      <c r="EK125" s="175"/>
      <c r="EL125" s="175"/>
      <c r="EM125" s="175"/>
      <c r="EN125" s="175"/>
      <c r="EO125" s="175"/>
      <c r="EP125" s="175"/>
      <c r="EQ125" s="175"/>
      <c r="ER125" s="175"/>
      <c r="ES125" s="175"/>
      <c r="ET125" s="175"/>
      <c r="EU125" s="175"/>
      <c r="EV125" s="175"/>
      <c r="EW125" s="175"/>
      <c r="EX125" s="175"/>
      <c r="EY125" s="175"/>
      <c r="EZ125" s="175"/>
      <c r="FA125" s="175"/>
      <c r="FB125" s="175"/>
      <c r="FC125" s="175"/>
      <c r="FD125" s="175"/>
      <c r="FE125" s="175"/>
      <c r="FF125" s="175"/>
      <c r="FG125" s="175"/>
      <c r="FH125" s="175"/>
      <c r="FI125" s="175"/>
      <c r="FJ125" s="175"/>
      <c r="FK125" s="175"/>
      <c r="FL125" s="175"/>
      <c r="FM125" s="175"/>
      <c r="FN125" s="175"/>
      <c r="FO125" s="175"/>
      <c r="FP125" s="175"/>
      <c r="FQ125" s="175"/>
      <c r="FR125" s="175"/>
      <c r="FS125" s="175"/>
    </row>
    <row r="126" spans="1:175">
      <c r="A126" s="203"/>
      <c r="B126" s="203"/>
      <c r="C126" s="203"/>
      <c r="D126" s="203"/>
      <c r="E126" s="203"/>
      <c r="F126" s="693"/>
      <c r="G126" s="203"/>
      <c r="H126" s="693"/>
      <c r="I126" s="203"/>
      <c r="J126" s="693"/>
      <c r="K126" s="203"/>
      <c r="L126" s="693"/>
      <c r="M126" s="203"/>
      <c r="N126" s="693"/>
      <c r="O126" s="203"/>
      <c r="P126" s="693"/>
      <c r="Q126" s="203"/>
      <c r="R126" s="693"/>
      <c r="S126" s="203"/>
      <c r="T126" s="203"/>
      <c r="U126" s="203"/>
      <c r="V126" s="203"/>
      <c r="W126" s="203"/>
      <c r="X126" s="203"/>
      <c r="Y126" s="203"/>
      <c r="Z126" s="203"/>
    </row>
    <row r="127" spans="1:175">
      <c r="A127" s="194"/>
      <c r="B127" s="199" t="s">
        <v>217</v>
      </c>
      <c r="C127" s="688">
        <v>-67.700999999999993</v>
      </c>
      <c r="D127" s="331">
        <v>-24.29</v>
      </c>
      <c r="E127" s="688">
        <v>-16.890999999999998</v>
      </c>
      <c r="F127" s="695">
        <v>-6.65</v>
      </c>
      <c r="G127" s="688">
        <v>249.47900000000001</v>
      </c>
      <c r="H127" s="695">
        <v>278.78500000000003</v>
      </c>
      <c r="I127" s="688">
        <v>156.59200000000001</v>
      </c>
      <c r="J127" s="695">
        <v>182.60900000000001</v>
      </c>
      <c r="K127" s="688">
        <v>73.453999999999994</v>
      </c>
      <c r="L127" s="695">
        <v>82.198999999999998</v>
      </c>
      <c r="M127" s="688">
        <v>15.342000000000001</v>
      </c>
      <c r="N127" s="695">
        <v>11.858000000000001</v>
      </c>
      <c r="O127" s="688">
        <v>-4.0000000000000001E-3</v>
      </c>
      <c r="P127" s="695">
        <v>-51.783999999999999</v>
      </c>
      <c r="Q127" s="688">
        <v>410.27100000000002</v>
      </c>
      <c r="R127" s="695">
        <v>472.72699999999998</v>
      </c>
    </row>
    <row r="128" spans="1:175">
      <c r="A128" s="198"/>
      <c r="B128" s="200" t="s">
        <v>56</v>
      </c>
      <c r="C128" s="687" t="s">
        <v>465</v>
      </c>
      <c r="D128" s="329">
        <v>0</v>
      </c>
      <c r="E128" s="687" t="s">
        <v>465</v>
      </c>
      <c r="F128" s="691">
        <v>0</v>
      </c>
      <c r="G128" s="687" t="s">
        <v>465</v>
      </c>
      <c r="H128" s="691">
        <v>0</v>
      </c>
      <c r="I128" s="687" t="s">
        <v>465</v>
      </c>
      <c r="J128" s="691">
        <v>0</v>
      </c>
      <c r="K128" s="687" t="s">
        <v>465</v>
      </c>
      <c r="L128" s="691">
        <v>0</v>
      </c>
      <c r="M128" s="687" t="s">
        <v>465</v>
      </c>
      <c r="N128" s="691">
        <v>0</v>
      </c>
      <c r="O128" s="687" t="s">
        <v>465</v>
      </c>
      <c r="P128" s="691">
        <v>0</v>
      </c>
      <c r="Q128" s="687">
        <v>307.31099999999998</v>
      </c>
      <c r="R128" s="691">
        <v>365.86900000000003</v>
      </c>
    </row>
    <row r="129" spans="1:177">
      <c r="A129" s="198"/>
      <c r="B129" s="200" t="s">
        <v>57</v>
      </c>
      <c r="C129" s="687" t="s">
        <v>465</v>
      </c>
      <c r="D129" s="329">
        <v>0</v>
      </c>
      <c r="E129" s="687" t="s">
        <v>465</v>
      </c>
      <c r="F129" s="691">
        <v>0</v>
      </c>
      <c r="G129" s="687" t="s">
        <v>465</v>
      </c>
      <c r="H129" s="691">
        <v>0</v>
      </c>
      <c r="I129" s="687" t="s">
        <v>465</v>
      </c>
      <c r="J129" s="691">
        <v>0</v>
      </c>
      <c r="K129" s="687" t="s">
        <v>465</v>
      </c>
      <c r="L129" s="691">
        <v>0</v>
      </c>
      <c r="M129" s="687" t="s">
        <v>465</v>
      </c>
      <c r="N129" s="691">
        <v>0</v>
      </c>
      <c r="O129" s="687" t="s">
        <v>465</v>
      </c>
      <c r="P129" s="691">
        <v>0</v>
      </c>
      <c r="Q129" s="687">
        <v>102.96</v>
      </c>
      <c r="R129" s="691">
        <v>106.858</v>
      </c>
    </row>
    <row r="130" spans="1:177">
      <c r="A130" s="203"/>
      <c r="B130" s="203"/>
      <c r="C130" s="203"/>
      <c r="D130" s="203"/>
      <c r="E130" s="203"/>
      <c r="F130" s="203"/>
      <c r="G130" s="203"/>
      <c r="H130" s="203"/>
      <c r="I130" s="203"/>
      <c r="J130" s="203"/>
      <c r="K130" s="203"/>
      <c r="L130" s="203"/>
      <c r="M130" s="203"/>
      <c r="N130" s="203"/>
      <c r="O130" s="203"/>
      <c r="P130" s="203"/>
    </row>
    <row r="131" spans="1:177">
      <c r="A131" s="203"/>
      <c r="B131" s="203"/>
      <c r="C131" s="242"/>
      <c r="D131" s="203"/>
      <c r="E131" s="203"/>
      <c r="F131" s="203"/>
      <c r="G131" s="203"/>
      <c r="H131" s="203"/>
      <c r="I131" s="203"/>
      <c r="J131" s="203"/>
      <c r="K131" s="203"/>
      <c r="L131" s="203"/>
      <c r="M131" s="203"/>
      <c r="N131" s="203"/>
      <c r="O131" s="203"/>
      <c r="P131" s="203"/>
    </row>
    <row r="132" spans="1:177" ht="12.75" customHeight="1">
      <c r="A132" s="869" t="s">
        <v>71</v>
      </c>
      <c r="B132" s="870"/>
      <c r="C132" s="871" t="s">
        <v>244</v>
      </c>
      <c r="D132" s="872"/>
      <c r="E132" s="871" t="s">
        <v>10</v>
      </c>
      <c r="F132" s="872"/>
      <c r="G132" s="871" t="s">
        <v>46</v>
      </c>
      <c r="H132" s="872"/>
      <c r="I132" s="871" t="s">
        <v>14</v>
      </c>
      <c r="J132" s="872"/>
      <c r="K132" s="871" t="s">
        <v>47</v>
      </c>
      <c r="L132" s="872">
        <v>0</v>
      </c>
      <c r="M132" s="871" t="s">
        <v>318</v>
      </c>
      <c r="N132" s="872"/>
      <c r="O132" s="871" t="s">
        <v>245</v>
      </c>
      <c r="P132" s="872"/>
      <c r="Q132" s="871" t="s">
        <v>17</v>
      </c>
      <c r="R132" s="872">
        <v>0</v>
      </c>
      <c r="FT132" s="88"/>
      <c r="FU132" s="88"/>
    </row>
    <row r="133" spans="1:177">
      <c r="A133" s="861" t="s">
        <v>239</v>
      </c>
      <c r="B133" s="862"/>
      <c r="C133" s="682" t="s">
        <v>466</v>
      </c>
      <c r="D133" s="323" t="s">
        <v>467</v>
      </c>
      <c r="E133" s="682" t="s">
        <v>466</v>
      </c>
      <c r="F133" s="323" t="s">
        <v>467</v>
      </c>
      <c r="G133" s="682" t="s">
        <v>466</v>
      </c>
      <c r="H133" s="323" t="s">
        <v>467</v>
      </c>
      <c r="I133" s="682" t="s">
        <v>466</v>
      </c>
      <c r="J133" s="323" t="s">
        <v>467</v>
      </c>
      <c r="K133" s="682" t="s">
        <v>466</v>
      </c>
      <c r="L133" s="323" t="s">
        <v>467</v>
      </c>
      <c r="M133" s="682" t="s">
        <v>466</v>
      </c>
      <c r="N133" s="323" t="s">
        <v>467</v>
      </c>
      <c r="O133" s="682" t="s">
        <v>466</v>
      </c>
      <c r="P133" s="323" t="s">
        <v>467</v>
      </c>
      <c r="Q133" s="682" t="s">
        <v>466</v>
      </c>
      <c r="R133" s="323" t="s">
        <v>467</v>
      </c>
      <c r="FT133" s="88"/>
      <c r="FU133" s="88"/>
    </row>
    <row r="134" spans="1:177">
      <c r="A134" s="863"/>
      <c r="B134" s="864"/>
      <c r="C134" s="683" t="s">
        <v>307</v>
      </c>
      <c r="D134" s="324" t="s">
        <v>307</v>
      </c>
      <c r="E134" s="683" t="s">
        <v>307</v>
      </c>
      <c r="F134" s="324" t="s">
        <v>307</v>
      </c>
      <c r="G134" s="683" t="s">
        <v>307</v>
      </c>
      <c r="H134" s="324" t="s">
        <v>307</v>
      </c>
      <c r="I134" s="683" t="s">
        <v>307</v>
      </c>
      <c r="J134" s="324" t="s">
        <v>307</v>
      </c>
      <c r="K134" s="683" t="s">
        <v>307</v>
      </c>
      <c r="L134" s="324" t="s">
        <v>307</v>
      </c>
      <c r="M134" s="683" t="s">
        <v>307</v>
      </c>
      <c r="N134" s="324" t="s">
        <v>307</v>
      </c>
      <c r="O134" s="683" t="s">
        <v>307</v>
      </c>
      <c r="P134" s="324" t="s">
        <v>307</v>
      </c>
      <c r="Q134" s="683" t="s">
        <v>307</v>
      </c>
      <c r="R134" s="324" t="s">
        <v>307</v>
      </c>
      <c r="FT134" s="88"/>
      <c r="FU134" s="88"/>
    </row>
    <row r="135" spans="1:177">
      <c r="A135" s="203"/>
      <c r="B135" s="203"/>
      <c r="C135" s="203"/>
      <c r="D135" s="203"/>
      <c r="E135" s="203"/>
      <c r="F135" s="203"/>
      <c r="G135" s="203"/>
      <c r="H135" s="203"/>
      <c r="I135" s="203"/>
      <c r="J135" s="203"/>
      <c r="K135" s="203"/>
      <c r="L135" s="203"/>
      <c r="M135" s="203"/>
      <c r="N135" s="203"/>
      <c r="O135" s="203"/>
      <c r="P135" s="203"/>
      <c r="Q135" s="203"/>
      <c r="R135" s="203"/>
      <c r="FT135" s="88"/>
      <c r="FU135" s="88"/>
    </row>
    <row r="136" spans="1:177">
      <c r="A136" s="192"/>
      <c r="B136" s="205" t="s">
        <v>218</v>
      </c>
      <c r="C136" s="687">
        <v>-10.792999999999999</v>
      </c>
      <c r="D136" s="330">
        <v>-7.0759999999999996</v>
      </c>
      <c r="E136" s="687">
        <v>2.4860000000000002</v>
      </c>
      <c r="F136" s="330">
        <v>74.866</v>
      </c>
      <c r="G136" s="687">
        <v>221.46299999999999</v>
      </c>
      <c r="H136" s="330">
        <v>-263.608</v>
      </c>
      <c r="I136" s="687">
        <v>285.04700000000003</v>
      </c>
      <c r="J136" s="330">
        <v>229.363</v>
      </c>
      <c r="K136" s="687">
        <v>178.75299999999999</v>
      </c>
      <c r="L136" s="330">
        <v>127.40300000000001</v>
      </c>
      <c r="M136" s="687">
        <v>45.136000000000003</v>
      </c>
      <c r="N136" s="330">
        <v>40.71</v>
      </c>
      <c r="O136" s="687">
        <v>3.1909999999999998</v>
      </c>
      <c r="P136" s="330">
        <v>-0.63400000000000001</v>
      </c>
      <c r="Q136" s="687">
        <v>725.28300000000002</v>
      </c>
      <c r="R136" s="330">
        <v>201.024</v>
      </c>
      <c r="FT136" s="88"/>
      <c r="FU136" s="88"/>
    </row>
    <row r="137" spans="1:177">
      <c r="A137" s="192"/>
      <c r="B137" s="205" t="s">
        <v>219</v>
      </c>
      <c r="C137" s="687">
        <v>45.642000000000003</v>
      </c>
      <c r="D137" s="330">
        <v>-787.31600000000003</v>
      </c>
      <c r="E137" s="687">
        <v>25.515000000000001</v>
      </c>
      <c r="F137" s="330">
        <v>-59.771999999999998</v>
      </c>
      <c r="G137" s="687">
        <v>1002.457</v>
      </c>
      <c r="H137" s="330">
        <v>-445.95699999999999</v>
      </c>
      <c r="I137" s="687">
        <v>-133.89500000000001</v>
      </c>
      <c r="J137" s="330">
        <v>-157.31899999999999</v>
      </c>
      <c r="K137" s="687">
        <v>-130.61699999999999</v>
      </c>
      <c r="L137" s="330">
        <v>-69.914000000000001</v>
      </c>
      <c r="M137" s="687">
        <v>-0.79300000000000004</v>
      </c>
      <c r="N137" s="330">
        <v>37.19</v>
      </c>
      <c r="O137" s="687">
        <v>-47.186</v>
      </c>
      <c r="P137" s="330">
        <v>789.33199999999999</v>
      </c>
      <c r="Q137" s="687">
        <v>761.12300000000005</v>
      </c>
      <c r="R137" s="330">
        <v>-693.75599999999997</v>
      </c>
      <c r="FT137" s="88"/>
      <c r="FU137" s="88"/>
    </row>
    <row r="138" spans="1:177">
      <c r="A138" s="192"/>
      <c r="B138" s="205" t="s">
        <v>220</v>
      </c>
      <c r="C138" s="687">
        <v>-39.856999999999999</v>
      </c>
      <c r="D138" s="330">
        <v>678.34699999999998</v>
      </c>
      <c r="E138" s="687">
        <v>-42.415999999999997</v>
      </c>
      <c r="F138" s="330">
        <v>-0.78500000000000003</v>
      </c>
      <c r="G138" s="687">
        <v>-120.575</v>
      </c>
      <c r="H138" s="330">
        <v>758.53800000000001</v>
      </c>
      <c r="I138" s="687">
        <v>-3.42</v>
      </c>
      <c r="J138" s="330">
        <v>43.119</v>
      </c>
      <c r="K138" s="687">
        <v>117.28400000000001</v>
      </c>
      <c r="L138" s="330">
        <v>-8.1609999999999996</v>
      </c>
      <c r="M138" s="687">
        <v>-1.615</v>
      </c>
      <c r="N138" s="330">
        <v>-1E-3</v>
      </c>
      <c r="O138" s="687">
        <v>43.997</v>
      </c>
      <c r="P138" s="330">
        <v>-788.69600000000003</v>
      </c>
      <c r="Q138" s="687">
        <v>-46.601999999999997</v>
      </c>
      <c r="R138" s="330">
        <v>682.36099999999999</v>
      </c>
      <c r="FT138" s="88"/>
      <c r="FU138" s="88"/>
    </row>
    <row r="139" spans="1:177" s="88" customFormat="1"/>
    <row r="140" spans="1:177" s="88" customFormat="1"/>
    <row r="141" spans="1:177" s="88" customFormat="1"/>
    <row r="142" spans="1:177" s="88" customFormat="1"/>
    <row r="143" spans="1:177" s="88" customFormat="1"/>
    <row r="144" spans="1:177" s="88" customFormat="1"/>
    <row r="145" s="88" customFormat="1"/>
    <row r="146" s="88" customFormat="1"/>
    <row r="147" s="88" customFormat="1"/>
    <row r="148" s="88" customFormat="1"/>
    <row r="149" s="88" customFormat="1"/>
    <row r="150" s="88" customFormat="1"/>
    <row r="151" s="88" customFormat="1"/>
    <row r="152" s="88" customFormat="1"/>
    <row r="153" s="88" customFormat="1"/>
    <row r="154" s="88" customFormat="1"/>
    <row r="155" s="88" customFormat="1"/>
    <row r="156" s="88" customFormat="1"/>
    <row r="157" s="88" customFormat="1"/>
    <row r="158" s="88" customFormat="1"/>
    <row r="159" s="88" customFormat="1"/>
    <row r="160" s="88" customFormat="1"/>
    <row r="161" s="88" customFormat="1"/>
    <row r="162" s="88" customFormat="1"/>
    <row r="163" s="88" customFormat="1"/>
    <row r="164" s="88" customFormat="1"/>
    <row r="165" s="88" customFormat="1"/>
    <row r="166" s="88" customFormat="1"/>
    <row r="167" s="88" customFormat="1"/>
    <row r="168" s="88" customFormat="1"/>
    <row r="169" s="88" customFormat="1"/>
    <row r="170" s="88" customFormat="1"/>
    <row r="171" s="88" customFormat="1"/>
    <row r="172" s="88" customFormat="1"/>
    <row r="173" s="88" customFormat="1"/>
    <row r="174" s="88" customFormat="1"/>
    <row r="175" s="88" customFormat="1"/>
    <row r="176" s="88" customFormat="1"/>
    <row r="177" s="88" customFormat="1"/>
    <row r="178" s="88" customFormat="1"/>
    <row r="179" s="88" customFormat="1"/>
    <row r="180" s="88" customFormat="1"/>
    <row r="181" s="88" customFormat="1"/>
    <row r="182" s="88" customFormat="1"/>
    <row r="183" s="88" customFormat="1"/>
    <row r="184" s="88" customFormat="1"/>
    <row r="185" s="88" customFormat="1"/>
    <row r="186" s="88" customFormat="1"/>
    <row r="187" s="88" customFormat="1"/>
    <row r="188" s="88" customFormat="1"/>
    <row r="189" s="88" customFormat="1"/>
    <row r="190" s="88" customFormat="1"/>
    <row r="191" s="88" customFormat="1"/>
    <row r="192" s="88" customFormat="1"/>
    <row r="193" s="88" customFormat="1"/>
    <row r="194" s="88" customFormat="1"/>
    <row r="195" s="88" customFormat="1"/>
    <row r="196" s="88" customFormat="1"/>
    <row r="197" s="88" customFormat="1"/>
    <row r="198" s="88" customFormat="1"/>
    <row r="199" s="88" customFormat="1"/>
    <row r="200" s="88" customFormat="1"/>
    <row r="201" s="88" customFormat="1"/>
    <row r="202" s="88" customFormat="1"/>
  </sheetData>
  <mergeCells count="40">
    <mergeCell ref="A2:B2"/>
    <mergeCell ref="C2:D2"/>
    <mergeCell ref="E2:F2"/>
    <mergeCell ref="G2:H2"/>
    <mergeCell ref="I2:J2"/>
    <mergeCell ref="A3:B4"/>
    <mergeCell ref="A34:B34"/>
    <mergeCell ref="C34:D34"/>
    <mergeCell ref="E34:F34"/>
    <mergeCell ref="G34:H34"/>
    <mergeCell ref="I34:J34"/>
    <mergeCell ref="K34:L34"/>
    <mergeCell ref="A35:B36"/>
    <mergeCell ref="A73:B73"/>
    <mergeCell ref="C73:D73"/>
    <mergeCell ref="E73:F73"/>
    <mergeCell ref="G73:H73"/>
    <mergeCell ref="I73:J73"/>
    <mergeCell ref="K2:L2"/>
    <mergeCell ref="K132:L132"/>
    <mergeCell ref="Q34:R34"/>
    <mergeCell ref="Q132:R132"/>
    <mergeCell ref="M2:N2"/>
    <mergeCell ref="Q2:R2"/>
    <mergeCell ref="O2:P2"/>
    <mergeCell ref="M34:N34"/>
    <mergeCell ref="O34:P34"/>
    <mergeCell ref="K73:L73"/>
    <mergeCell ref="M73:N73"/>
    <mergeCell ref="O73:P73"/>
    <mergeCell ref="Q73:R73"/>
    <mergeCell ref="A133:B134"/>
    <mergeCell ref="A74:B75"/>
    <mergeCell ref="A132:B132"/>
    <mergeCell ref="O132:P132"/>
    <mergeCell ref="M132:N132"/>
    <mergeCell ref="C132:D132"/>
    <mergeCell ref="E132:F132"/>
    <mergeCell ref="G132:H132"/>
    <mergeCell ref="I132:J132"/>
  </mergeCells>
  <pageMargins left="0.7" right="0.7" top="0.75" bottom="0.75" header="0.3" footer="0.3"/>
  <pageSetup paperSize="9" orientation="portrait" horizontalDpi="4294967295" verticalDpi="4294967295" r:id="rId1"/>
  <headerFooter>
    <oddHeader>&amp;C&amp;"Arial"&amp;8&amp;K000000INTERNAL&amp;1#</oddHeader>
  </headerFooter>
  <customProperties>
    <customPr name="_pios_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143"/>
  <sheetViews>
    <sheetView zoomScaleNormal="100" workbookViewId="0"/>
  </sheetViews>
  <sheetFormatPr baseColWidth="10" defaultColWidth="11.42578125" defaultRowHeight="12.75"/>
  <cols>
    <col min="1" max="1" width="7" style="203" customWidth="1"/>
    <col min="2" max="2" width="70.140625" style="203" customWidth="1"/>
    <col min="3" max="3" width="16.85546875" style="203" customWidth="1"/>
    <col min="4" max="4" width="19" style="203" customWidth="1"/>
    <col min="5" max="5" width="16.85546875" style="203" customWidth="1"/>
    <col min="6" max="6" width="19.5703125" style="203" customWidth="1"/>
    <col min="7" max="7" width="16.85546875" style="203" customWidth="1"/>
    <col min="8" max="8" width="19.28515625" style="203" customWidth="1"/>
    <col min="9" max="9" width="16.85546875" style="203" customWidth="1"/>
    <col min="10" max="10" width="20" style="203" customWidth="1"/>
    <col min="11" max="11" width="14.42578125" style="88" customWidth="1"/>
    <col min="12" max="12" width="13.28515625" style="88" customWidth="1"/>
    <col min="13" max="13" width="14.140625" style="88" customWidth="1"/>
    <col min="14" max="14" width="13.140625" style="88" customWidth="1"/>
    <col min="15" max="15" width="13.42578125" style="88" customWidth="1"/>
    <col min="16" max="17" width="14" style="88" customWidth="1"/>
    <col min="18" max="18" width="13.5703125" style="88" customWidth="1"/>
    <col min="19" max="16384" width="11.42578125" style="88"/>
  </cols>
  <sheetData>
    <row r="1" spans="1:17">
      <c r="A1" s="89"/>
      <c r="B1" s="88"/>
    </row>
    <row r="3" spans="1:17" ht="12.75" customHeight="1">
      <c r="A3" s="869" t="s">
        <v>117</v>
      </c>
      <c r="B3" s="870"/>
      <c r="C3" s="871" t="s">
        <v>70</v>
      </c>
      <c r="D3" s="872"/>
      <c r="E3" s="871" t="s">
        <v>45</v>
      </c>
      <c r="F3" s="872"/>
      <c r="G3" s="871" t="s">
        <v>252</v>
      </c>
      <c r="H3" s="872"/>
      <c r="I3" s="871" t="s">
        <v>17</v>
      </c>
      <c r="J3" s="872"/>
    </row>
    <row r="4" spans="1:17">
      <c r="A4" s="876" t="s">
        <v>221</v>
      </c>
      <c r="B4" s="884"/>
      <c r="C4" s="682" t="s">
        <v>466</v>
      </c>
      <c r="D4" s="323" t="s">
        <v>468</v>
      </c>
      <c r="E4" s="682" t="s">
        <v>466</v>
      </c>
      <c r="F4" s="323" t="s">
        <v>468</v>
      </c>
      <c r="G4" s="682" t="s">
        <v>466</v>
      </c>
      <c r="H4" s="323" t="s">
        <v>468</v>
      </c>
      <c r="I4" s="682" t="s">
        <v>466</v>
      </c>
      <c r="J4" s="323" t="s">
        <v>468</v>
      </c>
    </row>
    <row r="5" spans="1:17">
      <c r="A5" s="885"/>
      <c r="B5" s="886"/>
      <c r="C5" s="683" t="s">
        <v>307</v>
      </c>
      <c r="D5" s="324" t="s">
        <v>307</v>
      </c>
      <c r="E5" s="683" t="s">
        <v>307</v>
      </c>
      <c r="F5" s="324" t="s">
        <v>307</v>
      </c>
      <c r="G5" s="683" t="s">
        <v>307</v>
      </c>
      <c r="H5" s="324" t="s">
        <v>307</v>
      </c>
      <c r="I5" s="683" t="s">
        <v>307</v>
      </c>
      <c r="J5" s="324" t="s">
        <v>307</v>
      </c>
    </row>
    <row r="6" spans="1:17" s="175" customFormat="1">
      <c r="A6" s="206" t="s">
        <v>222</v>
      </c>
      <c r="B6" s="193"/>
      <c r="C6" s="680">
        <v>3678.585</v>
      </c>
      <c r="D6" s="325">
        <v>1661.7909999999999</v>
      </c>
      <c r="E6" s="680">
        <v>6233.7420000000002</v>
      </c>
      <c r="F6" s="325">
        <v>4395.4560000000001</v>
      </c>
      <c r="G6" s="680">
        <v>1496.8409999999999</v>
      </c>
      <c r="H6" s="325">
        <v>1706.5830000000001</v>
      </c>
      <c r="I6" s="680">
        <v>11409.168</v>
      </c>
      <c r="J6" s="325">
        <v>7763.83</v>
      </c>
    </row>
    <row r="7" spans="1:17">
      <c r="A7" s="194"/>
      <c r="B7" s="195" t="s">
        <v>179</v>
      </c>
      <c r="C7" s="681">
        <v>783.447</v>
      </c>
      <c r="D7" s="326">
        <v>448.89100000000002</v>
      </c>
      <c r="E7" s="681">
        <v>546.95399999999995</v>
      </c>
      <c r="F7" s="326">
        <v>426.46699999999998</v>
      </c>
      <c r="G7" s="681">
        <v>1045.6300000000001</v>
      </c>
      <c r="H7" s="326">
        <v>246.33500000000001</v>
      </c>
      <c r="I7" s="681">
        <v>2376.0309999999999</v>
      </c>
      <c r="J7" s="326">
        <v>1121.693</v>
      </c>
    </row>
    <row r="8" spans="1:17">
      <c r="A8" s="194"/>
      <c r="B8" s="195" t="s">
        <v>373</v>
      </c>
      <c r="C8" s="681">
        <v>73</v>
      </c>
      <c r="D8" s="326">
        <v>66.094999999999999</v>
      </c>
      <c r="E8" s="681">
        <v>48.84</v>
      </c>
      <c r="F8" s="326">
        <v>90.453999999999994</v>
      </c>
      <c r="G8" s="681">
        <v>14.45</v>
      </c>
      <c r="H8" s="326">
        <v>58.752000000000002</v>
      </c>
      <c r="I8" s="681">
        <v>136.29</v>
      </c>
      <c r="J8" s="326">
        <v>215.30099999999999</v>
      </c>
    </row>
    <row r="9" spans="1:17">
      <c r="A9" s="194"/>
      <c r="B9" s="195" t="s">
        <v>374</v>
      </c>
      <c r="C9" s="681">
        <v>43.286999999999999</v>
      </c>
      <c r="D9" s="326">
        <v>121.08199999999999</v>
      </c>
      <c r="E9" s="681">
        <v>584.28200000000004</v>
      </c>
      <c r="F9" s="326">
        <v>553.471</v>
      </c>
      <c r="G9" s="681">
        <v>108.89700000000001</v>
      </c>
      <c r="H9" s="326">
        <v>52.834000000000003</v>
      </c>
      <c r="I9" s="681">
        <v>736.46600000000001</v>
      </c>
      <c r="J9" s="326">
        <v>727.38699999999994</v>
      </c>
    </row>
    <row r="10" spans="1:17">
      <c r="A10" s="194"/>
      <c r="B10" s="195" t="s">
        <v>371</v>
      </c>
      <c r="C10" s="681">
        <v>357.00900000000001</v>
      </c>
      <c r="D10" s="326">
        <v>430.32299999999998</v>
      </c>
      <c r="E10" s="681">
        <v>2819.0650000000001</v>
      </c>
      <c r="F10" s="326">
        <v>2682.5390000000002</v>
      </c>
      <c r="G10" s="681">
        <v>154.37899999999999</v>
      </c>
      <c r="H10" s="326">
        <v>1321.97</v>
      </c>
      <c r="I10" s="681">
        <v>3330.453</v>
      </c>
      <c r="J10" s="326">
        <v>4434.8320000000003</v>
      </c>
    </row>
    <row r="11" spans="1:17">
      <c r="A11" s="194"/>
      <c r="B11" s="195" t="s">
        <v>180</v>
      </c>
      <c r="C11" s="681">
        <v>33.665999999999997</v>
      </c>
      <c r="D11" s="326">
        <v>62.908999999999999</v>
      </c>
      <c r="E11" s="681">
        <v>27.664999999999999</v>
      </c>
      <c r="F11" s="326">
        <v>143.77699999999999</v>
      </c>
      <c r="G11" s="681">
        <v>-50.103999999999999</v>
      </c>
      <c r="H11" s="326">
        <v>-190.73500000000001</v>
      </c>
      <c r="I11" s="681">
        <v>11.227</v>
      </c>
      <c r="J11" s="326">
        <v>15.951000000000001</v>
      </c>
    </row>
    <row r="12" spans="1:17">
      <c r="A12" s="194"/>
      <c r="B12" s="199" t="s">
        <v>341</v>
      </c>
      <c r="C12" s="681">
        <v>75.546000000000006</v>
      </c>
      <c r="D12" s="326">
        <v>94.094999999999999</v>
      </c>
      <c r="E12" s="681">
        <v>455.79700000000003</v>
      </c>
      <c r="F12" s="326">
        <v>451.161</v>
      </c>
      <c r="G12" s="681">
        <v>2.629</v>
      </c>
      <c r="H12" s="326">
        <v>2.1909999999999998</v>
      </c>
      <c r="I12" s="681">
        <v>533.97199999999998</v>
      </c>
      <c r="J12" s="326">
        <v>547.447</v>
      </c>
    </row>
    <row r="13" spans="1:17">
      <c r="A13" s="194"/>
      <c r="B13" s="199" t="s">
        <v>181</v>
      </c>
      <c r="C13" s="681">
        <v>9.3049999999999997</v>
      </c>
      <c r="D13" s="326">
        <v>19.347000000000001</v>
      </c>
      <c r="E13" s="681">
        <v>26.998999999999999</v>
      </c>
      <c r="F13" s="326">
        <v>38.393000000000001</v>
      </c>
      <c r="G13" s="681">
        <v>77.792000000000002</v>
      </c>
      <c r="H13" s="326">
        <v>64.337999999999994</v>
      </c>
      <c r="I13" s="681">
        <v>114.096</v>
      </c>
      <c r="J13" s="326">
        <v>122.078</v>
      </c>
    </row>
    <row r="14" spans="1:17">
      <c r="K14" s="203"/>
      <c r="L14" s="203"/>
      <c r="M14" s="203"/>
      <c r="N14" s="203"/>
      <c r="O14" s="203"/>
      <c r="P14" s="203"/>
      <c r="Q14" s="203"/>
    </row>
    <row r="15" spans="1:17" ht="25.5">
      <c r="A15" s="194"/>
      <c r="B15" s="199" t="s">
        <v>368</v>
      </c>
      <c r="C15" s="681">
        <v>2303.3249999999998</v>
      </c>
      <c r="D15" s="327">
        <v>419.04899999999998</v>
      </c>
      <c r="E15" s="681">
        <v>1724.14</v>
      </c>
      <c r="F15" s="327">
        <v>9.1940000000000008</v>
      </c>
      <c r="G15" s="681">
        <v>143.16800000000001</v>
      </c>
      <c r="H15" s="327">
        <v>150.898</v>
      </c>
      <c r="I15" s="681">
        <v>4170.6329999999998</v>
      </c>
      <c r="J15" s="327">
        <v>579.14099999999996</v>
      </c>
    </row>
    <row r="16" spans="1:17">
      <c r="K16" s="203"/>
      <c r="L16" s="203"/>
      <c r="M16" s="203"/>
      <c r="N16" s="203"/>
      <c r="O16" s="203"/>
      <c r="P16" s="203"/>
      <c r="Q16" s="203"/>
    </row>
    <row r="17" spans="1:13" s="175" customFormat="1">
      <c r="A17" s="206" t="s">
        <v>223</v>
      </c>
      <c r="B17" s="193"/>
      <c r="C17" s="680">
        <v>9907.5869999999995</v>
      </c>
      <c r="D17" s="328">
        <v>11170.682000000001</v>
      </c>
      <c r="E17" s="680">
        <v>13800.269</v>
      </c>
      <c r="F17" s="328">
        <v>14710.554</v>
      </c>
      <c r="G17" s="680">
        <v>1236.7760000000001</v>
      </c>
      <c r="H17" s="328">
        <v>1128.5809999999999</v>
      </c>
      <c r="I17" s="680">
        <v>24944.632000000001</v>
      </c>
      <c r="J17" s="328">
        <v>27009.816999999999</v>
      </c>
    </row>
    <row r="18" spans="1:13">
      <c r="A18" s="194"/>
      <c r="B18" s="195" t="s">
        <v>377</v>
      </c>
      <c r="C18" s="681">
        <v>543.06399999999996</v>
      </c>
      <c r="D18" s="327">
        <v>534.71600000000001</v>
      </c>
      <c r="E18" s="681">
        <v>3925.9389999999999</v>
      </c>
      <c r="F18" s="327">
        <v>3593.0140000000001</v>
      </c>
      <c r="G18" s="681">
        <v>36.875999999999998</v>
      </c>
      <c r="H18" s="327">
        <v>42.079000000000001</v>
      </c>
      <c r="I18" s="681">
        <v>4505.8789999999999</v>
      </c>
      <c r="J18" s="327">
        <v>4169.8090000000002</v>
      </c>
    </row>
    <row r="19" spans="1:13">
      <c r="A19" s="194"/>
      <c r="B19" s="195" t="s">
        <v>376</v>
      </c>
      <c r="C19" s="681">
        <v>87.137</v>
      </c>
      <c r="D19" s="327">
        <v>119.98</v>
      </c>
      <c r="E19" s="681">
        <v>2102.723</v>
      </c>
      <c r="F19" s="327">
        <v>2191.0949999999998</v>
      </c>
      <c r="G19" s="681">
        <v>3.9769999999999999</v>
      </c>
      <c r="H19" s="327">
        <v>4.5179999999999998</v>
      </c>
      <c r="I19" s="681">
        <v>2193.837</v>
      </c>
      <c r="J19" s="327">
        <v>2315.5929999999998</v>
      </c>
    </row>
    <row r="20" spans="1:13">
      <c r="A20" s="194"/>
      <c r="B20" s="195" t="s">
        <v>378</v>
      </c>
      <c r="C20" s="681">
        <v>130.55500000000001</v>
      </c>
      <c r="D20" s="327">
        <v>136.875</v>
      </c>
      <c r="E20" s="681">
        <v>241.9</v>
      </c>
      <c r="F20" s="327">
        <v>317.75900000000001</v>
      </c>
      <c r="G20" s="681">
        <v>25.978999999999999</v>
      </c>
      <c r="H20" s="327">
        <v>24.992999999999999</v>
      </c>
      <c r="I20" s="681">
        <v>398.43400000000003</v>
      </c>
      <c r="J20" s="327">
        <v>479.62700000000001</v>
      </c>
    </row>
    <row r="21" spans="1:13">
      <c r="A21" s="194"/>
      <c r="B21" s="195" t="s">
        <v>182</v>
      </c>
      <c r="C21" s="681">
        <v>1.1579999999999999</v>
      </c>
      <c r="D21" s="327">
        <v>55.375999999999998</v>
      </c>
      <c r="E21" s="681">
        <v>1.2999999999999999E-2</v>
      </c>
      <c r="F21" s="327">
        <v>1.4999999999999999E-2</v>
      </c>
      <c r="G21" s="681">
        <v>-1.1579999999999999</v>
      </c>
      <c r="H21" s="327">
        <v>-51.698999999999998</v>
      </c>
      <c r="I21" s="681">
        <v>1.2999999999999999E-2</v>
      </c>
      <c r="J21" s="327">
        <v>3.6920000000000002</v>
      </c>
    </row>
    <row r="22" spans="1:13">
      <c r="A22" s="194"/>
      <c r="B22" s="195" t="s">
        <v>183</v>
      </c>
      <c r="C22" s="681">
        <v>890.91399999999999</v>
      </c>
      <c r="D22" s="327">
        <v>948.34799999999996</v>
      </c>
      <c r="E22" s="681">
        <v>7.1760000000000002</v>
      </c>
      <c r="F22" s="327">
        <v>6.32</v>
      </c>
      <c r="G22" s="681">
        <v>-892.29200000000003</v>
      </c>
      <c r="H22" s="327">
        <v>-949.23</v>
      </c>
      <c r="I22" s="681">
        <v>5.798</v>
      </c>
      <c r="J22" s="327">
        <v>5.4379999999999997</v>
      </c>
    </row>
    <row r="23" spans="1:13">
      <c r="A23" s="194"/>
      <c r="B23" s="195" t="s">
        <v>184</v>
      </c>
      <c r="C23" s="681">
        <v>480.35599999999999</v>
      </c>
      <c r="D23" s="327">
        <v>507.983</v>
      </c>
      <c r="E23" s="681">
        <v>3061.17</v>
      </c>
      <c r="F23" s="327">
        <v>2920.596</v>
      </c>
      <c r="G23" s="681">
        <v>206.86099999999999</v>
      </c>
      <c r="H23" s="327">
        <v>194.541</v>
      </c>
      <c r="I23" s="681">
        <v>3748.3870000000002</v>
      </c>
      <c r="J23" s="327">
        <v>3623.12</v>
      </c>
    </row>
    <row r="24" spans="1:13">
      <c r="A24" s="194"/>
      <c r="B24" s="195" t="s">
        <v>185</v>
      </c>
      <c r="C24" s="681">
        <v>1.1579999999999999</v>
      </c>
      <c r="D24" s="327">
        <v>3.96</v>
      </c>
      <c r="E24" s="681" t="s">
        <v>465</v>
      </c>
      <c r="F24" s="327" t="s">
        <v>465</v>
      </c>
      <c r="G24" s="681">
        <v>1485.5250000000001</v>
      </c>
      <c r="H24" s="327">
        <v>1508.885</v>
      </c>
      <c r="I24" s="681">
        <v>1486.683</v>
      </c>
      <c r="J24" s="327">
        <v>1512.845</v>
      </c>
    </row>
    <row r="25" spans="1:13">
      <c r="A25" s="194"/>
      <c r="B25" s="195" t="s">
        <v>186</v>
      </c>
      <c r="C25" s="681">
        <v>7637.0349999999999</v>
      </c>
      <c r="D25" s="327">
        <v>8570.8950000000004</v>
      </c>
      <c r="E25" s="681">
        <v>3773.0839999999998</v>
      </c>
      <c r="F25" s="327">
        <v>4926.7169999999996</v>
      </c>
      <c r="G25" s="681">
        <v>175.40899999999999</v>
      </c>
      <c r="H25" s="327">
        <v>184.578</v>
      </c>
      <c r="I25" s="681">
        <v>11585.528</v>
      </c>
      <c r="J25" s="327">
        <v>13682.19</v>
      </c>
    </row>
    <row r="26" spans="1:13">
      <c r="A26" s="194"/>
      <c r="B26" s="195" t="s">
        <v>187</v>
      </c>
      <c r="C26" s="681" t="s">
        <v>465</v>
      </c>
      <c r="D26" s="327" t="s">
        <v>465</v>
      </c>
      <c r="E26" s="681">
        <v>7.6440000000000001</v>
      </c>
      <c r="F26" s="327">
        <v>7.3410000000000002</v>
      </c>
      <c r="G26" s="681" t="s">
        <v>465</v>
      </c>
      <c r="H26" s="327" t="s">
        <v>465</v>
      </c>
      <c r="I26" s="681">
        <v>7.6440000000000001</v>
      </c>
      <c r="J26" s="327">
        <v>7.3410000000000002</v>
      </c>
    </row>
    <row r="27" spans="1:13">
      <c r="A27" s="194"/>
      <c r="B27" s="88" t="s">
        <v>259</v>
      </c>
      <c r="C27" s="681">
        <v>102.94799999999999</v>
      </c>
      <c r="D27" s="327">
        <v>223.3</v>
      </c>
      <c r="E27" s="681">
        <v>68.974000000000004</v>
      </c>
      <c r="F27" s="327">
        <v>117.32</v>
      </c>
      <c r="G27" s="681">
        <v>4.8570000000000002</v>
      </c>
      <c r="H27" s="327">
        <v>5.319</v>
      </c>
      <c r="I27" s="681">
        <v>176.779</v>
      </c>
      <c r="J27" s="327">
        <v>345.93900000000002</v>
      </c>
    </row>
    <row r="28" spans="1:13">
      <c r="A28" s="194"/>
      <c r="B28" s="195" t="s">
        <v>188</v>
      </c>
      <c r="C28" s="681">
        <v>33.262</v>
      </c>
      <c r="D28" s="327">
        <v>69.248999999999995</v>
      </c>
      <c r="E28" s="681">
        <v>611.64599999999996</v>
      </c>
      <c r="F28" s="327">
        <v>630.37699999999995</v>
      </c>
      <c r="G28" s="681">
        <v>190.74199999999999</v>
      </c>
      <c r="H28" s="327">
        <v>164.59700000000001</v>
      </c>
      <c r="I28" s="681">
        <v>835.65</v>
      </c>
      <c r="J28" s="327">
        <v>864.22299999999996</v>
      </c>
    </row>
    <row r="29" spans="1:13">
      <c r="K29" s="203"/>
      <c r="L29" s="203"/>
      <c r="M29" s="203"/>
    </row>
    <row r="30" spans="1:13">
      <c r="A30" s="206" t="s">
        <v>224</v>
      </c>
      <c r="B30" s="195"/>
      <c r="C30" s="680">
        <v>13586.172</v>
      </c>
      <c r="D30" s="328">
        <v>12832.473</v>
      </c>
      <c r="E30" s="680">
        <v>20034.010999999999</v>
      </c>
      <c r="F30" s="328">
        <v>19106.009999999998</v>
      </c>
      <c r="G30" s="680">
        <v>2733.6170000000002</v>
      </c>
      <c r="H30" s="328">
        <v>2835.1640000000002</v>
      </c>
      <c r="I30" s="680">
        <v>36353.800000000003</v>
      </c>
      <c r="J30" s="328">
        <v>34773.646999999997</v>
      </c>
    </row>
    <row r="33" spans="1:15">
      <c r="C33" s="190"/>
      <c r="D33" s="190"/>
      <c r="E33" s="190"/>
      <c r="F33" s="190"/>
      <c r="G33" s="190"/>
      <c r="H33" s="190"/>
      <c r="I33" s="190"/>
      <c r="J33" s="190"/>
    </row>
    <row r="35" spans="1:15" ht="12.75" customHeight="1">
      <c r="A35" s="869" t="s">
        <v>117</v>
      </c>
      <c r="B35" s="870"/>
      <c r="C35" s="871" t="s">
        <v>70</v>
      </c>
      <c r="D35" s="872"/>
      <c r="E35" s="871" t="s">
        <v>45</v>
      </c>
      <c r="F35" s="872"/>
      <c r="G35" s="871" t="s">
        <v>252</v>
      </c>
      <c r="H35" s="872"/>
      <c r="I35" s="871" t="s">
        <v>17</v>
      </c>
      <c r="J35" s="872"/>
    </row>
    <row r="36" spans="1:15">
      <c r="A36" s="861" t="s">
        <v>225</v>
      </c>
      <c r="B36" s="883"/>
      <c r="C36" s="682" t="s">
        <v>466</v>
      </c>
      <c r="D36" s="323" t="s">
        <v>468</v>
      </c>
      <c r="E36" s="682" t="s">
        <v>466</v>
      </c>
      <c r="F36" s="323" t="s">
        <v>468</v>
      </c>
      <c r="G36" s="682" t="s">
        <v>466</v>
      </c>
      <c r="H36" s="323" t="s">
        <v>468</v>
      </c>
      <c r="I36" s="682" t="s">
        <v>466</v>
      </c>
      <c r="J36" s="323" t="s">
        <v>468</v>
      </c>
    </row>
    <row r="37" spans="1:15">
      <c r="A37" s="881"/>
      <c r="B37" s="882"/>
      <c r="C37" s="683" t="s">
        <v>307</v>
      </c>
      <c r="D37" s="324" t="s">
        <v>307</v>
      </c>
      <c r="E37" s="683" t="s">
        <v>307</v>
      </c>
      <c r="F37" s="324" t="s">
        <v>307</v>
      </c>
      <c r="G37" s="683" t="s">
        <v>307</v>
      </c>
      <c r="H37" s="324" t="s">
        <v>307</v>
      </c>
      <c r="I37" s="683" t="s">
        <v>307</v>
      </c>
      <c r="J37" s="324" t="s">
        <v>307</v>
      </c>
    </row>
    <row r="38" spans="1:15" s="175" customFormat="1">
      <c r="A38" s="206" t="s">
        <v>226</v>
      </c>
      <c r="B38" s="193"/>
      <c r="C38" s="697">
        <v>3347.7620000000002</v>
      </c>
      <c r="D38" s="328">
        <v>2514.8890000000001</v>
      </c>
      <c r="E38" s="697">
        <v>6758.4260000000004</v>
      </c>
      <c r="F38" s="328">
        <v>5482.6679999999997</v>
      </c>
      <c r="G38" s="697">
        <v>-155.23500000000001</v>
      </c>
      <c r="H38" s="328">
        <v>-70.584999999999994</v>
      </c>
      <c r="I38" s="697">
        <v>9950.9529999999995</v>
      </c>
      <c r="J38" s="328">
        <v>7926.9719999999998</v>
      </c>
    </row>
    <row r="39" spans="1:15">
      <c r="A39" s="194"/>
      <c r="B39" s="195" t="s">
        <v>342</v>
      </c>
      <c r="C39" s="681">
        <v>264.84800000000001</v>
      </c>
      <c r="D39" s="327">
        <v>411.66</v>
      </c>
      <c r="E39" s="681">
        <v>668.41099999999994</v>
      </c>
      <c r="F39" s="327">
        <v>756.34500000000003</v>
      </c>
      <c r="G39" s="681">
        <v>224.33799999999999</v>
      </c>
      <c r="H39" s="327">
        <v>145.874</v>
      </c>
      <c r="I39" s="681">
        <v>1157.597</v>
      </c>
      <c r="J39" s="327">
        <v>1313.8789999999999</v>
      </c>
    </row>
    <row r="40" spans="1:15">
      <c r="A40" s="194"/>
      <c r="B40" s="195" t="s">
        <v>343</v>
      </c>
      <c r="C40" s="681">
        <v>5.4539999999999997</v>
      </c>
      <c r="D40" s="327">
        <v>8.3239999999999998</v>
      </c>
      <c r="E40" s="681">
        <v>15.493</v>
      </c>
      <c r="F40" s="327">
        <v>24.218</v>
      </c>
      <c r="G40" s="681">
        <v>1.6140000000000001</v>
      </c>
      <c r="H40" s="327">
        <v>2.363</v>
      </c>
      <c r="I40" s="681">
        <v>22.561</v>
      </c>
      <c r="J40" s="327">
        <v>34.905000000000001</v>
      </c>
    </row>
    <row r="41" spans="1:15">
      <c r="A41" s="194"/>
      <c r="B41" s="195" t="s">
        <v>372</v>
      </c>
      <c r="C41" s="681">
        <v>742.66499999999996</v>
      </c>
      <c r="D41" s="327">
        <v>824.59699999999998</v>
      </c>
      <c r="E41" s="681">
        <v>3783.9470000000001</v>
      </c>
      <c r="F41" s="327">
        <v>3364.4969999999998</v>
      </c>
      <c r="G41" s="681">
        <v>109.18</v>
      </c>
      <c r="H41" s="327">
        <v>116.58499999999999</v>
      </c>
      <c r="I41" s="681">
        <v>4635.7920000000004</v>
      </c>
      <c r="J41" s="327">
        <v>4305.6790000000001</v>
      </c>
    </row>
    <row r="42" spans="1:15">
      <c r="A42" s="194"/>
      <c r="B42" s="195" t="s">
        <v>370</v>
      </c>
      <c r="C42" s="686">
        <v>1012.7670000000001</v>
      </c>
      <c r="D42" s="327">
        <v>874.17399999999998</v>
      </c>
      <c r="E42" s="686">
        <v>1144.5989999999999</v>
      </c>
      <c r="F42" s="327">
        <v>906.20100000000002</v>
      </c>
      <c r="G42" s="686">
        <v>-647.66800000000001</v>
      </c>
      <c r="H42" s="327">
        <v>-428.5</v>
      </c>
      <c r="I42" s="686">
        <v>1509.6980000000001</v>
      </c>
      <c r="J42" s="327">
        <v>1351.875</v>
      </c>
    </row>
    <row r="43" spans="1:15">
      <c r="A43" s="194"/>
      <c r="B43" s="195" t="s">
        <v>344</v>
      </c>
      <c r="C43" s="681">
        <v>29.899000000000001</v>
      </c>
      <c r="D43" s="327">
        <v>44.302</v>
      </c>
      <c r="E43" s="681">
        <v>128.83799999999999</v>
      </c>
      <c r="F43" s="327">
        <v>135.92400000000001</v>
      </c>
      <c r="G43" s="681">
        <v>0.192</v>
      </c>
      <c r="H43" s="327">
        <v>0.184</v>
      </c>
      <c r="I43" s="681">
        <v>158.929</v>
      </c>
      <c r="J43" s="327">
        <v>180.41</v>
      </c>
    </row>
    <row r="44" spans="1:15">
      <c r="A44" s="194"/>
      <c r="B44" s="195" t="s">
        <v>189</v>
      </c>
      <c r="C44" s="681">
        <v>83.045000000000002</v>
      </c>
      <c r="D44" s="327">
        <v>130.22499999999999</v>
      </c>
      <c r="E44" s="681">
        <v>55.15</v>
      </c>
      <c r="F44" s="327">
        <v>164.73400000000001</v>
      </c>
      <c r="G44" s="681">
        <v>8.5399999999999991</v>
      </c>
      <c r="H44" s="327">
        <v>0.104</v>
      </c>
      <c r="I44" s="681">
        <v>146.73500000000001</v>
      </c>
      <c r="J44" s="327">
        <v>295.06299999999999</v>
      </c>
    </row>
    <row r="45" spans="1:15">
      <c r="A45" s="194"/>
      <c r="B45" s="195" t="s">
        <v>190</v>
      </c>
      <c r="C45" s="681" t="s">
        <v>465</v>
      </c>
      <c r="D45" s="327" t="s">
        <v>465</v>
      </c>
      <c r="E45" s="681" t="s">
        <v>465</v>
      </c>
      <c r="F45" s="327" t="s">
        <v>465</v>
      </c>
      <c r="G45" s="681" t="s">
        <v>465</v>
      </c>
      <c r="H45" s="327" t="s">
        <v>465</v>
      </c>
      <c r="I45" s="681" t="s">
        <v>465</v>
      </c>
      <c r="J45" s="327" t="s">
        <v>465</v>
      </c>
    </row>
    <row r="46" spans="1:15">
      <c r="A46" s="194"/>
      <c r="B46" s="195" t="s">
        <v>379</v>
      </c>
      <c r="C46" s="681">
        <v>52.99</v>
      </c>
      <c r="D46" s="327">
        <v>62.517000000000003</v>
      </c>
      <c r="E46" s="681">
        <v>94.897999999999996</v>
      </c>
      <c r="F46" s="327">
        <v>130.749</v>
      </c>
      <c r="G46" s="681">
        <v>83.385999999999996</v>
      </c>
      <c r="H46" s="327">
        <v>71.14</v>
      </c>
      <c r="I46" s="681">
        <v>231.274</v>
      </c>
      <c r="J46" s="327">
        <v>264.40600000000001</v>
      </c>
    </row>
    <row r="47" spans="1:15">
      <c r="K47" s="203"/>
      <c r="L47" s="203"/>
      <c r="M47" s="203"/>
      <c r="N47" s="203"/>
      <c r="O47" s="203"/>
    </row>
    <row r="48" spans="1:15">
      <c r="A48" s="194"/>
      <c r="B48" s="199" t="s">
        <v>366</v>
      </c>
      <c r="C48" s="686">
        <v>1156.0940000000001</v>
      </c>
      <c r="D48" s="327">
        <v>159.09</v>
      </c>
      <c r="E48" s="686">
        <v>867.09</v>
      </c>
      <c r="F48" s="327" t="s">
        <v>465</v>
      </c>
      <c r="G48" s="686">
        <v>65.183000000000007</v>
      </c>
      <c r="H48" s="327">
        <v>21.664999999999999</v>
      </c>
      <c r="I48" s="686">
        <v>2088.3670000000002</v>
      </c>
      <c r="J48" s="327">
        <v>180.755</v>
      </c>
    </row>
    <row r="49" spans="1:15">
      <c r="K49" s="203"/>
      <c r="L49" s="203"/>
      <c r="M49" s="203"/>
      <c r="N49" s="203"/>
      <c r="O49" s="203"/>
    </row>
    <row r="50" spans="1:15" s="175" customFormat="1">
      <c r="A50" s="206" t="s">
        <v>227</v>
      </c>
      <c r="B50" s="193"/>
      <c r="C50" s="697">
        <v>1650.6790000000001</v>
      </c>
      <c r="D50" s="328">
        <v>2143.7310000000002</v>
      </c>
      <c r="E50" s="697">
        <v>7634.53</v>
      </c>
      <c r="F50" s="328">
        <v>8078.6989999999996</v>
      </c>
      <c r="G50" s="697">
        <v>965.86</v>
      </c>
      <c r="H50" s="328">
        <v>1177.127</v>
      </c>
      <c r="I50" s="697">
        <v>10251.069</v>
      </c>
      <c r="J50" s="328">
        <v>11399.557000000001</v>
      </c>
    </row>
    <row r="51" spans="1:15">
      <c r="A51" s="194"/>
      <c r="B51" s="195" t="s">
        <v>345</v>
      </c>
      <c r="C51" s="681">
        <v>1061.278</v>
      </c>
      <c r="D51" s="327">
        <v>1278.404</v>
      </c>
      <c r="E51" s="681">
        <v>2823.875</v>
      </c>
      <c r="F51" s="327">
        <v>3030.442</v>
      </c>
      <c r="G51" s="681">
        <v>861.85900000000004</v>
      </c>
      <c r="H51" s="327">
        <v>962.279</v>
      </c>
      <c r="I51" s="681">
        <v>4747.0119999999997</v>
      </c>
      <c r="J51" s="327">
        <v>5271.125</v>
      </c>
    </row>
    <row r="52" spans="1:15">
      <c r="A52" s="194"/>
      <c r="B52" s="195" t="s">
        <v>346</v>
      </c>
      <c r="C52" s="681">
        <v>97.103999999999999</v>
      </c>
      <c r="D52" s="327">
        <v>99.343000000000004</v>
      </c>
      <c r="E52" s="681">
        <v>60.158999999999999</v>
      </c>
      <c r="F52" s="327">
        <v>74.471999999999994</v>
      </c>
      <c r="G52" s="681">
        <v>3.3570000000000002</v>
      </c>
      <c r="H52" s="327">
        <v>2.871</v>
      </c>
      <c r="I52" s="681">
        <v>160.62</v>
      </c>
      <c r="J52" s="327">
        <v>176.68600000000001</v>
      </c>
    </row>
    <row r="53" spans="1:15">
      <c r="A53" s="194"/>
      <c r="B53" s="195" t="s">
        <v>347</v>
      </c>
      <c r="C53" s="681">
        <v>67.915000000000006</v>
      </c>
      <c r="D53" s="327">
        <v>70.605000000000004</v>
      </c>
      <c r="E53" s="681">
        <v>1830.749</v>
      </c>
      <c r="F53" s="327">
        <v>1893.2940000000001</v>
      </c>
      <c r="G53" s="681">
        <v>0.48199999999999998</v>
      </c>
      <c r="H53" s="327">
        <v>0.751</v>
      </c>
      <c r="I53" s="681">
        <v>1899.146</v>
      </c>
      <c r="J53" s="327">
        <v>1964.65</v>
      </c>
    </row>
    <row r="54" spans="1:15">
      <c r="A54" s="194"/>
      <c r="B54" s="195" t="s">
        <v>191</v>
      </c>
      <c r="C54" s="686">
        <v>77.453999999999994</v>
      </c>
      <c r="D54" s="327">
        <v>77.453999999999994</v>
      </c>
      <c r="E54" s="686">
        <v>484.24099999999999</v>
      </c>
      <c r="F54" s="327">
        <v>560.274</v>
      </c>
      <c r="G54" s="686">
        <v>97.366</v>
      </c>
      <c r="H54" s="327">
        <v>222.923</v>
      </c>
      <c r="I54" s="686">
        <v>659.06100000000004</v>
      </c>
      <c r="J54" s="327">
        <v>860.65099999999995</v>
      </c>
    </row>
    <row r="55" spans="1:15">
      <c r="A55" s="194"/>
      <c r="B55" s="195" t="s">
        <v>348</v>
      </c>
      <c r="C55" s="681">
        <v>88.954999999999998</v>
      </c>
      <c r="D55" s="327">
        <v>104.015</v>
      </c>
      <c r="E55" s="681">
        <v>534.97500000000002</v>
      </c>
      <c r="F55" s="327">
        <v>534.54700000000003</v>
      </c>
      <c r="G55" s="681">
        <v>1.0449999999999999</v>
      </c>
      <c r="H55" s="327">
        <v>0.97099999999999997</v>
      </c>
      <c r="I55" s="681">
        <v>624.97500000000002</v>
      </c>
      <c r="J55" s="327">
        <v>639.53300000000002</v>
      </c>
    </row>
    <row r="56" spans="1:15">
      <c r="A56" s="194"/>
      <c r="B56" s="195" t="s">
        <v>192</v>
      </c>
      <c r="C56" s="681">
        <v>202.60400000000001</v>
      </c>
      <c r="D56" s="327">
        <v>442.41199999999998</v>
      </c>
      <c r="E56" s="681">
        <v>486.46800000000002</v>
      </c>
      <c r="F56" s="327">
        <v>602.11599999999999</v>
      </c>
      <c r="G56" s="681">
        <v>0.17100000000000001</v>
      </c>
      <c r="H56" s="327">
        <v>-14.476000000000001</v>
      </c>
      <c r="I56" s="681">
        <v>689.24300000000005</v>
      </c>
      <c r="J56" s="327">
        <v>1030.0519999999999</v>
      </c>
    </row>
    <row r="57" spans="1:15">
      <c r="A57" s="194"/>
      <c r="B57" s="195" t="s">
        <v>193</v>
      </c>
      <c r="C57" s="681">
        <v>22.983000000000001</v>
      </c>
      <c r="D57" s="327">
        <v>21.538</v>
      </c>
      <c r="E57" s="681">
        <v>1399.5170000000001</v>
      </c>
      <c r="F57" s="327">
        <v>1365.075</v>
      </c>
      <c r="G57" s="681">
        <v>1.58</v>
      </c>
      <c r="H57" s="327">
        <v>1.8080000000000001</v>
      </c>
      <c r="I57" s="681">
        <v>1424.08</v>
      </c>
      <c r="J57" s="327">
        <v>1388.421</v>
      </c>
    </row>
    <row r="58" spans="1:15">
      <c r="A58" s="194"/>
      <c r="B58" s="195" t="s">
        <v>349</v>
      </c>
      <c r="C58" s="681">
        <v>32.386000000000003</v>
      </c>
      <c r="D58" s="327">
        <v>49.96</v>
      </c>
      <c r="E58" s="681">
        <v>14.545999999999999</v>
      </c>
      <c r="F58" s="327">
        <v>18.478999999999999</v>
      </c>
      <c r="G58" s="681" t="s">
        <v>465</v>
      </c>
      <c r="H58" s="327" t="s">
        <v>465</v>
      </c>
      <c r="I58" s="681">
        <v>46.932000000000002</v>
      </c>
      <c r="J58" s="327">
        <v>68.438999999999993</v>
      </c>
    </row>
    <row r="59" spans="1:15">
      <c r="K59" s="203"/>
      <c r="L59" s="203"/>
      <c r="M59" s="203"/>
    </row>
    <row r="60" spans="1:15" s="175" customFormat="1">
      <c r="A60" s="192" t="s">
        <v>228</v>
      </c>
      <c r="B60" s="193"/>
      <c r="C60" s="697">
        <v>8587.7309999999998</v>
      </c>
      <c r="D60" s="328">
        <v>8173.8530000000001</v>
      </c>
      <c r="E60" s="697">
        <v>5641.0550000000003</v>
      </c>
      <c r="F60" s="328">
        <v>5544.643</v>
      </c>
      <c r="G60" s="697">
        <v>1922.992</v>
      </c>
      <c r="H60" s="328">
        <v>1728.6220000000001</v>
      </c>
      <c r="I60" s="697">
        <v>16151.778</v>
      </c>
      <c r="J60" s="328">
        <v>15447.118</v>
      </c>
    </row>
    <row r="61" spans="1:15" s="175" customFormat="1">
      <c r="A61" s="269" t="s">
        <v>367</v>
      </c>
      <c r="B61" s="193"/>
      <c r="C61" s="697">
        <v>8587.7309999999998</v>
      </c>
      <c r="D61" s="328">
        <v>8173.8530000000001</v>
      </c>
      <c r="E61" s="697">
        <v>5641.0550000000003</v>
      </c>
      <c r="F61" s="328">
        <v>5544.643</v>
      </c>
      <c r="G61" s="697">
        <v>1922.992</v>
      </c>
      <c r="H61" s="328">
        <v>1728.6220000000001</v>
      </c>
      <c r="I61" s="697">
        <v>13794.019</v>
      </c>
      <c r="J61" s="328">
        <v>12957.15</v>
      </c>
    </row>
    <row r="62" spans="1:15">
      <c r="A62" s="194"/>
      <c r="B62" s="195" t="s">
        <v>194</v>
      </c>
      <c r="C62" s="686">
        <v>6062.9989999999998</v>
      </c>
      <c r="D62" s="327">
        <v>5627.7860000000001</v>
      </c>
      <c r="E62" s="686">
        <v>3167.2260000000001</v>
      </c>
      <c r="F62" s="327">
        <v>2449.5300000000002</v>
      </c>
      <c r="G62" s="686">
        <v>6569.0020000000004</v>
      </c>
      <c r="H62" s="327">
        <v>7722.183</v>
      </c>
      <c r="I62" s="686">
        <v>15799.227000000001</v>
      </c>
      <c r="J62" s="327">
        <v>15799.499</v>
      </c>
    </row>
    <row r="63" spans="1:15">
      <c r="A63" s="194"/>
      <c r="B63" s="195" t="s">
        <v>195</v>
      </c>
      <c r="C63" s="686">
        <v>558.08799999999997</v>
      </c>
      <c r="D63" s="327">
        <v>544.16200000000003</v>
      </c>
      <c r="E63" s="686">
        <v>23.991</v>
      </c>
      <c r="F63" s="327">
        <v>682.41800000000001</v>
      </c>
      <c r="G63" s="686">
        <v>5435.259</v>
      </c>
      <c r="H63" s="327">
        <v>4488.7370000000001</v>
      </c>
      <c r="I63" s="686">
        <v>6017.3379999999997</v>
      </c>
      <c r="J63" s="327">
        <v>5715.317</v>
      </c>
    </row>
    <row r="64" spans="1:15">
      <c r="A64" s="194"/>
      <c r="B64" s="195" t="s">
        <v>375</v>
      </c>
      <c r="C64" s="686">
        <v>29.187999999999999</v>
      </c>
      <c r="D64" s="327">
        <v>28.145</v>
      </c>
      <c r="E64" s="686" t="s">
        <v>465</v>
      </c>
      <c r="F64" s="327" t="s">
        <v>465</v>
      </c>
      <c r="G64" s="686">
        <v>-29.187999999999999</v>
      </c>
      <c r="H64" s="327">
        <v>-28.145</v>
      </c>
      <c r="I64" s="686" t="s">
        <v>465</v>
      </c>
      <c r="J64" s="327" t="s">
        <v>465</v>
      </c>
    </row>
    <row r="65" spans="1:12">
      <c r="A65" s="194"/>
      <c r="B65" s="195" t="s">
        <v>369</v>
      </c>
      <c r="C65" s="686">
        <v>-5.5E-2</v>
      </c>
      <c r="D65" s="327">
        <v>-5.2999999999999999E-2</v>
      </c>
      <c r="E65" s="686" t="s">
        <v>465</v>
      </c>
      <c r="F65" s="327" t="s">
        <v>465</v>
      </c>
      <c r="G65" s="686">
        <v>5.5E-2</v>
      </c>
      <c r="H65" s="327">
        <v>-0.219</v>
      </c>
      <c r="I65" s="686" t="s">
        <v>465</v>
      </c>
      <c r="J65" s="327">
        <v>-0.27200000000000002</v>
      </c>
    </row>
    <row r="66" spans="1:12">
      <c r="A66" s="194"/>
      <c r="B66" s="195" t="s">
        <v>350</v>
      </c>
      <c r="C66" s="681" t="s">
        <v>465</v>
      </c>
      <c r="D66" s="327" t="s">
        <v>465</v>
      </c>
      <c r="E66" s="681" t="s">
        <v>465</v>
      </c>
      <c r="F66" s="327" t="s">
        <v>465</v>
      </c>
      <c r="G66" s="681" t="s">
        <v>465</v>
      </c>
      <c r="H66" s="327" t="s">
        <v>465</v>
      </c>
      <c r="I66" s="681" t="s">
        <v>465</v>
      </c>
      <c r="J66" s="327" t="s">
        <v>465</v>
      </c>
    </row>
    <row r="67" spans="1:12">
      <c r="A67" s="194"/>
      <c r="B67" s="195" t="s">
        <v>351</v>
      </c>
      <c r="C67" s="687">
        <v>1937.511</v>
      </c>
      <c r="D67" s="327">
        <v>1973.8130000000001</v>
      </c>
      <c r="E67" s="687">
        <v>2449.8380000000002</v>
      </c>
      <c r="F67" s="327">
        <v>2412.6950000000002</v>
      </c>
      <c r="G67" s="687">
        <v>-10052.136</v>
      </c>
      <c r="H67" s="327">
        <v>-10453.933999999999</v>
      </c>
      <c r="I67" s="687">
        <v>-8022.5460000000003</v>
      </c>
      <c r="J67" s="327">
        <v>-8557.3940000000002</v>
      </c>
    </row>
    <row r="68" spans="1:12">
      <c r="K68" s="203"/>
      <c r="L68" s="203"/>
    </row>
    <row r="69" spans="1:12">
      <c r="A69" s="206" t="s">
        <v>229</v>
      </c>
      <c r="B69" s="195"/>
      <c r="C69" s="688" t="s">
        <v>465</v>
      </c>
      <c r="D69" s="328" t="s">
        <v>465</v>
      </c>
      <c r="E69" s="688" t="s">
        <v>465</v>
      </c>
      <c r="F69" s="328" t="s">
        <v>465</v>
      </c>
      <c r="G69" s="688" t="s">
        <v>465</v>
      </c>
      <c r="H69" s="328" t="s">
        <v>465</v>
      </c>
      <c r="I69" s="688">
        <v>2357.759</v>
      </c>
      <c r="J69" s="328">
        <v>2489.9679999999998</v>
      </c>
    </row>
    <row r="70" spans="1:12">
      <c r="K70" s="203"/>
      <c r="L70" s="203"/>
    </row>
    <row r="71" spans="1:12">
      <c r="A71" s="192" t="s">
        <v>230</v>
      </c>
      <c r="B71" s="195"/>
      <c r="C71" s="697">
        <v>13586.172</v>
      </c>
      <c r="D71" s="328">
        <v>12832.473</v>
      </c>
      <c r="E71" s="697">
        <v>20034.010999999999</v>
      </c>
      <c r="F71" s="328">
        <v>19106.009999999998</v>
      </c>
      <c r="G71" s="697">
        <v>2733.6170000000002</v>
      </c>
      <c r="H71" s="328">
        <v>2835.1640000000002</v>
      </c>
      <c r="I71" s="697">
        <v>36353.800000000003</v>
      </c>
      <c r="J71" s="328">
        <v>34773.646999999997</v>
      </c>
    </row>
    <row r="72" spans="1:12">
      <c r="C72" s="190"/>
      <c r="D72" s="190"/>
      <c r="E72" s="190"/>
      <c r="F72" s="190"/>
      <c r="G72" s="190"/>
      <c r="H72" s="190"/>
      <c r="I72" s="190"/>
      <c r="J72" s="190"/>
    </row>
    <row r="73" spans="1:12">
      <c r="C73" s="190"/>
      <c r="D73" s="190"/>
      <c r="E73" s="190"/>
      <c r="F73" s="190"/>
      <c r="G73" s="190"/>
      <c r="H73" s="190"/>
      <c r="I73" s="190"/>
      <c r="J73" s="190"/>
    </row>
    <row r="74" spans="1:12">
      <c r="C74" s="190"/>
      <c r="D74" s="190"/>
      <c r="E74" s="190"/>
      <c r="F74" s="190"/>
      <c r="G74" s="190"/>
      <c r="H74" s="190"/>
      <c r="I74" s="190"/>
      <c r="J74" s="190"/>
    </row>
    <row r="75" spans="1:12">
      <c r="A75" s="88"/>
    </row>
    <row r="76" spans="1:12" ht="12.75" customHeight="1">
      <c r="A76" s="869" t="s">
        <v>117</v>
      </c>
      <c r="B76" s="870"/>
      <c r="C76" s="871" t="s">
        <v>70</v>
      </c>
      <c r="D76" s="872"/>
      <c r="E76" s="871" t="s">
        <v>45</v>
      </c>
      <c r="F76" s="872"/>
      <c r="G76" s="871" t="s">
        <v>252</v>
      </c>
      <c r="H76" s="872"/>
      <c r="I76" s="871" t="s">
        <v>17</v>
      </c>
      <c r="J76" s="872"/>
    </row>
    <row r="77" spans="1:12">
      <c r="A77" s="865"/>
      <c r="B77" s="880"/>
      <c r="C77" s="682" t="s">
        <v>456</v>
      </c>
      <c r="D77" s="323" t="s">
        <v>455</v>
      </c>
      <c r="E77" s="682" t="s">
        <v>456</v>
      </c>
      <c r="F77" s="323" t="s">
        <v>455</v>
      </c>
      <c r="G77" s="682" t="s">
        <v>456</v>
      </c>
      <c r="H77" s="323" t="s">
        <v>455</v>
      </c>
      <c r="I77" s="682" t="s">
        <v>456</v>
      </c>
      <c r="J77" s="323" t="s">
        <v>455</v>
      </c>
    </row>
    <row r="78" spans="1:12">
      <c r="A78" s="881"/>
      <c r="B78" s="882"/>
      <c r="C78" s="683" t="s">
        <v>307</v>
      </c>
      <c r="D78" s="324" t="s">
        <v>307</v>
      </c>
      <c r="E78" s="683" t="s">
        <v>307</v>
      </c>
      <c r="F78" s="324" t="s">
        <v>307</v>
      </c>
      <c r="G78" s="683" t="s">
        <v>307</v>
      </c>
      <c r="H78" s="324" t="s">
        <v>307</v>
      </c>
      <c r="I78" s="683" t="s">
        <v>307</v>
      </c>
      <c r="J78" s="324" t="s">
        <v>307</v>
      </c>
    </row>
    <row r="79" spans="1:12">
      <c r="A79" s="206" t="s">
        <v>231</v>
      </c>
      <c r="B79" s="195"/>
      <c r="C79" s="689">
        <v>733.78800000000001</v>
      </c>
      <c r="D79" s="329">
        <v>772.08399999999995</v>
      </c>
      <c r="E79" s="701">
        <v>2443.8530000000001</v>
      </c>
      <c r="F79" s="691">
        <v>2776.703</v>
      </c>
      <c r="G79" s="701">
        <v>-37.737000000000002</v>
      </c>
      <c r="H79" s="691">
        <v>-127.145</v>
      </c>
      <c r="I79" s="701">
        <v>3139.904</v>
      </c>
      <c r="J79" s="691">
        <v>3421.6419999999998</v>
      </c>
    </row>
    <row r="80" spans="1:12">
      <c r="A80" s="198"/>
      <c r="B80" s="209" t="s">
        <v>90</v>
      </c>
      <c r="C80" s="689">
        <v>722.803</v>
      </c>
      <c r="D80" s="329">
        <v>768.36500000000001</v>
      </c>
      <c r="E80" s="701">
        <v>2128.9389999999999</v>
      </c>
      <c r="F80" s="691">
        <v>2366.444</v>
      </c>
      <c r="G80" s="701">
        <v>-48.883000000000003</v>
      </c>
      <c r="H80" s="691">
        <v>-148.57499999999999</v>
      </c>
      <c r="I80" s="701">
        <v>2802.8589999999999</v>
      </c>
      <c r="J80" s="691">
        <v>2986.2339999999999</v>
      </c>
    </row>
    <row r="81" spans="1:15">
      <c r="A81" s="198"/>
      <c r="B81" s="214" t="s">
        <v>49</v>
      </c>
      <c r="C81" s="690">
        <v>701.20600000000002</v>
      </c>
      <c r="D81" s="330">
        <v>747.49099999999999</v>
      </c>
      <c r="E81" s="702">
        <v>1682.941</v>
      </c>
      <c r="F81" s="692">
        <v>1912.452</v>
      </c>
      <c r="G81" s="702">
        <v>-38.093000000000004</v>
      </c>
      <c r="H81" s="692">
        <v>-141.46</v>
      </c>
      <c r="I81" s="702">
        <v>2346.0540000000001</v>
      </c>
      <c r="J81" s="692">
        <v>2518.4830000000002</v>
      </c>
    </row>
    <row r="82" spans="1:15">
      <c r="A82" s="198"/>
      <c r="B82" s="214" t="s">
        <v>196</v>
      </c>
      <c r="C82" s="690">
        <v>4.1310000000000002</v>
      </c>
      <c r="D82" s="330">
        <v>5.4790000000000001</v>
      </c>
      <c r="E82" s="702">
        <v>1.361</v>
      </c>
      <c r="F82" s="692">
        <v>5.851</v>
      </c>
      <c r="G82" s="702">
        <v>7.1999999999999995E-2</v>
      </c>
      <c r="H82" s="692">
        <v>7.1999999999999995E-2</v>
      </c>
      <c r="I82" s="702">
        <v>5.5640000000000001</v>
      </c>
      <c r="J82" s="692">
        <v>11.401999999999999</v>
      </c>
    </row>
    <row r="83" spans="1:15">
      <c r="A83" s="198"/>
      <c r="B83" s="214" t="s">
        <v>197</v>
      </c>
      <c r="C83" s="690">
        <v>17.466000000000001</v>
      </c>
      <c r="D83" s="330">
        <v>15.395</v>
      </c>
      <c r="E83" s="702">
        <v>444.637</v>
      </c>
      <c r="F83" s="692">
        <v>448.14100000000002</v>
      </c>
      <c r="G83" s="702">
        <v>-10.862</v>
      </c>
      <c r="H83" s="692">
        <v>-7.1870000000000003</v>
      </c>
      <c r="I83" s="702">
        <v>451.24099999999999</v>
      </c>
      <c r="J83" s="692">
        <v>456.34899999999999</v>
      </c>
    </row>
    <row r="84" spans="1:15">
      <c r="A84" s="198"/>
      <c r="B84" s="209" t="s">
        <v>91</v>
      </c>
      <c r="C84" s="698">
        <v>10.984999999999999</v>
      </c>
      <c r="D84" s="332">
        <v>3.7189999999999999</v>
      </c>
      <c r="E84" s="681">
        <v>314.91399999999999</v>
      </c>
      <c r="F84" s="696">
        <v>410.25900000000001</v>
      </c>
      <c r="G84" s="681">
        <v>11.146000000000001</v>
      </c>
      <c r="H84" s="696">
        <v>21.43</v>
      </c>
      <c r="I84" s="681">
        <v>337.04500000000002</v>
      </c>
      <c r="J84" s="696">
        <v>435.40800000000002</v>
      </c>
    </row>
    <row r="85" spans="1:15">
      <c r="E85" s="693"/>
      <c r="F85" s="693"/>
      <c r="G85" s="693"/>
      <c r="H85" s="693"/>
      <c r="I85" s="693"/>
      <c r="J85" s="693"/>
      <c r="K85" s="203"/>
      <c r="L85" s="203"/>
      <c r="M85" s="203"/>
      <c r="N85" s="203"/>
      <c r="O85" s="203"/>
    </row>
    <row r="86" spans="1:15">
      <c r="A86" s="192" t="s">
        <v>232</v>
      </c>
      <c r="B86" s="210"/>
      <c r="C86" s="688">
        <v>-252.36500000000001</v>
      </c>
      <c r="D86" s="329">
        <v>-281.62299999999999</v>
      </c>
      <c r="E86" s="697">
        <v>-1600.0429999999999</v>
      </c>
      <c r="F86" s="691">
        <v>-1871.8209999999999</v>
      </c>
      <c r="G86" s="697">
        <v>42.57</v>
      </c>
      <c r="H86" s="691">
        <v>137.31700000000001</v>
      </c>
      <c r="I86" s="697">
        <v>-1809.838</v>
      </c>
      <c r="J86" s="691">
        <v>-2016.127</v>
      </c>
    </row>
    <row r="87" spans="1:15">
      <c r="A87" s="198"/>
      <c r="B87" s="214" t="s">
        <v>198</v>
      </c>
      <c r="C87" s="687">
        <v>-177.923</v>
      </c>
      <c r="D87" s="332">
        <v>-186.36699999999999</v>
      </c>
      <c r="E87" s="686">
        <v>-1067.329</v>
      </c>
      <c r="F87" s="696">
        <v>-1303.3699999999999</v>
      </c>
      <c r="G87" s="686">
        <v>38.552999999999997</v>
      </c>
      <c r="H87" s="696">
        <v>141.726</v>
      </c>
      <c r="I87" s="686">
        <v>-1206.6990000000001</v>
      </c>
      <c r="J87" s="696">
        <v>-1348.011</v>
      </c>
    </row>
    <row r="88" spans="1:15">
      <c r="A88" s="198"/>
      <c r="B88" s="214" t="s">
        <v>199</v>
      </c>
      <c r="C88" s="687">
        <v>-9.9239999999999995</v>
      </c>
      <c r="D88" s="332">
        <v>-17.460999999999999</v>
      </c>
      <c r="E88" s="686" t="s">
        <v>465</v>
      </c>
      <c r="F88" s="696">
        <v>-3.4329999999999998</v>
      </c>
      <c r="G88" s="686" t="s">
        <v>465</v>
      </c>
      <c r="H88" s="696" t="s">
        <v>465</v>
      </c>
      <c r="I88" s="686">
        <v>-9.9239999999999995</v>
      </c>
      <c r="J88" s="696">
        <v>-20.893999999999998</v>
      </c>
    </row>
    <row r="89" spans="1:15">
      <c r="A89" s="198"/>
      <c r="B89" s="214" t="s">
        <v>95</v>
      </c>
      <c r="C89" s="687">
        <v>-51.094999999999999</v>
      </c>
      <c r="D89" s="332">
        <v>-56.969000000000001</v>
      </c>
      <c r="E89" s="686">
        <v>-225.42400000000001</v>
      </c>
      <c r="F89" s="696">
        <v>-200.691</v>
      </c>
      <c r="G89" s="686">
        <v>12.779</v>
      </c>
      <c r="H89" s="696">
        <v>14.212</v>
      </c>
      <c r="I89" s="686">
        <v>-263.74</v>
      </c>
      <c r="J89" s="696">
        <v>-243.44800000000001</v>
      </c>
    </row>
    <row r="90" spans="1:15">
      <c r="A90" s="198"/>
      <c r="B90" s="214" t="s">
        <v>200</v>
      </c>
      <c r="C90" s="687">
        <v>-13.423</v>
      </c>
      <c r="D90" s="332">
        <v>-20.826000000000001</v>
      </c>
      <c r="E90" s="686">
        <v>-307.29000000000002</v>
      </c>
      <c r="F90" s="696">
        <v>-364.327</v>
      </c>
      <c r="G90" s="686">
        <v>-8.7620000000000005</v>
      </c>
      <c r="H90" s="696">
        <v>-18.620999999999999</v>
      </c>
      <c r="I90" s="686">
        <v>-329.47500000000002</v>
      </c>
      <c r="J90" s="696">
        <v>-403.774</v>
      </c>
    </row>
    <row r="91" spans="1:15">
      <c r="E91" s="693"/>
      <c r="F91" s="693"/>
      <c r="G91" s="693"/>
      <c r="H91" s="693"/>
      <c r="I91" s="693"/>
      <c r="J91" s="693"/>
      <c r="K91" s="203"/>
      <c r="L91" s="203"/>
      <c r="M91" s="203"/>
      <c r="N91" s="203"/>
      <c r="O91" s="203"/>
    </row>
    <row r="92" spans="1:15">
      <c r="A92" s="192" t="s">
        <v>233</v>
      </c>
      <c r="B92" s="210"/>
      <c r="C92" s="699">
        <v>481.423</v>
      </c>
      <c r="D92" s="333">
        <v>490.46100000000001</v>
      </c>
      <c r="E92" s="680">
        <v>843.81</v>
      </c>
      <c r="F92" s="703">
        <v>904.88199999999995</v>
      </c>
      <c r="G92" s="680">
        <v>4.8330000000000002</v>
      </c>
      <c r="H92" s="703">
        <v>10.172000000000001</v>
      </c>
      <c r="I92" s="680">
        <v>1330.066</v>
      </c>
      <c r="J92" s="703">
        <v>1405.5150000000001</v>
      </c>
    </row>
    <row r="93" spans="1:15">
      <c r="E93" s="693"/>
      <c r="F93" s="693"/>
      <c r="G93" s="693"/>
      <c r="H93" s="693"/>
      <c r="I93" s="693"/>
      <c r="J93" s="693"/>
      <c r="K93" s="203"/>
      <c r="L93" s="203"/>
      <c r="M93" s="203"/>
      <c r="N93" s="203"/>
      <c r="O93" s="203"/>
    </row>
    <row r="94" spans="1:15">
      <c r="A94" s="194"/>
      <c r="B94" s="209" t="s">
        <v>201</v>
      </c>
      <c r="C94" s="698">
        <v>2.863</v>
      </c>
      <c r="D94" s="332">
        <v>3.0470000000000002</v>
      </c>
      <c r="E94" s="681">
        <v>37.368000000000002</v>
      </c>
      <c r="F94" s="696">
        <v>47.573999999999998</v>
      </c>
      <c r="G94" s="681">
        <v>2.91</v>
      </c>
      <c r="H94" s="696">
        <v>2.802</v>
      </c>
      <c r="I94" s="681">
        <v>43.140999999999998</v>
      </c>
      <c r="J94" s="696">
        <v>53.423000000000002</v>
      </c>
    </row>
    <row r="95" spans="1:15">
      <c r="A95" s="194"/>
      <c r="B95" s="209" t="s">
        <v>202</v>
      </c>
      <c r="C95" s="687">
        <v>-27.033000000000001</v>
      </c>
      <c r="D95" s="332">
        <v>-27.091999999999999</v>
      </c>
      <c r="E95" s="686">
        <v>-120.467</v>
      </c>
      <c r="F95" s="696">
        <v>-131.11500000000001</v>
      </c>
      <c r="G95" s="686">
        <v>-15.582000000000001</v>
      </c>
      <c r="H95" s="696">
        <v>-13.167999999999999</v>
      </c>
      <c r="I95" s="686">
        <v>-163.08199999999999</v>
      </c>
      <c r="J95" s="696">
        <v>-171.375</v>
      </c>
    </row>
    <row r="96" spans="1:15">
      <c r="A96" s="194"/>
      <c r="B96" s="209" t="s">
        <v>203</v>
      </c>
      <c r="C96" s="687">
        <v>-56.493000000000002</v>
      </c>
      <c r="D96" s="332">
        <v>-49.220999999999997</v>
      </c>
      <c r="E96" s="686">
        <v>-181.876</v>
      </c>
      <c r="F96" s="696">
        <v>-218.536</v>
      </c>
      <c r="G96" s="686">
        <v>-26.977</v>
      </c>
      <c r="H96" s="696">
        <v>-14.262</v>
      </c>
      <c r="I96" s="686">
        <v>-265.346</v>
      </c>
      <c r="J96" s="696">
        <v>-282.01900000000001</v>
      </c>
    </row>
    <row r="97" spans="1:15">
      <c r="E97" s="693"/>
      <c r="F97" s="693"/>
      <c r="G97" s="693"/>
      <c r="H97" s="693"/>
      <c r="I97" s="693"/>
      <c r="J97" s="693"/>
      <c r="K97" s="203"/>
      <c r="L97" s="203"/>
      <c r="M97" s="203"/>
      <c r="N97" s="203"/>
      <c r="O97" s="203"/>
    </row>
    <row r="98" spans="1:15">
      <c r="A98" s="192" t="s">
        <v>234</v>
      </c>
      <c r="B98" s="210"/>
      <c r="C98" s="699">
        <v>400.76</v>
      </c>
      <c r="D98" s="333">
        <v>417.19499999999999</v>
      </c>
      <c r="E98" s="680">
        <v>578.83500000000004</v>
      </c>
      <c r="F98" s="703">
        <v>602.80499999999995</v>
      </c>
      <c r="G98" s="680">
        <v>-34.816000000000003</v>
      </c>
      <c r="H98" s="703">
        <v>-14.456</v>
      </c>
      <c r="I98" s="680">
        <v>944.779</v>
      </c>
      <c r="J98" s="703">
        <v>1005.544</v>
      </c>
    </row>
    <row r="99" spans="1:15">
      <c r="E99" s="693"/>
      <c r="F99" s="693"/>
      <c r="G99" s="693"/>
      <c r="H99" s="693"/>
      <c r="I99" s="693"/>
      <c r="J99" s="693"/>
      <c r="K99" s="203"/>
      <c r="L99" s="203"/>
      <c r="M99" s="190"/>
      <c r="N99" s="190"/>
      <c r="O99" s="190"/>
    </row>
    <row r="100" spans="1:15">
      <c r="A100" s="198"/>
      <c r="B100" s="209" t="s">
        <v>204</v>
      </c>
      <c r="C100" s="687">
        <v>-65.733999999999995</v>
      </c>
      <c r="D100" s="330">
        <v>-81.233999999999995</v>
      </c>
      <c r="E100" s="686">
        <v>-153.83500000000001</v>
      </c>
      <c r="F100" s="692">
        <v>-154.601</v>
      </c>
      <c r="G100" s="686">
        <v>-2.7280000000000002</v>
      </c>
      <c r="H100" s="692">
        <v>-1.5269999999999999</v>
      </c>
      <c r="I100" s="686">
        <v>-222.297</v>
      </c>
      <c r="J100" s="692">
        <v>-237.36199999999999</v>
      </c>
    </row>
    <row r="101" spans="1:15">
      <c r="A101" s="198"/>
      <c r="B101" s="209" t="s">
        <v>205</v>
      </c>
      <c r="C101" s="687" t="s">
        <v>465</v>
      </c>
      <c r="D101" s="334" t="s">
        <v>465</v>
      </c>
      <c r="E101" s="686" t="s">
        <v>465</v>
      </c>
      <c r="F101" s="692" t="s">
        <v>465</v>
      </c>
      <c r="G101" s="686" t="s">
        <v>465</v>
      </c>
      <c r="H101" s="692" t="s">
        <v>465</v>
      </c>
      <c r="I101" s="686" t="s">
        <v>465</v>
      </c>
      <c r="J101" s="692" t="s">
        <v>465</v>
      </c>
    </row>
    <row r="102" spans="1:15" ht="25.5" customHeight="1">
      <c r="A102" s="198"/>
      <c r="B102" s="211" t="s">
        <v>254</v>
      </c>
      <c r="C102" s="687">
        <v>1.2669999999999999</v>
      </c>
      <c r="D102" s="330">
        <v>-0.40799999999999997</v>
      </c>
      <c r="E102" s="686">
        <v>-65.796999999999997</v>
      </c>
      <c r="F102" s="692">
        <v>-92.025000000000006</v>
      </c>
      <c r="G102" s="686">
        <v>1.9E-2</v>
      </c>
      <c r="H102" s="692">
        <v>-0.375</v>
      </c>
      <c r="I102" s="686">
        <v>-64.510999999999996</v>
      </c>
      <c r="J102" s="692">
        <v>-92.808000000000007</v>
      </c>
    </row>
    <row r="103" spans="1:15">
      <c r="E103" s="693"/>
      <c r="F103" s="693"/>
      <c r="G103" s="693"/>
      <c r="H103" s="693"/>
      <c r="I103" s="693"/>
      <c r="J103" s="693"/>
      <c r="K103" s="203"/>
      <c r="L103" s="203"/>
    </row>
    <row r="104" spans="1:15">
      <c r="A104" s="192" t="s">
        <v>235</v>
      </c>
      <c r="B104" s="210"/>
      <c r="C104" s="689">
        <v>336.29300000000001</v>
      </c>
      <c r="D104" s="329">
        <v>335.553</v>
      </c>
      <c r="E104" s="701">
        <v>359.20299999999997</v>
      </c>
      <c r="F104" s="691">
        <v>356.17899999999997</v>
      </c>
      <c r="G104" s="701">
        <v>-37.524999999999999</v>
      </c>
      <c r="H104" s="691">
        <v>-16.358000000000001</v>
      </c>
      <c r="I104" s="701">
        <v>657.971</v>
      </c>
      <c r="J104" s="691">
        <v>675.37400000000002</v>
      </c>
    </row>
    <row r="105" spans="1:15">
      <c r="E105" s="693"/>
      <c r="F105" s="693"/>
      <c r="G105" s="693"/>
      <c r="H105" s="693"/>
      <c r="I105" s="693"/>
      <c r="J105" s="693"/>
      <c r="K105" s="203"/>
      <c r="L105" s="203"/>
      <c r="M105" s="203"/>
      <c r="N105" s="203"/>
      <c r="O105" s="190"/>
    </row>
    <row r="106" spans="1:15">
      <c r="A106" s="192" t="s">
        <v>236</v>
      </c>
      <c r="B106" s="210"/>
      <c r="C106" s="688">
        <v>-50.09</v>
      </c>
      <c r="D106" s="329">
        <v>7.6040000000000001</v>
      </c>
      <c r="E106" s="697">
        <v>-96.852000000000004</v>
      </c>
      <c r="F106" s="691">
        <v>-124.485</v>
      </c>
      <c r="G106" s="697">
        <v>-37.473999999999997</v>
      </c>
      <c r="H106" s="691">
        <v>20.498999999999999</v>
      </c>
      <c r="I106" s="697">
        <v>-184.416</v>
      </c>
      <c r="J106" s="691">
        <v>-96.382000000000005</v>
      </c>
    </row>
    <row r="107" spans="1:15" s="175" customFormat="1">
      <c r="A107" s="192"/>
      <c r="B107" s="210" t="s">
        <v>84</v>
      </c>
      <c r="C107" s="689">
        <v>23.577000000000002</v>
      </c>
      <c r="D107" s="329">
        <v>23.672000000000001</v>
      </c>
      <c r="E107" s="701">
        <v>94.650999999999996</v>
      </c>
      <c r="F107" s="691">
        <v>67.799000000000007</v>
      </c>
      <c r="G107" s="701">
        <v>49.505000000000003</v>
      </c>
      <c r="H107" s="691">
        <v>11.977</v>
      </c>
      <c r="I107" s="701">
        <v>167.733</v>
      </c>
      <c r="J107" s="691">
        <v>103.44799999999999</v>
      </c>
    </row>
    <row r="108" spans="1:15">
      <c r="A108" s="198"/>
      <c r="B108" s="214" t="s">
        <v>179</v>
      </c>
      <c r="C108" s="690">
        <v>37.473999999999997</v>
      </c>
      <c r="D108" s="330">
        <v>15.569000000000001</v>
      </c>
      <c r="E108" s="702">
        <v>24.315000000000001</v>
      </c>
      <c r="F108" s="692">
        <v>7.5750000000000002</v>
      </c>
      <c r="G108" s="702">
        <v>2.4169999999999998</v>
      </c>
      <c r="H108" s="692">
        <v>2.2589999999999999</v>
      </c>
      <c r="I108" s="702">
        <v>64.206000000000003</v>
      </c>
      <c r="J108" s="692">
        <v>25.402999999999999</v>
      </c>
    </row>
    <row r="109" spans="1:15">
      <c r="A109" s="198"/>
      <c r="B109" s="214" t="s">
        <v>206</v>
      </c>
      <c r="C109" s="686">
        <v>-13.897</v>
      </c>
      <c r="D109" s="330">
        <v>8.1029999999999998</v>
      </c>
      <c r="E109" s="686">
        <v>70.335999999999999</v>
      </c>
      <c r="F109" s="692">
        <v>60.223999999999997</v>
      </c>
      <c r="G109" s="686">
        <v>47.088000000000001</v>
      </c>
      <c r="H109" s="692">
        <v>9.718</v>
      </c>
      <c r="I109" s="686">
        <v>103.527</v>
      </c>
      <c r="J109" s="692">
        <v>78.045000000000002</v>
      </c>
    </row>
    <row r="110" spans="1:15">
      <c r="A110" s="192"/>
      <c r="B110" s="210" t="s">
        <v>101</v>
      </c>
      <c r="C110" s="688">
        <v>-36.512</v>
      </c>
      <c r="D110" s="329">
        <v>-13.922000000000001</v>
      </c>
      <c r="E110" s="697">
        <v>-323.851</v>
      </c>
      <c r="F110" s="691">
        <v>-302.80099999999999</v>
      </c>
      <c r="G110" s="697">
        <v>-70.070999999999998</v>
      </c>
      <c r="H110" s="691">
        <v>-19.138999999999999</v>
      </c>
      <c r="I110" s="697">
        <v>-430.43400000000003</v>
      </c>
      <c r="J110" s="691">
        <v>-335.86200000000002</v>
      </c>
    </row>
    <row r="111" spans="1:15">
      <c r="A111" s="198"/>
      <c r="B111" s="214" t="s">
        <v>207</v>
      </c>
      <c r="C111" s="687">
        <v>-39.668999999999997</v>
      </c>
      <c r="D111" s="330">
        <v>-16.800999999999998</v>
      </c>
      <c r="E111" s="686">
        <v>-7.9139999999999997</v>
      </c>
      <c r="F111" s="692">
        <v>-21.233000000000001</v>
      </c>
      <c r="G111" s="686">
        <v>-5.0279999999999996</v>
      </c>
      <c r="H111" s="692">
        <v>-1.1060000000000001</v>
      </c>
      <c r="I111" s="686">
        <v>-52.610999999999997</v>
      </c>
      <c r="J111" s="692">
        <v>-39.14</v>
      </c>
    </row>
    <row r="112" spans="1:15">
      <c r="A112" s="198"/>
      <c r="B112" s="214" t="s">
        <v>208</v>
      </c>
      <c r="C112" s="687">
        <v>-25.562000000000001</v>
      </c>
      <c r="D112" s="330">
        <v>-22.896000000000001</v>
      </c>
      <c r="E112" s="686">
        <v>-52.667999999999999</v>
      </c>
      <c r="F112" s="692">
        <v>-39.279000000000003</v>
      </c>
      <c r="G112" s="686">
        <v>-6.0149999999999997</v>
      </c>
      <c r="H112" s="692">
        <v>-6.0670000000000002</v>
      </c>
      <c r="I112" s="686">
        <v>-84.245000000000005</v>
      </c>
      <c r="J112" s="692">
        <v>-68.242000000000004</v>
      </c>
    </row>
    <row r="113" spans="1:15">
      <c r="A113" s="198"/>
      <c r="B113" s="214" t="s">
        <v>109</v>
      </c>
      <c r="C113" s="687">
        <v>28.719000000000001</v>
      </c>
      <c r="D113" s="330">
        <v>25.774999999999999</v>
      </c>
      <c r="E113" s="686">
        <v>-263.26900000000001</v>
      </c>
      <c r="F113" s="692">
        <v>-242.28899999999999</v>
      </c>
      <c r="G113" s="686">
        <v>-59.027999999999999</v>
      </c>
      <c r="H113" s="692">
        <v>-11.965999999999999</v>
      </c>
      <c r="I113" s="686">
        <v>-293.57799999999997</v>
      </c>
      <c r="J113" s="692">
        <v>-228.48</v>
      </c>
    </row>
    <row r="114" spans="1:15">
      <c r="A114" s="198"/>
      <c r="B114" s="209" t="s">
        <v>209</v>
      </c>
      <c r="C114" s="687">
        <v>-72.119</v>
      </c>
      <c r="D114" s="330">
        <v>-44.378</v>
      </c>
      <c r="E114" s="686">
        <v>145.667</v>
      </c>
      <c r="F114" s="692">
        <v>109.449</v>
      </c>
      <c r="G114" s="686">
        <v>-12.811</v>
      </c>
      <c r="H114" s="692">
        <v>-7.9770000000000003</v>
      </c>
      <c r="I114" s="686">
        <v>60.737000000000002</v>
      </c>
      <c r="J114" s="692">
        <v>57.094000000000001</v>
      </c>
    </row>
    <row r="115" spans="1:15" s="175" customFormat="1">
      <c r="A115" s="212"/>
      <c r="B115" s="210" t="s">
        <v>210</v>
      </c>
      <c r="C115" s="689">
        <v>34.963999999999999</v>
      </c>
      <c r="D115" s="329">
        <v>42.231999999999999</v>
      </c>
      <c r="E115" s="701">
        <v>-13.319000000000001</v>
      </c>
      <c r="F115" s="691">
        <v>1.0680000000000001</v>
      </c>
      <c r="G115" s="701">
        <v>-4.0970000000000004</v>
      </c>
      <c r="H115" s="691">
        <v>35.637999999999998</v>
      </c>
      <c r="I115" s="701">
        <v>17.547999999999998</v>
      </c>
      <c r="J115" s="691">
        <v>78.938000000000002</v>
      </c>
    </row>
    <row r="116" spans="1:15">
      <c r="E116" s="693"/>
      <c r="F116" s="693"/>
      <c r="G116" s="693"/>
      <c r="H116" s="693"/>
      <c r="I116" s="693"/>
      <c r="J116" s="693"/>
      <c r="K116" s="203"/>
      <c r="L116" s="203"/>
      <c r="M116" s="203"/>
      <c r="N116" s="203"/>
      <c r="O116" s="203"/>
    </row>
    <row r="117" spans="1:15" ht="25.5">
      <c r="A117" s="212"/>
      <c r="B117" s="209" t="s">
        <v>211</v>
      </c>
      <c r="C117" s="700" t="s">
        <v>465</v>
      </c>
      <c r="D117" s="334" t="s">
        <v>465</v>
      </c>
      <c r="E117" s="702">
        <v>6.4000000000000001E-2</v>
      </c>
      <c r="F117" s="692" t="s">
        <v>465</v>
      </c>
      <c r="G117" s="702">
        <v>-3.1E-2</v>
      </c>
      <c r="H117" s="692">
        <v>-4.3999999999999997E-2</v>
      </c>
      <c r="I117" s="702">
        <v>3.3000000000000002E-2</v>
      </c>
      <c r="J117" s="692">
        <v>-4.3999999999999997E-2</v>
      </c>
    </row>
    <row r="118" spans="1:15">
      <c r="A118" s="213"/>
      <c r="B118" s="209" t="s">
        <v>212</v>
      </c>
      <c r="C118" s="688">
        <v>14.756</v>
      </c>
      <c r="D118" s="329">
        <v>2.4E-2</v>
      </c>
      <c r="E118" s="697" t="s">
        <v>465</v>
      </c>
      <c r="F118" s="691">
        <v>0.47199999999999998</v>
      </c>
      <c r="G118" s="697">
        <v>2.831</v>
      </c>
      <c r="H118" s="691">
        <v>-7.0000000000000001E-3</v>
      </c>
      <c r="I118" s="697">
        <v>17.587</v>
      </c>
      <c r="J118" s="691">
        <v>0.48899999999999999</v>
      </c>
    </row>
    <row r="119" spans="1:15">
      <c r="A119" s="192"/>
      <c r="B119" s="214" t="s">
        <v>213</v>
      </c>
      <c r="C119" s="687">
        <v>-88.156000000000006</v>
      </c>
      <c r="D119" s="334" t="s">
        <v>465</v>
      </c>
      <c r="E119" s="686" t="s">
        <v>465</v>
      </c>
      <c r="F119" s="692">
        <v>0.47199999999999998</v>
      </c>
      <c r="G119" s="686">
        <v>2.831</v>
      </c>
      <c r="H119" s="692" t="s">
        <v>465</v>
      </c>
      <c r="I119" s="686">
        <v>-85.325000000000003</v>
      </c>
      <c r="J119" s="692">
        <v>0.47199999999999998</v>
      </c>
    </row>
    <row r="120" spans="1:15">
      <c r="A120" s="192"/>
      <c r="B120" s="214" t="s">
        <v>214</v>
      </c>
      <c r="C120" s="690">
        <v>102.91200000000001</v>
      </c>
      <c r="D120" s="330">
        <v>2.4E-2</v>
      </c>
      <c r="E120" s="702" t="s">
        <v>465</v>
      </c>
      <c r="F120" s="692" t="s">
        <v>465</v>
      </c>
      <c r="G120" s="702" t="s">
        <v>465</v>
      </c>
      <c r="H120" s="692">
        <v>-7.0000000000000001E-3</v>
      </c>
      <c r="I120" s="702">
        <v>102.91200000000001</v>
      </c>
      <c r="J120" s="692">
        <v>1.7000000000000001E-2</v>
      </c>
    </row>
    <row r="121" spans="1:15">
      <c r="E121" s="693"/>
      <c r="F121" s="693"/>
      <c r="G121" s="693"/>
      <c r="H121" s="693"/>
      <c r="I121" s="693"/>
      <c r="J121" s="693"/>
      <c r="K121" s="203"/>
      <c r="L121" s="203"/>
      <c r="M121" s="190"/>
    </row>
    <row r="122" spans="1:15">
      <c r="A122" s="192" t="s">
        <v>237</v>
      </c>
      <c r="B122" s="210"/>
      <c r="C122" s="689">
        <v>300.959</v>
      </c>
      <c r="D122" s="329">
        <v>343.18099999999998</v>
      </c>
      <c r="E122" s="701">
        <v>262.41500000000002</v>
      </c>
      <c r="F122" s="691">
        <v>232.166</v>
      </c>
      <c r="G122" s="701">
        <v>-72.198999999999998</v>
      </c>
      <c r="H122" s="691">
        <v>4.09</v>
      </c>
      <c r="I122" s="701">
        <v>491.17500000000001</v>
      </c>
      <c r="J122" s="691">
        <v>579.43700000000001</v>
      </c>
    </row>
    <row r="123" spans="1:15">
      <c r="E123" s="693"/>
      <c r="F123" s="693"/>
      <c r="G123" s="693"/>
      <c r="H123" s="693"/>
      <c r="I123" s="693"/>
      <c r="J123" s="693"/>
      <c r="K123" s="203"/>
      <c r="L123" s="203"/>
      <c r="M123" s="203"/>
      <c r="N123" s="203"/>
      <c r="O123" s="203"/>
    </row>
    <row r="124" spans="1:15">
      <c r="A124" s="198"/>
      <c r="B124" s="209" t="s">
        <v>215</v>
      </c>
      <c r="C124" s="687">
        <v>-142.779</v>
      </c>
      <c r="D124" s="330">
        <v>-90.588999999999999</v>
      </c>
      <c r="E124" s="686">
        <v>-17.925999999999998</v>
      </c>
      <c r="F124" s="692">
        <v>-78.456999999999994</v>
      </c>
      <c r="G124" s="686">
        <v>6.5030000000000001</v>
      </c>
      <c r="H124" s="692">
        <v>-19.992999999999999</v>
      </c>
      <c r="I124" s="686">
        <v>-154.202</v>
      </c>
      <c r="J124" s="692">
        <v>-189.03899999999999</v>
      </c>
    </row>
    <row r="125" spans="1:15">
      <c r="E125" s="693"/>
      <c r="F125" s="693"/>
      <c r="G125" s="693"/>
      <c r="H125" s="693"/>
      <c r="I125" s="693"/>
      <c r="J125" s="693"/>
      <c r="K125" s="203"/>
      <c r="L125" s="203"/>
      <c r="M125" s="203"/>
      <c r="N125" s="203"/>
      <c r="O125" s="203"/>
    </row>
    <row r="126" spans="1:15">
      <c r="A126" s="192" t="s">
        <v>238</v>
      </c>
      <c r="B126" s="210"/>
      <c r="C126" s="689">
        <v>158.18</v>
      </c>
      <c r="D126" s="329">
        <v>252.59200000000001</v>
      </c>
      <c r="E126" s="701">
        <v>244.489</v>
      </c>
      <c r="F126" s="691">
        <v>153.709</v>
      </c>
      <c r="G126" s="701">
        <v>-65.695999999999998</v>
      </c>
      <c r="H126" s="691">
        <v>-15.903</v>
      </c>
      <c r="I126" s="701">
        <v>336.97300000000001</v>
      </c>
      <c r="J126" s="691">
        <v>390.39800000000002</v>
      </c>
    </row>
    <row r="127" spans="1:15">
      <c r="A127" s="198"/>
      <c r="B127" s="209" t="s">
        <v>216</v>
      </c>
      <c r="C127" s="690">
        <v>31.872</v>
      </c>
      <c r="D127" s="330">
        <v>53.253</v>
      </c>
      <c r="E127" s="702">
        <v>40.503999999999998</v>
      </c>
      <c r="F127" s="692">
        <v>28.503</v>
      </c>
      <c r="G127" s="702">
        <v>0.92200000000000004</v>
      </c>
      <c r="H127" s="692">
        <v>0.57299999999999995</v>
      </c>
      <c r="I127" s="702">
        <v>73.298000000000002</v>
      </c>
      <c r="J127" s="692">
        <v>82.328999999999994</v>
      </c>
    </row>
    <row r="128" spans="1:15">
      <c r="A128" s="192" t="s">
        <v>83</v>
      </c>
      <c r="B128" s="209"/>
      <c r="C128" s="689">
        <v>190.05199999999999</v>
      </c>
      <c r="D128" s="329">
        <v>305.84500000000003</v>
      </c>
      <c r="E128" s="701">
        <v>284.99299999999999</v>
      </c>
      <c r="F128" s="691">
        <v>182.21199999999999</v>
      </c>
      <c r="G128" s="701">
        <v>-64.774000000000001</v>
      </c>
      <c r="H128" s="691">
        <v>-15.33</v>
      </c>
      <c r="I128" s="701">
        <v>410.27100000000002</v>
      </c>
      <c r="J128" s="691">
        <v>472.72699999999998</v>
      </c>
    </row>
    <row r="129" spans="1:14">
      <c r="E129" s="693"/>
      <c r="F129" s="693"/>
      <c r="G129" s="693"/>
      <c r="H129" s="693"/>
      <c r="I129" s="693"/>
      <c r="J129" s="693"/>
      <c r="K129" s="203"/>
      <c r="L129" s="203"/>
      <c r="M129" s="203"/>
      <c r="N129" s="203"/>
    </row>
    <row r="130" spans="1:14">
      <c r="A130" s="198"/>
      <c r="B130" s="209" t="s">
        <v>217</v>
      </c>
      <c r="C130" s="689">
        <v>190.05199999999999</v>
      </c>
      <c r="D130" s="329">
        <v>305.84500000000003</v>
      </c>
      <c r="E130" s="701">
        <v>284.99299999999999</v>
      </c>
      <c r="F130" s="691">
        <v>182.21199999999999</v>
      </c>
      <c r="G130" s="701">
        <v>-64.774000000000001</v>
      </c>
      <c r="H130" s="691">
        <v>-15.33</v>
      </c>
      <c r="I130" s="701">
        <v>410.27100000000002</v>
      </c>
      <c r="J130" s="691">
        <v>472.72699999999998</v>
      </c>
    </row>
    <row r="131" spans="1:14">
      <c r="A131" s="198"/>
      <c r="B131" s="210" t="s">
        <v>56</v>
      </c>
      <c r="C131" s="690">
        <v>0</v>
      </c>
      <c r="D131" s="330">
        <v>0</v>
      </c>
      <c r="E131" s="702">
        <v>0</v>
      </c>
      <c r="F131" s="692">
        <v>0</v>
      </c>
      <c r="G131" s="702">
        <v>0</v>
      </c>
      <c r="H131" s="692">
        <v>0</v>
      </c>
      <c r="I131" s="702">
        <v>307.31099999999998</v>
      </c>
      <c r="J131" s="692">
        <v>365.86900000000003</v>
      </c>
    </row>
    <row r="132" spans="1:14">
      <c r="A132" s="198"/>
      <c r="B132" s="210" t="s">
        <v>57</v>
      </c>
      <c r="C132" s="690">
        <v>0</v>
      </c>
      <c r="D132" s="330">
        <v>0</v>
      </c>
      <c r="E132" s="702">
        <v>0</v>
      </c>
      <c r="F132" s="692">
        <v>0</v>
      </c>
      <c r="G132" s="702">
        <v>0</v>
      </c>
      <c r="H132" s="692">
        <v>0</v>
      </c>
      <c r="I132" s="702">
        <v>102.96</v>
      </c>
      <c r="J132" s="692">
        <v>106.858</v>
      </c>
    </row>
    <row r="135" spans="1:14">
      <c r="C135" s="88"/>
    </row>
    <row r="137" spans="1:14" ht="12.75" customHeight="1">
      <c r="A137" s="869" t="s">
        <v>117</v>
      </c>
      <c r="B137" s="870"/>
      <c r="C137" s="871" t="s">
        <v>70</v>
      </c>
      <c r="D137" s="872"/>
      <c r="E137" s="871" t="s">
        <v>45</v>
      </c>
      <c r="F137" s="872"/>
      <c r="G137" s="871" t="s">
        <v>252</v>
      </c>
      <c r="H137" s="872"/>
      <c r="I137" s="871" t="s">
        <v>17</v>
      </c>
      <c r="J137" s="872"/>
    </row>
    <row r="138" spans="1:14" ht="12.75" customHeight="1">
      <c r="A138" s="861" t="s">
        <v>239</v>
      </c>
      <c r="B138" s="862"/>
      <c r="C138" s="682" t="s">
        <v>466</v>
      </c>
      <c r="D138" s="323" t="s">
        <v>467</v>
      </c>
      <c r="E138" s="682" t="s">
        <v>466</v>
      </c>
      <c r="F138" s="323" t="s">
        <v>467</v>
      </c>
      <c r="G138" s="682" t="s">
        <v>466</v>
      </c>
      <c r="H138" s="323" t="s">
        <v>467</v>
      </c>
      <c r="I138" s="682" t="s">
        <v>466</v>
      </c>
      <c r="J138" s="323" t="s">
        <v>467</v>
      </c>
    </row>
    <row r="139" spans="1:14">
      <c r="A139" s="863"/>
      <c r="B139" s="864"/>
      <c r="C139" s="683" t="s">
        <v>307</v>
      </c>
      <c r="D139" s="324" t="s">
        <v>307</v>
      </c>
      <c r="E139" s="683" t="s">
        <v>307</v>
      </c>
      <c r="F139" s="324" t="s">
        <v>307</v>
      </c>
      <c r="G139" s="683" t="s">
        <v>307</v>
      </c>
      <c r="H139" s="324" t="s">
        <v>307</v>
      </c>
      <c r="I139" s="683" t="s">
        <v>307</v>
      </c>
      <c r="J139" s="324" t="s">
        <v>307</v>
      </c>
    </row>
    <row r="141" spans="1:14">
      <c r="A141" s="192"/>
      <c r="B141" s="205" t="s">
        <v>218</v>
      </c>
      <c r="C141" s="687">
        <v>157.99199999999999</v>
      </c>
      <c r="D141" s="330">
        <v>45.819000000000003</v>
      </c>
      <c r="E141" s="687">
        <v>599.15300000000002</v>
      </c>
      <c r="F141" s="330">
        <v>237.55600000000001</v>
      </c>
      <c r="G141" s="687">
        <v>-31.861999999999998</v>
      </c>
      <c r="H141" s="330">
        <v>-82.350999999999999</v>
      </c>
      <c r="I141" s="687">
        <v>725.28300000000002</v>
      </c>
      <c r="J141" s="330">
        <v>201.024</v>
      </c>
    </row>
    <row r="142" spans="1:14">
      <c r="A142" s="192"/>
      <c r="B142" s="205" t="s">
        <v>219</v>
      </c>
      <c r="C142" s="687">
        <v>1222.1769999999999</v>
      </c>
      <c r="D142" s="330">
        <v>-18.373000000000001</v>
      </c>
      <c r="E142" s="687">
        <v>-377.32400000000001</v>
      </c>
      <c r="F142" s="330">
        <v>-506.55399999999997</v>
      </c>
      <c r="G142" s="687">
        <v>-83.73</v>
      </c>
      <c r="H142" s="330">
        <v>-168.82900000000001</v>
      </c>
      <c r="I142" s="687">
        <v>761.12300000000005</v>
      </c>
      <c r="J142" s="330">
        <v>-693.75599999999997</v>
      </c>
    </row>
    <row r="143" spans="1:14">
      <c r="A143" s="192"/>
      <c r="B143" s="205" t="s">
        <v>220</v>
      </c>
      <c r="C143" s="687">
        <v>-107.051</v>
      </c>
      <c r="D143" s="330">
        <v>67.671999999999997</v>
      </c>
      <c r="E143" s="687">
        <v>-35.271000000000001</v>
      </c>
      <c r="F143" s="330">
        <v>302.12900000000002</v>
      </c>
      <c r="G143" s="687">
        <v>95.72</v>
      </c>
      <c r="H143" s="330">
        <v>312.56</v>
      </c>
      <c r="I143" s="687">
        <v>-46.601999999999997</v>
      </c>
      <c r="J143" s="330">
        <v>682.36099999999999</v>
      </c>
    </row>
  </sheetData>
  <mergeCells count="24">
    <mergeCell ref="I3:J3"/>
    <mergeCell ref="A137:B137"/>
    <mergeCell ref="C35:D35"/>
    <mergeCell ref="E35:F35"/>
    <mergeCell ref="A35:B35"/>
    <mergeCell ref="A36:B37"/>
    <mergeCell ref="A3:B3"/>
    <mergeCell ref="A4:B5"/>
    <mergeCell ref="C3:D3"/>
    <mergeCell ref="E3:F3"/>
    <mergeCell ref="G3:H3"/>
    <mergeCell ref="C76:D76"/>
    <mergeCell ref="E76:F76"/>
    <mergeCell ref="G137:H137"/>
    <mergeCell ref="I137:J137"/>
    <mergeCell ref="G35:H35"/>
    <mergeCell ref="I35:J35"/>
    <mergeCell ref="G76:H76"/>
    <mergeCell ref="I76:J76"/>
    <mergeCell ref="A138:B139"/>
    <mergeCell ref="A76:B76"/>
    <mergeCell ref="A77:B78"/>
    <mergeCell ref="C137:D137"/>
    <mergeCell ref="E137:F137"/>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K147"/>
  <sheetViews>
    <sheetView zoomScale="96" zoomScaleNormal="96" workbookViewId="0"/>
  </sheetViews>
  <sheetFormatPr baseColWidth="10" defaultColWidth="11.42578125" defaultRowHeight="12.75"/>
  <cols>
    <col min="1" max="1" width="2.85546875" style="203" customWidth="1"/>
    <col min="2" max="2" width="69.7109375" style="203" customWidth="1"/>
    <col min="3" max="3" width="16.7109375" style="203" customWidth="1"/>
    <col min="4" max="4" width="18.85546875" style="203" customWidth="1"/>
    <col min="5" max="5" width="17" style="203" customWidth="1"/>
    <col min="6" max="6" width="19" style="203" customWidth="1"/>
    <col min="7" max="7" width="16.7109375" style="203" customWidth="1"/>
    <col min="8" max="8" width="20" style="203" customWidth="1"/>
    <col min="9" max="9" width="16.7109375" style="203" customWidth="1"/>
    <col min="10" max="10" width="20.85546875" style="203" customWidth="1"/>
    <col min="11" max="11" width="16.7109375" style="203" customWidth="1"/>
    <col min="12" max="12" width="20.85546875" style="203" customWidth="1"/>
    <col min="13" max="13" width="16.7109375" style="203" customWidth="1"/>
    <col min="14" max="14" width="21" style="203" customWidth="1"/>
    <col min="15" max="15" width="18.85546875" style="203" customWidth="1"/>
    <col min="16" max="16" width="21.42578125" style="203" customWidth="1"/>
    <col min="17" max="17" width="16.7109375" style="88" customWidth="1"/>
    <col min="18" max="18" width="19" style="88" customWidth="1"/>
    <col min="19" max="20" width="14.28515625" style="88" customWidth="1"/>
    <col min="21" max="21" width="13.5703125" style="88" customWidth="1"/>
    <col min="22" max="22" width="12.28515625" style="88" customWidth="1"/>
    <col min="23" max="26" width="11.42578125" style="88"/>
    <col min="27" max="27" width="13.42578125" style="88" customWidth="1"/>
    <col min="28" max="28" width="14" style="88" customWidth="1"/>
    <col min="29" max="29" width="13.42578125" style="88" customWidth="1"/>
    <col min="30" max="30" width="13.5703125" style="88" customWidth="1"/>
    <col min="31" max="31" width="13.7109375" style="88" customWidth="1"/>
    <col min="32" max="32" width="12.85546875" style="88" customWidth="1"/>
    <col min="33" max="33" width="12.140625" style="88" customWidth="1"/>
    <col min="34" max="34" width="12.7109375" style="88" customWidth="1"/>
    <col min="35" max="16384" width="11.42578125" style="88"/>
  </cols>
  <sheetData>
    <row r="1" spans="1:24">
      <c r="A1" s="88"/>
      <c r="B1" s="89"/>
    </row>
    <row r="2" spans="1:24" ht="12.75" customHeight="1">
      <c r="A2" s="890" t="s">
        <v>117</v>
      </c>
      <c r="B2" s="891"/>
      <c r="C2" s="871" t="s">
        <v>118</v>
      </c>
      <c r="D2" s="892"/>
      <c r="E2" s="892"/>
      <c r="F2" s="892"/>
      <c r="G2" s="892"/>
      <c r="H2" s="892"/>
      <c r="I2" s="892"/>
      <c r="J2" s="892"/>
      <c r="K2" s="892"/>
      <c r="L2" s="892"/>
      <c r="M2" s="892"/>
      <c r="N2" s="892"/>
      <c r="O2" s="892"/>
      <c r="P2" s="892"/>
      <c r="Q2" s="892"/>
      <c r="R2" s="872"/>
    </row>
    <row r="3" spans="1:24">
      <c r="A3" s="869" t="s">
        <v>71</v>
      </c>
      <c r="B3" s="870"/>
      <c r="C3" s="871" t="s">
        <v>20</v>
      </c>
      <c r="D3" s="872"/>
      <c r="E3" s="871" t="s">
        <v>10</v>
      </c>
      <c r="F3" s="872"/>
      <c r="G3" s="871" t="s">
        <v>46</v>
      </c>
      <c r="H3" s="872"/>
      <c r="I3" s="871" t="s">
        <v>14</v>
      </c>
      <c r="J3" s="872"/>
      <c r="K3" s="871" t="s">
        <v>47</v>
      </c>
      <c r="L3" s="872"/>
      <c r="M3" s="871" t="s">
        <v>318</v>
      </c>
      <c r="N3" s="872"/>
      <c r="O3" s="871" t="s">
        <v>245</v>
      </c>
      <c r="P3" s="872"/>
      <c r="Q3" s="871" t="s">
        <v>17</v>
      </c>
      <c r="R3" s="872"/>
    </row>
    <row r="4" spans="1:24">
      <c r="A4" s="876" t="s">
        <v>221</v>
      </c>
      <c r="B4" s="884"/>
      <c r="C4" s="682" t="s">
        <v>466</v>
      </c>
      <c r="D4" s="323" t="s">
        <v>468</v>
      </c>
      <c r="E4" s="682" t="s">
        <v>466</v>
      </c>
      <c r="F4" s="323" t="s">
        <v>468</v>
      </c>
      <c r="G4" s="682" t="s">
        <v>466</v>
      </c>
      <c r="H4" s="323" t="s">
        <v>468</v>
      </c>
      <c r="I4" s="682" t="s">
        <v>466</v>
      </c>
      <c r="J4" s="323" t="s">
        <v>468</v>
      </c>
      <c r="K4" s="682" t="s">
        <v>466</v>
      </c>
      <c r="L4" s="323" t="s">
        <v>468</v>
      </c>
      <c r="M4" s="682" t="s">
        <v>466</v>
      </c>
      <c r="N4" s="323" t="s">
        <v>468</v>
      </c>
      <c r="O4" s="682" t="s">
        <v>466</v>
      </c>
      <c r="P4" s="323" t="s">
        <v>468</v>
      </c>
      <c r="Q4" s="682" t="s">
        <v>466</v>
      </c>
      <c r="R4" s="323" t="s">
        <v>468</v>
      </c>
    </row>
    <row r="5" spans="1:24">
      <c r="A5" s="885"/>
      <c r="B5" s="886"/>
      <c r="C5" s="683" t="s">
        <v>307</v>
      </c>
      <c r="D5" s="324" t="s">
        <v>307</v>
      </c>
      <c r="E5" s="683" t="s">
        <v>307</v>
      </c>
      <c r="F5" s="324" t="s">
        <v>307</v>
      </c>
      <c r="G5" s="683" t="s">
        <v>307</v>
      </c>
      <c r="H5" s="324" t="s">
        <v>307</v>
      </c>
      <c r="I5" s="683" t="s">
        <v>307</v>
      </c>
      <c r="J5" s="324" t="s">
        <v>307</v>
      </c>
      <c r="K5" s="683" t="s">
        <v>307</v>
      </c>
      <c r="L5" s="324" t="s">
        <v>307</v>
      </c>
      <c r="M5" s="683" t="s">
        <v>307</v>
      </c>
      <c r="N5" s="324" t="s">
        <v>307</v>
      </c>
      <c r="O5" s="683" t="s">
        <v>307</v>
      </c>
      <c r="P5" s="324" t="s">
        <v>307</v>
      </c>
      <c r="Q5" s="683" t="s">
        <v>307</v>
      </c>
      <c r="R5" s="324" t="s">
        <v>307</v>
      </c>
    </row>
    <row r="6" spans="1:24" s="175" customFormat="1">
      <c r="A6" s="192" t="s">
        <v>222</v>
      </c>
      <c r="B6" s="193"/>
      <c r="C6" s="680" t="s">
        <v>465</v>
      </c>
      <c r="D6" s="325" t="s">
        <v>465</v>
      </c>
      <c r="E6" s="680">
        <v>289.94799999999998</v>
      </c>
      <c r="F6" s="325">
        <v>439.49299999999999</v>
      </c>
      <c r="G6" s="680">
        <v>726.79499999999996</v>
      </c>
      <c r="H6" s="325">
        <v>549.37</v>
      </c>
      <c r="I6" s="680">
        <v>362.19799999999998</v>
      </c>
      <c r="J6" s="325">
        <v>174.15899999999999</v>
      </c>
      <c r="K6" s="680">
        <v>2094.0439999999999</v>
      </c>
      <c r="L6" s="325">
        <v>322.12700000000001</v>
      </c>
      <c r="M6" s="680">
        <v>205.83</v>
      </c>
      <c r="N6" s="325">
        <v>176.851</v>
      </c>
      <c r="O6" s="680">
        <v>-0.23</v>
      </c>
      <c r="P6" s="325">
        <v>-0.20899999999999999</v>
      </c>
      <c r="Q6" s="680">
        <v>3678.585</v>
      </c>
      <c r="R6" s="325">
        <v>1661.7909999999999</v>
      </c>
    </row>
    <row r="7" spans="1:24">
      <c r="A7" s="194"/>
      <c r="B7" s="195" t="s">
        <v>179</v>
      </c>
      <c r="C7" s="681" t="s">
        <v>465</v>
      </c>
      <c r="D7" s="326" t="s">
        <v>465</v>
      </c>
      <c r="E7" s="681">
        <v>5.0880000000000001</v>
      </c>
      <c r="F7" s="326">
        <v>7.234</v>
      </c>
      <c r="G7" s="681">
        <v>468.02600000000001</v>
      </c>
      <c r="H7" s="326">
        <v>247.495</v>
      </c>
      <c r="I7" s="681">
        <v>178.327</v>
      </c>
      <c r="J7" s="326">
        <v>29.036000000000001</v>
      </c>
      <c r="K7" s="681" t="s">
        <v>465</v>
      </c>
      <c r="L7" s="326">
        <v>75.849999999999994</v>
      </c>
      <c r="M7" s="681">
        <v>132.006</v>
      </c>
      <c r="N7" s="326">
        <v>89.275999999999996</v>
      </c>
      <c r="O7" s="681" t="s">
        <v>465</v>
      </c>
      <c r="P7" s="326" t="s">
        <v>465</v>
      </c>
      <c r="Q7" s="681">
        <v>783.447</v>
      </c>
      <c r="R7" s="326">
        <v>448.89100000000002</v>
      </c>
    </row>
    <row r="8" spans="1:24">
      <c r="A8" s="194"/>
      <c r="B8" s="195" t="s">
        <v>373</v>
      </c>
      <c r="C8" s="681" t="s">
        <v>465</v>
      </c>
      <c r="D8" s="326" t="s">
        <v>465</v>
      </c>
      <c r="E8" s="681">
        <v>23.151</v>
      </c>
      <c r="F8" s="326">
        <v>10.476000000000001</v>
      </c>
      <c r="G8" s="681">
        <v>37.976999999999997</v>
      </c>
      <c r="H8" s="326">
        <v>32.997</v>
      </c>
      <c r="I8" s="681">
        <v>11.206</v>
      </c>
      <c r="J8" s="326">
        <v>20.658999999999999</v>
      </c>
      <c r="K8" s="681" t="s">
        <v>465</v>
      </c>
      <c r="L8" s="326">
        <v>1.468</v>
      </c>
      <c r="M8" s="681">
        <v>0.66600000000000004</v>
      </c>
      <c r="N8" s="326">
        <v>0.495</v>
      </c>
      <c r="O8" s="681" t="s">
        <v>465</v>
      </c>
      <c r="P8" s="326" t="s">
        <v>465</v>
      </c>
      <c r="Q8" s="681">
        <v>73</v>
      </c>
      <c r="R8" s="326">
        <v>66.094999999999999</v>
      </c>
    </row>
    <row r="9" spans="1:24">
      <c r="A9" s="194"/>
      <c r="B9" s="195" t="s">
        <v>374</v>
      </c>
      <c r="C9" s="681" t="s">
        <v>465</v>
      </c>
      <c r="D9" s="326" t="s">
        <v>465</v>
      </c>
      <c r="E9" s="681">
        <v>1.492</v>
      </c>
      <c r="F9" s="326">
        <v>1.6020000000000001</v>
      </c>
      <c r="G9" s="681">
        <v>24.12</v>
      </c>
      <c r="H9" s="326">
        <v>17.658000000000001</v>
      </c>
      <c r="I9" s="681">
        <v>8.8480000000000008</v>
      </c>
      <c r="J9" s="326">
        <v>2.4340000000000002</v>
      </c>
      <c r="K9" s="681" t="s">
        <v>465</v>
      </c>
      <c r="L9" s="326">
        <v>91.063999999999993</v>
      </c>
      <c r="M9" s="681">
        <v>8.827</v>
      </c>
      <c r="N9" s="326">
        <v>8.3239999999999998</v>
      </c>
      <c r="O9" s="681" t="s">
        <v>465</v>
      </c>
      <c r="P9" s="326" t="s">
        <v>465</v>
      </c>
      <c r="Q9" s="681">
        <v>43.286999999999999</v>
      </c>
      <c r="R9" s="326">
        <v>121.08199999999999</v>
      </c>
    </row>
    <row r="10" spans="1:24">
      <c r="A10" s="194"/>
      <c r="B10" s="195" t="s">
        <v>371</v>
      </c>
      <c r="C10" s="681" t="s">
        <v>465</v>
      </c>
      <c r="D10" s="326" t="s">
        <v>465</v>
      </c>
      <c r="E10" s="681">
        <v>46.612000000000002</v>
      </c>
      <c r="F10" s="326">
        <v>42.838000000000001</v>
      </c>
      <c r="G10" s="681">
        <v>151.57499999999999</v>
      </c>
      <c r="H10" s="326">
        <v>135.96100000000001</v>
      </c>
      <c r="I10" s="681">
        <v>105.53</v>
      </c>
      <c r="J10" s="326">
        <v>89.674000000000007</v>
      </c>
      <c r="K10" s="681" t="s">
        <v>465</v>
      </c>
      <c r="L10" s="326">
        <v>94.265000000000001</v>
      </c>
      <c r="M10" s="681">
        <v>53.283999999999999</v>
      </c>
      <c r="N10" s="326">
        <v>67.567999999999998</v>
      </c>
      <c r="O10" s="681">
        <v>8.0000000000000002E-3</v>
      </c>
      <c r="P10" s="326">
        <v>1.7000000000000001E-2</v>
      </c>
      <c r="Q10" s="681">
        <v>357.00900000000001</v>
      </c>
      <c r="R10" s="326">
        <v>430.32299999999998</v>
      </c>
    </row>
    <row r="11" spans="1:24">
      <c r="A11" s="194"/>
      <c r="B11" s="195" t="s">
        <v>180</v>
      </c>
      <c r="C11" s="681" t="s">
        <v>465</v>
      </c>
      <c r="D11" s="326" t="s">
        <v>465</v>
      </c>
      <c r="E11" s="681">
        <v>16.73</v>
      </c>
      <c r="F11" s="326">
        <v>17.222999999999999</v>
      </c>
      <c r="G11" s="681">
        <v>14.686</v>
      </c>
      <c r="H11" s="326">
        <v>13.39</v>
      </c>
      <c r="I11" s="681">
        <v>0.78200000000000003</v>
      </c>
      <c r="J11" s="326">
        <v>0.51800000000000002</v>
      </c>
      <c r="K11" s="681" t="s">
        <v>465</v>
      </c>
      <c r="L11" s="326">
        <v>30.454000000000001</v>
      </c>
      <c r="M11" s="681">
        <v>1.706</v>
      </c>
      <c r="N11" s="326">
        <v>1.55</v>
      </c>
      <c r="O11" s="681">
        <v>-0.23799999999999999</v>
      </c>
      <c r="P11" s="326">
        <v>-0.22600000000000001</v>
      </c>
      <c r="Q11" s="681">
        <v>33.665999999999997</v>
      </c>
      <c r="R11" s="326">
        <v>62.908999999999999</v>
      </c>
    </row>
    <row r="12" spans="1:24">
      <c r="A12" s="194"/>
      <c r="B12" s="195" t="s">
        <v>341</v>
      </c>
      <c r="C12" s="681" t="s">
        <v>465</v>
      </c>
      <c r="D12" s="326" t="s">
        <v>465</v>
      </c>
      <c r="E12" s="681">
        <v>6.0339999999999998</v>
      </c>
      <c r="F12" s="326">
        <v>5.9260000000000002</v>
      </c>
      <c r="G12" s="681">
        <v>26.893999999999998</v>
      </c>
      <c r="H12" s="326">
        <v>21.24</v>
      </c>
      <c r="I12" s="681">
        <v>34.987000000000002</v>
      </c>
      <c r="J12" s="326">
        <v>31.634</v>
      </c>
      <c r="K12" s="681" t="s">
        <v>465</v>
      </c>
      <c r="L12" s="326">
        <v>27.85</v>
      </c>
      <c r="M12" s="681">
        <v>7.6310000000000002</v>
      </c>
      <c r="N12" s="326">
        <v>7.4450000000000003</v>
      </c>
      <c r="O12" s="681" t="s">
        <v>465</v>
      </c>
      <c r="P12" s="326" t="s">
        <v>465</v>
      </c>
      <c r="Q12" s="681">
        <v>75.546000000000006</v>
      </c>
      <c r="R12" s="326">
        <v>94.094999999999999</v>
      </c>
    </row>
    <row r="13" spans="1:24">
      <c r="A13" s="194"/>
      <c r="B13" s="195" t="s">
        <v>181</v>
      </c>
      <c r="C13" s="681" t="s">
        <v>465</v>
      </c>
      <c r="D13" s="326" t="s">
        <v>465</v>
      </c>
      <c r="E13" s="681">
        <v>4.0670000000000002</v>
      </c>
      <c r="F13" s="326">
        <v>0.219</v>
      </c>
      <c r="G13" s="681">
        <v>3.5169999999999999</v>
      </c>
      <c r="H13" s="326">
        <v>15.555</v>
      </c>
      <c r="I13" s="681">
        <v>1.2E-2</v>
      </c>
      <c r="J13" s="326">
        <v>0.20399999999999999</v>
      </c>
      <c r="K13" s="681" t="s">
        <v>465</v>
      </c>
      <c r="L13" s="326">
        <v>1.1759999999999999</v>
      </c>
      <c r="M13" s="681">
        <v>1.7090000000000001</v>
      </c>
      <c r="N13" s="326">
        <v>2.1930000000000001</v>
      </c>
      <c r="O13" s="681" t="s">
        <v>465</v>
      </c>
      <c r="P13" s="326" t="s">
        <v>465</v>
      </c>
      <c r="Q13" s="681">
        <v>9.3049999999999997</v>
      </c>
      <c r="R13" s="326">
        <v>19.347000000000001</v>
      </c>
    </row>
    <row r="14" spans="1:24">
      <c r="E14" s="693"/>
      <c r="F14" s="693"/>
      <c r="G14" s="693"/>
      <c r="H14" s="693"/>
      <c r="I14" s="693"/>
      <c r="J14" s="693"/>
      <c r="K14" s="693"/>
      <c r="L14" s="693"/>
      <c r="M14" s="693"/>
      <c r="N14" s="693"/>
      <c r="O14" s="693"/>
      <c r="P14" s="693"/>
      <c r="Q14" s="693"/>
      <c r="R14" s="693"/>
      <c r="S14" s="203"/>
      <c r="T14" s="203"/>
      <c r="U14" s="203"/>
      <c r="V14" s="203"/>
      <c r="W14" s="203"/>
      <c r="X14" s="203"/>
    </row>
    <row r="15" spans="1:24" ht="25.5">
      <c r="A15" s="194"/>
      <c r="B15" s="199" t="s">
        <v>368</v>
      </c>
      <c r="C15" s="681" t="s">
        <v>465</v>
      </c>
      <c r="D15" s="327" t="s">
        <v>465</v>
      </c>
      <c r="E15" s="681">
        <v>186.774</v>
      </c>
      <c r="F15" s="327">
        <v>353.97500000000002</v>
      </c>
      <c r="G15" s="681" t="s">
        <v>465</v>
      </c>
      <c r="H15" s="327">
        <v>65.073999999999998</v>
      </c>
      <c r="I15" s="681">
        <v>22.506</v>
      </c>
      <c r="J15" s="327" t="s">
        <v>465</v>
      </c>
      <c r="K15" s="681">
        <v>2094.0439999999999</v>
      </c>
      <c r="L15" s="327" t="s">
        <v>465</v>
      </c>
      <c r="M15" s="681">
        <v>1E-3</v>
      </c>
      <c r="N15" s="327" t="s">
        <v>465</v>
      </c>
      <c r="O15" s="681" t="s">
        <v>465</v>
      </c>
      <c r="P15" s="327" t="s">
        <v>465</v>
      </c>
      <c r="Q15" s="681">
        <v>2303.3249999999998</v>
      </c>
      <c r="R15" s="327">
        <v>419.04899999999998</v>
      </c>
    </row>
    <row r="16" spans="1:24">
      <c r="E16" s="693"/>
      <c r="F16" s="693"/>
      <c r="G16" s="693"/>
      <c r="H16" s="693"/>
      <c r="I16" s="693"/>
      <c r="J16" s="693"/>
      <c r="K16" s="693"/>
      <c r="L16" s="693"/>
      <c r="M16" s="693"/>
      <c r="N16" s="693"/>
      <c r="O16" s="693"/>
      <c r="P16" s="693"/>
      <c r="Q16" s="693"/>
      <c r="R16" s="693"/>
      <c r="S16" s="203"/>
      <c r="T16" s="203"/>
      <c r="U16" s="203"/>
      <c r="V16" s="203"/>
      <c r="W16" s="203"/>
      <c r="X16" s="203"/>
    </row>
    <row r="17" spans="1:22" s="175" customFormat="1">
      <c r="A17" s="192" t="s">
        <v>223</v>
      </c>
      <c r="B17" s="193"/>
      <c r="C17" s="680" t="s">
        <v>465</v>
      </c>
      <c r="D17" s="328" t="s">
        <v>465</v>
      </c>
      <c r="E17" s="680">
        <v>167.03700000000001</v>
      </c>
      <c r="F17" s="328">
        <v>192.17</v>
      </c>
      <c r="G17" s="680">
        <v>5291.7650000000003</v>
      </c>
      <c r="H17" s="328">
        <v>4937.6310000000003</v>
      </c>
      <c r="I17" s="680">
        <v>2921.4050000000002</v>
      </c>
      <c r="J17" s="328">
        <v>2798.7220000000002</v>
      </c>
      <c r="K17" s="680" t="s">
        <v>465</v>
      </c>
      <c r="L17" s="328">
        <v>1710.739</v>
      </c>
      <c r="M17" s="680">
        <v>1527.38</v>
      </c>
      <c r="N17" s="328">
        <v>1531.42</v>
      </c>
      <c r="O17" s="680" t="s">
        <v>465</v>
      </c>
      <c r="P17" s="328" t="s">
        <v>465</v>
      </c>
      <c r="Q17" s="680">
        <v>9907.5869999999995</v>
      </c>
      <c r="R17" s="328">
        <v>11170.682000000001</v>
      </c>
    </row>
    <row r="18" spans="1:22">
      <c r="A18" s="194"/>
      <c r="B18" s="195" t="s">
        <v>377</v>
      </c>
      <c r="C18" s="681" t="s">
        <v>465</v>
      </c>
      <c r="D18" s="327" t="s">
        <v>465</v>
      </c>
      <c r="E18" s="681">
        <v>18.175999999999998</v>
      </c>
      <c r="F18" s="327">
        <v>21.446999999999999</v>
      </c>
      <c r="G18" s="681">
        <v>373.99900000000002</v>
      </c>
      <c r="H18" s="327">
        <v>361.01</v>
      </c>
      <c r="I18" s="681">
        <v>0.10299999999999999</v>
      </c>
      <c r="J18" s="327">
        <v>0.39500000000000002</v>
      </c>
      <c r="K18" s="681" t="s">
        <v>465</v>
      </c>
      <c r="L18" s="327" t="s">
        <v>465</v>
      </c>
      <c r="M18" s="681">
        <v>150.786</v>
      </c>
      <c r="N18" s="327">
        <v>151.864</v>
      </c>
      <c r="O18" s="681" t="s">
        <v>465</v>
      </c>
      <c r="P18" s="327" t="s">
        <v>465</v>
      </c>
      <c r="Q18" s="681">
        <v>543.06399999999996</v>
      </c>
      <c r="R18" s="327">
        <v>534.71600000000001</v>
      </c>
    </row>
    <row r="19" spans="1:22">
      <c r="A19" s="194"/>
      <c r="B19" s="195" t="s">
        <v>376</v>
      </c>
      <c r="C19" s="681" t="s">
        <v>465</v>
      </c>
      <c r="D19" s="327" t="s">
        <v>465</v>
      </c>
      <c r="E19" s="681">
        <v>0.22800000000000001</v>
      </c>
      <c r="F19" s="327">
        <v>0.29399999999999998</v>
      </c>
      <c r="G19" s="681">
        <v>56.171999999999997</v>
      </c>
      <c r="H19" s="327">
        <v>50.085000000000001</v>
      </c>
      <c r="I19" s="681">
        <v>9.2579999999999991</v>
      </c>
      <c r="J19" s="327">
        <v>9.1579999999999995</v>
      </c>
      <c r="K19" s="681" t="s">
        <v>465</v>
      </c>
      <c r="L19" s="327">
        <v>40.017000000000003</v>
      </c>
      <c r="M19" s="681">
        <v>21.478999999999999</v>
      </c>
      <c r="N19" s="327">
        <v>20.425999999999998</v>
      </c>
      <c r="O19" s="681" t="s">
        <v>465</v>
      </c>
      <c r="P19" s="327" t="s">
        <v>465</v>
      </c>
      <c r="Q19" s="681">
        <v>87.137</v>
      </c>
      <c r="R19" s="327">
        <v>119.98</v>
      </c>
    </row>
    <row r="20" spans="1:22">
      <c r="A20" s="194"/>
      <c r="B20" s="195" t="s">
        <v>378</v>
      </c>
      <c r="C20" s="681" t="s">
        <v>465</v>
      </c>
      <c r="D20" s="327" t="s">
        <v>465</v>
      </c>
      <c r="E20" s="681">
        <v>116.01600000000001</v>
      </c>
      <c r="F20" s="327">
        <v>123.264</v>
      </c>
      <c r="G20" s="681">
        <v>9.2840000000000007</v>
      </c>
      <c r="H20" s="327">
        <v>8.4179999999999993</v>
      </c>
      <c r="I20" s="681">
        <v>4.7450000000000001</v>
      </c>
      <c r="J20" s="327">
        <v>4.6829999999999998</v>
      </c>
      <c r="K20" s="681" t="s">
        <v>465</v>
      </c>
      <c r="L20" s="327" t="s">
        <v>465</v>
      </c>
      <c r="M20" s="681">
        <v>0.51</v>
      </c>
      <c r="N20" s="327">
        <v>0.51</v>
      </c>
      <c r="O20" s="681" t="s">
        <v>465</v>
      </c>
      <c r="P20" s="327" t="s">
        <v>465</v>
      </c>
      <c r="Q20" s="681">
        <v>130.55500000000001</v>
      </c>
      <c r="R20" s="327">
        <v>136.875</v>
      </c>
    </row>
    <row r="21" spans="1:22">
      <c r="A21" s="194"/>
      <c r="B21" s="195" t="s">
        <v>182</v>
      </c>
      <c r="C21" s="681" t="s">
        <v>465</v>
      </c>
      <c r="D21" s="327" t="s">
        <v>465</v>
      </c>
      <c r="E21" s="681">
        <v>1.1579999999999999</v>
      </c>
      <c r="F21" s="327">
        <v>2.3919999999999999</v>
      </c>
      <c r="G21" s="681" t="s">
        <v>465</v>
      </c>
      <c r="H21" s="327" t="s">
        <v>465</v>
      </c>
      <c r="I21" s="681" t="s">
        <v>465</v>
      </c>
      <c r="J21" s="327" t="s">
        <v>465</v>
      </c>
      <c r="K21" s="681" t="s">
        <v>465</v>
      </c>
      <c r="L21" s="327">
        <v>52.984000000000002</v>
      </c>
      <c r="M21" s="681" t="s">
        <v>465</v>
      </c>
      <c r="N21" s="327" t="s">
        <v>465</v>
      </c>
      <c r="O21" s="681" t="s">
        <v>465</v>
      </c>
      <c r="P21" s="327" t="s">
        <v>465</v>
      </c>
      <c r="Q21" s="681">
        <v>1.1579999999999999</v>
      </c>
      <c r="R21" s="327">
        <v>55.375999999999998</v>
      </c>
    </row>
    <row r="22" spans="1:22">
      <c r="A22" s="194"/>
      <c r="B22" s="195" t="s">
        <v>183</v>
      </c>
      <c r="C22" s="681" t="s">
        <v>465</v>
      </c>
      <c r="D22" s="327" t="s">
        <v>465</v>
      </c>
      <c r="E22" s="681">
        <v>0.96699999999999997</v>
      </c>
      <c r="F22" s="327">
        <v>0.94399999999999995</v>
      </c>
      <c r="G22" s="681">
        <v>58.972999999999999</v>
      </c>
      <c r="H22" s="327">
        <v>56.633000000000003</v>
      </c>
      <c r="I22" s="681">
        <v>539.346</v>
      </c>
      <c r="J22" s="327">
        <v>539.88499999999999</v>
      </c>
      <c r="K22" s="681" t="s">
        <v>465</v>
      </c>
      <c r="L22" s="327">
        <v>59.258000000000003</v>
      </c>
      <c r="M22" s="681">
        <v>291.62799999999999</v>
      </c>
      <c r="N22" s="327">
        <v>291.62799999999999</v>
      </c>
      <c r="O22" s="681" t="s">
        <v>465</v>
      </c>
      <c r="P22" s="327" t="s">
        <v>465</v>
      </c>
      <c r="Q22" s="681">
        <v>890.91399999999999</v>
      </c>
      <c r="R22" s="327">
        <v>948.34799999999996</v>
      </c>
    </row>
    <row r="23" spans="1:22">
      <c r="A23" s="194"/>
      <c r="B23" s="195" t="s">
        <v>184</v>
      </c>
      <c r="C23" s="681" t="s">
        <v>465</v>
      </c>
      <c r="D23" s="327" t="s">
        <v>465</v>
      </c>
      <c r="E23" s="681">
        <v>2.0659999999999998</v>
      </c>
      <c r="F23" s="327">
        <v>2.5289999999999999</v>
      </c>
      <c r="G23" s="681">
        <v>217.239</v>
      </c>
      <c r="H23" s="327">
        <v>210.096</v>
      </c>
      <c r="I23" s="681">
        <v>64.555000000000007</v>
      </c>
      <c r="J23" s="327">
        <v>63.238999999999997</v>
      </c>
      <c r="K23" s="681" t="s">
        <v>465</v>
      </c>
      <c r="L23" s="327">
        <v>31.875</v>
      </c>
      <c r="M23" s="681">
        <v>196.49600000000001</v>
      </c>
      <c r="N23" s="327">
        <v>200.244</v>
      </c>
      <c r="O23" s="681" t="s">
        <v>465</v>
      </c>
      <c r="P23" s="327" t="s">
        <v>465</v>
      </c>
      <c r="Q23" s="681">
        <v>480.35599999999999</v>
      </c>
      <c r="R23" s="327">
        <v>507.983</v>
      </c>
    </row>
    <row r="24" spans="1:22">
      <c r="A24" s="194"/>
      <c r="B24" s="195" t="s">
        <v>185</v>
      </c>
      <c r="C24" s="681" t="s">
        <v>465</v>
      </c>
      <c r="D24" s="327" t="s">
        <v>465</v>
      </c>
      <c r="E24" s="681" t="s">
        <v>465</v>
      </c>
      <c r="F24" s="327" t="s">
        <v>465</v>
      </c>
      <c r="G24" s="681" t="s">
        <v>465</v>
      </c>
      <c r="H24" s="327" t="s">
        <v>465</v>
      </c>
      <c r="I24" s="681" t="s">
        <v>465</v>
      </c>
      <c r="J24" s="327" t="s">
        <v>465</v>
      </c>
      <c r="K24" s="681" t="s">
        <v>465</v>
      </c>
      <c r="L24" s="327">
        <v>2.802</v>
      </c>
      <c r="M24" s="681">
        <v>1.1579999999999999</v>
      </c>
      <c r="N24" s="327">
        <v>1.1579999999999999</v>
      </c>
      <c r="O24" s="681" t="s">
        <v>465</v>
      </c>
      <c r="P24" s="327" t="s">
        <v>465</v>
      </c>
      <c r="Q24" s="681">
        <v>1.1579999999999999</v>
      </c>
      <c r="R24" s="327">
        <v>3.96</v>
      </c>
    </row>
    <row r="25" spans="1:22">
      <c r="A25" s="194"/>
      <c r="B25" s="195" t="s">
        <v>186</v>
      </c>
      <c r="C25" s="681" t="s">
        <v>465</v>
      </c>
      <c r="D25" s="327" t="s">
        <v>465</v>
      </c>
      <c r="E25" s="681">
        <v>19.099</v>
      </c>
      <c r="F25" s="327">
        <v>33.661000000000001</v>
      </c>
      <c r="G25" s="681">
        <v>4499.7290000000003</v>
      </c>
      <c r="H25" s="327">
        <v>4172.2089999999998</v>
      </c>
      <c r="I25" s="681">
        <v>2268.8040000000001</v>
      </c>
      <c r="J25" s="327">
        <v>2147.7510000000002</v>
      </c>
      <c r="K25" s="681" t="s">
        <v>465</v>
      </c>
      <c r="L25" s="327">
        <v>1367.777</v>
      </c>
      <c r="M25" s="681">
        <v>849.40300000000002</v>
      </c>
      <c r="N25" s="327">
        <v>849.49699999999996</v>
      </c>
      <c r="O25" s="681" t="s">
        <v>465</v>
      </c>
      <c r="P25" s="327" t="s">
        <v>465</v>
      </c>
      <c r="Q25" s="681">
        <v>7637.0349999999999</v>
      </c>
      <c r="R25" s="327">
        <v>8570.8950000000004</v>
      </c>
    </row>
    <row r="26" spans="1:22">
      <c r="A26" s="194"/>
      <c r="B26" s="195" t="s">
        <v>187</v>
      </c>
      <c r="C26" s="681" t="s">
        <v>465</v>
      </c>
      <c r="D26" s="327" t="s">
        <v>465</v>
      </c>
      <c r="E26" s="681" t="s">
        <v>465</v>
      </c>
      <c r="F26" s="327" t="s">
        <v>465</v>
      </c>
      <c r="G26" s="681" t="s">
        <v>465</v>
      </c>
      <c r="H26" s="327" t="s">
        <v>465</v>
      </c>
      <c r="I26" s="681" t="s">
        <v>465</v>
      </c>
      <c r="J26" s="327" t="s">
        <v>465</v>
      </c>
      <c r="K26" s="681" t="s">
        <v>465</v>
      </c>
      <c r="L26" s="327" t="s">
        <v>465</v>
      </c>
      <c r="M26" s="681" t="s">
        <v>465</v>
      </c>
      <c r="N26" s="327" t="s">
        <v>465</v>
      </c>
      <c r="O26" s="681" t="s">
        <v>465</v>
      </c>
      <c r="P26" s="327" t="s">
        <v>465</v>
      </c>
      <c r="Q26" s="681" t="s">
        <v>465</v>
      </c>
      <c r="R26" s="327" t="s">
        <v>465</v>
      </c>
    </row>
    <row r="27" spans="1:22">
      <c r="A27" s="194"/>
      <c r="B27" s="195" t="s">
        <v>259</v>
      </c>
      <c r="C27" s="681" t="s">
        <v>465</v>
      </c>
      <c r="D27" s="327" t="s">
        <v>465</v>
      </c>
      <c r="E27" s="681" t="s">
        <v>465</v>
      </c>
      <c r="F27" s="327" t="s">
        <v>465</v>
      </c>
      <c r="G27" s="681">
        <v>55.911999999999999</v>
      </c>
      <c r="H27" s="327">
        <v>54.436999999999998</v>
      </c>
      <c r="I27" s="681">
        <v>34.594000000000001</v>
      </c>
      <c r="J27" s="327">
        <v>33.610999999999997</v>
      </c>
      <c r="K27" s="681" t="s">
        <v>465</v>
      </c>
      <c r="L27" s="327">
        <v>122.47499999999999</v>
      </c>
      <c r="M27" s="681">
        <v>12.442</v>
      </c>
      <c r="N27" s="327">
        <v>12.776999999999999</v>
      </c>
      <c r="O27" s="681" t="s">
        <v>465</v>
      </c>
      <c r="P27" s="327" t="s">
        <v>465</v>
      </c>
      <c r="Q27" s="681">
        <v>102.94799999999999</v>
      </c>
      <c r="R27" s="327">
        <v>223.3</v>
      </c>
    </row>
    <row r="28" spans="1:22">
      <c r="A28" s="194"/>
      <c r="B28" s="195" t="s">
        <v>188</v>
      </c>
      <c r="C28" s="681" t="s">
        <v>465</v>
      </c>
      <c r="D28" s="327" t="s">
        <v>465</v>
      </c>
      <c r="E28" s="681">
        <v>9.327</v>
      </c>
      <c r="F28" s="327">
        <v>7.6390000000000002</v>
      </c>
      <c r="G28" s="681">
        <v>20.457000000000001</v>
      </c>
      <c r="H28" s="327">
        <v>24.742999999999999</v>
      </c>
      <c r="I28" s="681" t="s">
        <v>465</v>
      </c>
      <c r="J28" s="327" t="s">
        <v>465</v>
      </c>
      <c r="K28" s="681" t="s">
        <v>465</v>
      </c>
      <c r="L28" s="327">
        <v>33.551000000000002</v>
      </c>
      <c r="M28" s="681">
        <v>3.4780000000000002</v>
      </c>
      <c r="N28" s="327">
        <v>3.3159999999999998</v>
      </c>
      <c r="O28" s="681" t="s">
        <v>465</v>
      </c>
      <c r="P28" s="327" t="s">
        <v>465</v>
      </c>
      <c r="Q28" s="681">
        <v>33.262</v>
      </c>
      <c r="R28" s="327">
        <v>69.248999999999995</v>
      </c>
    </row>
    <row r="29" spans="1:22">
      <c r="E29" s="693"/>
      <c r="F29" s="693"/>
      <c r="G29" s="693"/>
      <c r="H29" s="693"/>
      <c r="I29" s="693"/>
      <c r="J29" s="693"/>
      <c r="K29" s="693"/>
      <c r="L29" s="693"/>
      <c r="M29" s="693"/>
      <c r="N29" s="693"/>
      <c r="O29" s="693"/>
      <c r="P29" s="693"/>
      <c r="Q29" s="693"/>
      <c r="R29" s="693"/>
      <c r="S29" s="203"/>
      <c r="T29" s="203"/>
      <c r="U29" s="203"/>
      <c r="V29" s="203"/>
    </row>
    <row r="30" spans="1:22">
      <c r="A30" s="206" t="s">
        <v>224</v>
      </c>
      <c r="B30" s="195"/>
      <c r="C30" s="680" t="s">
        <v>465</v>
      </c>
      <c r="D30" s="325" t="s">
        <v>465</v>
      </c>
      <c r="E30" s="680">
        <v>456.98500000000001</v>
      </c>
      <c r="F30" s="325">
        <v>631.66300000000001</v>
      </c>
      <c r="G30" s="680">
        <v>6018.56</v>
      </c>
      <c r="H30" s="325">
        <v>5487.0010000000002</v>
      </c>
      <c r="I30" s="680">
        <v>3283.6030000000001</v>
      </c>
      <c r="J30" s="325">
        <v>2972.8809999999999</v>
      </c>
      <c r="K30" s="680">
        <v>2094.0439999999999</v>
      </c>
      <c r="L30" s="325">
        <v>2032.866</v>
      </c>
      <c r="M30" s="680">
        <v>1733.21</v>
      </c>
      <c r="N30" s="325">
        <v>1708.271</v>
      </c>
      <c r="O30" s="680">
        <v>-0.23</v>
      </c>
      <c r="P30" s="325">
        <v>-0.20899999999999999</v>
      </c>
      <c r="Q30" s="680">
        <v>13586.172</v>
      </c>
      <c r="R30" s="325">
        <v>12832.473</v>
      </c>
    </row>
    <row r="31" spans="1:22">
      <c r="C31" s="190"/>
      <c r="D31" s="190"/>
      <c r="E31" s="190"/>
      <c r="F31" s="190"/>
      <c r="G31" s="190"/>
      <c r="H31" s="190"/>
      <c r="I31" s="190"/>
      <c r="J31" s="190"/>
      <c r="K31" s="190"/>
      <c r="L31" s="190"/>
      <c r="M31" s="190"/>
      <c r="N31" s="190"/>
      <c r="O31" s="190"/>
      <c r="P31" s="190"/>
    </row>
    <row r="32" spans="1:22">
      <c r="C32" s="190"/>
      <c r="D32" s="190"/>
      <c r="E32" s="190"/>
      <c r="F32" s="190"/>
      <c r="G32" s="190"/>
      <c r="H32" s="190"/>
      <c r="I32" s="190"/>
      <c r="J32" s="190"/>
      <c r="K32" s="190"/>
      <c r="L32" s="190"/>
      <c r="M32" s="190"/>
      <c r="N32" s="190"/>
      <c r="O32" s="190"/>
      <c r="P32" s="190"/>
    </row>
    <row r="33" spans="1:24">
      <c r="C33" s="278"/>
      <c r="D33" s="190"/>
      <c r="E33" s="190"/>
      <c r="F33" s="190"/>
      <c r="G33" s="190"/>
      <c r="H33" s="190"/>
      <c r="I33" s="190"/>
      <c r="J33" s="190"/>
      <c r="K33" s="190"/>
      <c r="L33" s="190"/>
      <c r="M33" s="190"/>
      <c r="N33" s="190"/>
      <c r="O33" s="190"/>
      <c r="P33" s="190"/>
    </row>
    <row r="34" spans="1:24" ht="12.75" customHeight="1">
      <c r="A34" s="890" t="s">
        <v>117</v>
      </c>
      <c r="B34" s="891"/>
      <c r="C34" s="871" t="s">
        <v>118</v>
      </c>
      <c r="D34" s="892"/>
      <c r="E34" s="892"/>
      <c r="F34" s="892"/>
      <c r="G34" s="892"/>
      <c r="H34" s="892"/>
      <c r="I34" s="892"/>
      <c r="J34" s="892"/>
      <c r="K34" s="892"/>
      <c r="L34" s="892"/>
      <c r="M34" s="892"/>
      <c r="N34" s="892"/>
      <c r="O34" s="892"/>
      <c r="P34" s="892"/>
      <c r="Q34" s="892"/>
      <c r="R34" s="872"/>
    </row>
    <row r="35" spans="1:24">
      <c r="A35" s="869" t="s">
        <v>71</v>
      </c>
      <c r="B35" s="870"/>
      <c r="C35" s="871" t="s">
        <v>20</v>
      </c>
      <c r="D35" s="872"/>
      <c r="E35" s="871" t="s">
        <v>10</v>
      </c>
      <c r="F35" s="872"/>
      <c r="G35" s="871" t="s">
        <v>46</v>
      </c>
      <c r="H35" s="872"/>
      <c r="I35" s="871" t="s">
        <v>14</v>
      </c>
      <c r="J35" s="872"/>
      <c r="K35" s="871" t="s">
        <v>47</v>
      </c>
      <c r="L35" s="872"/>
      <c r="M35" s="871" t="s">
        <v>318</v>
      </c>
      <c r="N35" s="872"/>
      <c r="O35" s="871" t="s">
        <v>245</v>
      </c>
      <c r="P35" s="872"/>
      <c r="Q35" s="871" t="s">
        <v>17</v>
      </c>
      <c r="R35" s="872"/>
    </row>
    <row r="36" spans="1:24">
      <c r="A36" s="861" t="s">
        <v>225</v>
      </c>
      <c r="B36" s="889"/>
      <c r="C36" s="682" t="s">
        <v>466</v>
      </c>
      <c r="D36" s="323" t="s">
        <v>468</v>
      </c>
      <c r="E36" s="682" t="s">
        <v>466</v>
      </c>
      <c r="F36" s="323" t="s">
        <v>468</v>
      </c>
      <c r="G36" s="682" t="s">
        <v>466</v>
      </c>
      <c r="H36" s="323" t="s">
        <v>468</v>
      </c>
      <c r="I36" s="682" t="s">
        <v>466</v>
      </c>
      <c r="J36" s="323" t="s">
        <v>468</v>
      </c>
      <c r="K36" s="682" t="s">
        <v>466</v>
      </c>
      <c r="L36" s="323" t="s">
        <v>468</v>
      </c>
      <c r="M36" s="682" t="s">
        <v>466</v>
      </c>
      <c r="N36" s="323" t="s">
        <v>468</v>
      </c>
      <c r="O36" s="682" t="s">
        <v>466</v>
      </c>
      <c r="P36" s="323" t="s">
        <v>468</v>
      </c>
      <c r="Q36" s="682" t="s">
        <v>466</v>
      </c>
      <c r="R36" s="323" t="s">
        <v>468</v>
      </c>
    </row>
    <row r="37" spans="1:24">
      <c r="A37" s="867"/>
      <c r="B37" s="868"/>
      <c r="C37" s="683" t="s">
        <v>307</v>
      </c>
      <c r="D37" s="324" t="s">
        <v>307</v>
      </c>
      <c r="E37" s="683" t="s">
        <v>307</v>
      </c>
      <c r="F37" s="324" t="s">
        <v>307</v>
      </c>
      <c r="G37" s="683" t="s">
        <v>307</v>
      </c>
      <c r="H37" s="324" t="s">
        <v>307</v>
      </c>
      <c r="I37" s="683" t="s">
        <v>307</v>
      </c>
      <c r="J37" s="324" t="s">
        <v>307</v>
      </c>
      <c r="K37" s="683" t="s">
        <v>307</v>
      </c>
      <c r="L37" s="324" t="s">
        <v>307</v>
      </c>
      <c r="M37" s="683" t="s">
        <v>307</v>
      </c>
      <c r="N37" s="324" t="s">
        <v>307</v>
      </c>
      <c r="O37" s="683" t="s">
        <v>307</v>
      </c>
      <c r="P37" s="324" t="s">
        <v>307</v>
      </c>
      <c r="Q37" s="683" t="s">
        <v>307</v>
      </c>
      <c r="R37" s="324" t="s">
        <v>307</v>
      </c>
    </row>
    <row r="38" spans="1:24" s="175" customFormat="1">
      <c r="A38" s="192" t="s">
        <v>226</v>
      </c>
      <c r="B38" s="193"/>
      <c r="C38" s="697" t="s">
        <v>465</v>
      </c>
      <c r="D38" s="328" t="s">
        <v>465</v>
      </c>
      <c r="E38" s="697">
        <v>90.506</v>
      </c>
      <c r="F38" s="328">
        <v>194.61099999999999</v>
      </c>
      <c r="G38" s="697">
        <v>1226.0309999999999</v>
      </c>
      <c r="H38" s="328">
        <v>1324.829</v>
      </c>
      <c r="I38" s="697">
        <v>811.95699999999999</v>
      </c>
      <c r="J38" s="328">
        <v>435.96100000000001</v>
      </c>
      <c r="K38" s="697">
        <v>1102.951</v>
      </c>
      <c r="L38" s="328">
        <v>479.113</v>
      </c>
      <c r="M38" s="697">
        <v>116.547</v>
      </c>
      <c r="N38" s="328">
        <v>80.584000000000003</v>
      </c>
      <c r="O38" s="697">
        <v>-0.23</v>
      </c>
      <c r="P38" s="328">
        <v>-0.20899999999999999</v>
      </c>
      <c r="Q38" s="697">
        <v>3347.7620000000002</v>
      </c>
      <c r="R38" s="328">
        <v>2514.8890000000001</v>
      </c>
    </row>
    <row r="39" spans="1:24">
      <c r="A39" s="194"/>
      <c r="B39" s="195" t="s">
        <v>342</v>
      </c>
      <c r="C39" s="681" t="s">
        <v>465</v>
      </c>
      <c r="D39" s="327" t="s">
        <v>465</v>
      </c>
      <c r="E39" s="681" t="s">
        <v>465</v>
      </c>
      <c r="F39" s="327" t="s">
        <v>465</v>
      </c>
      <c r="G39" s="681">
        <v>113.544</v>
      </c>
      <c r="H39" s="327">
        <v>103.867</v>
      </c>
      <c r="I39" s="681">
        <v>151.227</v>
      </c>
      <c r="J39" s="327">
        <v>108.755</v>
      </c>
      <c r="K39" s="681" t="s">
        <v>465</v>
      </c>
      <c r="L39" s="327">
        <v>199.03800000000001</v>
      </c>
      <c r="M39" s="681">
        <v>7.6999999999999999E-2</v>
      </c>
      <c r="N39" s="327" t="s">
        <v>465</v>
      </c>
      <c r="O39" s="681" t="s">
        <v>465</v>
      </c>
      <c r="P39" s="327" t="s">
        <v>465</v>
      </c>
      <c r="Q39" s="681">
        <v>264.84800000000001</v>
      </c>
      <c r="R39" s="327">
        <v>411.66</v>
      </c>
    </row>
    <row r="40" spans="1:24">
      <c r="A40" s="194"/>
      <c r="B40" s="195" t="s">
        <v>343</v>
      </c>
      <c r="C40" s="681" t="s">
        <v>465</v>
      </c>
      <c r="D40" s="327" t="s">
        <v>465</v>
      </c>
      <c r="E40" s="681" t="s">
        <v>465</v>
      </c>
      <c r="F40" s="327" t="s">
        <v>465</v>
      </c>
      <c r="G40" s="681">
        <v>1.661</v>
      </c>
      <c r="H40" s="327">
        <v>3.0059999999999998</v>
      </c>
      <c r="I40" s="681">
        <v>2.274</v>
      </c>
      <c r="J40" s="327">
        <v>2.9660000000000002</v>
      </c>
      <c r="K40" s="681" t="s">
        <v>465</v>
      </c>
      <c r="L40" s="327">
        <v>1.278</v>
      </c>
      <c r="M40" s="681">
        <v>1.5189999999999999</v>
      </c>
      <c r="N40" s="327">
        <v>1.0740000000000001</v>
      </c>
      <c r="O40" s="681" t="s">
        <v>465</v>
      </c>
      <c r="P40" s="327" t="s">
        <v>465</v>
      </c>
      <c r="Q40" s="681">
        <v>5.4539999999999997</v>
      </c>
      <c r="R40" s="327">
        <v>8.3239999999999998</v>
      </c>
    </row>
    <row r="41" spans="1:24">
      <c r="A41" s="194"/>
      <c r="B41" s="195" t="s">
        <v>372</v>
      </c>
      <c r="C41" s="681" t="s">
        <v>465</v>
      </c>
      <c r="D41" s="327" t="s">
        <v>465</v>
      </c>
      <c r="E41" s="681">
        <v>1.1970000000000001</v>
      </c>
      <c r="F41" s="327">
        <v>4.7060000000000004</v>
      </c>
      <c r="G41" s="681">
        <v>297.363</v>
      </c>
      <c r="H41" s="327">
        <v>408.43599999999998</v>
      </c>
      <c r="I41" s="681">
        <v>378.05700000000002</v>
      </c>
      <c r="J41" s="327">
        <v>181.45</v>
      </c>
      <c r="K41" s="681" t="s">
        <v>465</v>
      </c>
      <c r="L41" s="327">
        <v>188.74100000000001</v>
      </c>
      <c r="M41" s="681">
        <v>66.048000000000002</v>
      </c>
      <c r="N41" s="327">
        <v>41.264000000000003</v>
      </c>
      <c r="O41" s="681" t="s">
        <v>465</v>
      </c>
      <c r="P41" s="327" t="s">
        <v>465</v>
      </c>
      <c r="Q41" s="681">
        <v>742.66499999999996</v>
      </c>
      <c r="R41" s="327">
        <v>824.59699999999998</v>
      </c>
    </row>
    <row r="42" spans="1:24">
      <c r="A42" s="194"/>
      <c r="B42" s="195" t="s">
        <v>370</v>
      </c>
      <c r="C42" s="686" t="s">
        <v>465</v>
      </c>
      <c r="D42" s="327" t="s">
        <v>465</v>
      </c>
      <c r="E42" s="686">
        <v>18.568999999999999</v>
      </c>
      <c r="F42" s="327">
        <v>18.687999999999999</v>
      </c>
      <c r="G42" s="686">
        <v>754.97400000000005</v>
      </c>
      <c r="H42" s="327">
        <v>762.17600000000004</v>
      </c>
      <c r="I42" s="686">
        <v>204.10300000000001</v>
      </c>
      <c r="J42" s="327">
        <v>12.449</v>
      </c>
      <c r="K42" s="686" t="s">
        <v>465</v>
      </c>
      <c r="L42" s="327">
        <v>48.593000000000004</v>
      </c>
      <c r="M42" s="686">
        <v>35.146000000000001</v>
      </c>
      <c r="N42" s="327">
        <v>32.476999999999997</v>
      </c>
      <c r="O42" s="686">
        <v>-2.5000000000000001E-2</v>
      </c>
      <c r="P42" s="327">
        <v>-0.20899999999999999</v>
      </c>
      <c r="Q42" s="686">
        <v>1012.7670000000001</v>
      </c>
      <c r="R42" s="327">
        <v>874.17399999999998</v>
      </c>
    </row>
    <row r="43" spans="1:24">
      <c r="A43" s="194"/>
      <c r="B43" s="195" t="s">
        <v>344</v>
      </c>
      <c r="C43" s="681" t="s">
        <v>465</v>
      </c>
      <c r="D43" s="327" t="s">
        <v>465</v>
      </c>
      <c r="E43" s="681">
        <v>0.45400000000000001</v>
      </c>
      <c r="F43" s="327">
        <v>0.53600000000000003</v>
      </c>
      <c r="G43" s="681">
        <v>0.17899999999999999</v>
      </c>
      <c r="H43" s="327">
        <v>0.17199999999999999</v>
      </c>
      <c r="I43" s="681">
        <v>29.265999999999998</v>
      </c>
      <c r="J43" s="327">
        <v>41.128</v>
      </c>
      <c r="K43" s="681" t="s">
        <v>465</v>
      </c>
      <c r="L43" s="327">
        <v>2.4660000000000002</v>
      </c>
      <c r="M43" s="681" t="s">
        <v>465</v>
      </c>
      <c r="N43" s="327" t="s">
        <v>465</v>
      </c>
      <c r="O43" s="681" t="s">
        <v>465</v>
      </c>
      <c r="P43" s="327" t="s">
        <v>465</v>
      </c>
      <c r="Q43" s="681">
        <v>29.899000000000001</v>
      </c>
      <c r="R43" s="327">
        <v>44.302</v>
      </c>
    </row>
    <row r="44" spans="1:24">
      <c r="A44" s="194"/>
      <c r="B44" s="195" t="s">
        <v>189</v>
      </c>
      <c r="C44" s="681" t="s">
        <v>465</v>
      </c>
      <c r="D44" s="327" t="s">
        <v>465</v>
      </c>
      <c r="E44" s="681">
        <v>7.5119999999999996</v>
      </c>
      <c r="F44" s="327">
        <v>2.093</v>
      </c>
      <c r="G44" s="681">
        <v>26.523</v>
      </c>
      <c r="H44" s="327">
        <v>16.245999999999999</v>
      </c>
      <c r="I44" s="681">
        <v>41.264000000000003</v>
      </c>
      <c r="J44" s="327">
        <v>84.251999999999995</v>
      </c>
      <c r="K44" s="681" t="s">
        <v>465</v>
      </c>
      <c r="L44" s="327">
        <v>23.167000000000002</v>
      </c>
      <c r="M44" s="681">
        <v>7.7460000000000004</v>
      </c>
      <c r="N44" s="327">
        <v>4.4669999999999996</v>
      </c>
      <c r="O44" s="681" t="s">
        <v>465</v>
      </c>
      <c r="P44" s="327" t="s">
        <v>465</v>
      </c>
      <c r="Q44" s="681">
        <v>83.045000000000002</v>
      </c>
      <c r="R44" s="327">
        <v>130.22499999999999</v>
      </c>
    </row>
    <row r="45" spans="1:24">
      <c r="A45" s="194"/>
      <c r="B45" s="195" t="s">
        <v>190</v>
      </c>
      <c r="C45" s="681" t="s">
        <v>465</v>
      </c>
      <c r="D45" s="327" t="s">
        <v>465</v>
      </c>
      <c r="E45" s="681" t="s">
        <v>465</v>
      </c>
      <c r="F45" s="327" t="s">
        <v>465</v>
      </c>
      <c r="G45" s="681" t="s">
        <v>465</v>
      </c>
      <c r="H45" s="327" t="s">
        <v>465</v>
      </c>
      <c r="I45" s="681" t="s">
        <v>465</v>
      </c>
      <c r="J45" s="327" t="s">
        <v>465</v>
      </c>
      <c r="K45" s="681" t="s">
        <v>465</v>
      </c>
      <c r="L45" s="327" t="s">
        <v>465</v>
      </c>
      <c r="M45" s="681" t="s">
        <v>465</v>
      </c>
      <c r="N45" s="327" t="s">
        <v>465</v>
      </c>
      <c r="O45" s="681" t="s">
        <v>465</v>
      </c>
      <c r="P45" s="327" t="s">
        <v>465</v>
      </c>
      <c r="Q45" s="681" t="s">
        <v>465</v>
      </c>
      <c r="R45" s="327" t="s">
        <v>465</v>
      </c>
    </row>
    <row r="46" spans="1:24">
      <c r="A46" s="194"/>
      <c r="B46" s="195" t="s">
        <v>379</v>
      </c>
      <c r="C46" s="681" t="s">
        <v>465</v>
      </c>
      <c r="D46" s="327" t="s">
        <v>465</v>
      </c>
      <c r="E46" s="681">
        <v>9.4169999999999998</v>
      </c>
      <c r="F46" s="327">
        <v>9.4979999999999993</v>
      </c>
      <c r="G46" s="681">
        <v>31.786999999999999</v>
      </c>
      <c r="H46" s="327">
        <v>30.925999999999998</v>
      </c>
      <c r="I46" s="681">
        <v>5.766</v>
      </c>
      <c r="J46" s="327">
        <v>4.9610000000000003</v>
      </c>
      <c r="K46" s="681" t="s">
        <v>465</v>
      </c>
      <c r="L46" s="327">
        <v>15.83</v>
      </c>
      <c r="M46" s="681">
        <v>6.02</v>
      </c>
      <c r="N46" s="327">
        <v>1.302</v>
      </c>
      <c r="O46" s="681" t="s">
        <v>465</v>
      </c>
      <c r="P46" s="327" t="s">
        <v>465</v>
      </c>
      <c r="Q46" s="681">
        <v>52.99</v>
      </c>
      <c r="R46" s="327">
        <v>62.517000000000003</v>
      </c>
    </row>
    <row r="47" spans="1:24">
      <c r="Q47" s="203"/>
      <c r="R47" s="203"/>
      <c r="S47" s="203"/>
      <c r="T47" s="203"/>
      <c r="U47" s="203"/>
      <c r="V47" s="203"/>
      <c r="W47" s="203"/>
      <c r="X47" s="203"/>
    </row>
    <row r="48" spans="1:24">
      <c r="A48" s="194"/>
      <c r="B48" s="199" t="s">
        <v>366</v>
      </c>
      <c r="C48" s="686" t="s">
        <v>465</v>
      </c>
      <c r="D48" s="327" t="s">
        <v>465</v>
      </c>
      <c r="E48" s="686">
        <v>53.356999999999999</v>
      </c>
      <c r="F48" s="327">
        <v>159.09</v>
      </c>
      <c r="G48" s="686" t="s">
        <v>465</v>
      </c>
      <c r="H48" s="327" t="s">
        <v>465</v>
      </c>
      <c r="I48" s="686" t="s">
        <v>465</v>
      </c>
      <c r="J48" s="327" t="s">
        <v>465</v>
      </c>
      <c r="K48" s="686">
        <v>1102.951</v>
      </c>
      <c r="L48" s="327" t="s">
        <v>465</v>
      </c>
      <c r="M48" s="686">
        <v>-8.9999999999999993E-3</v>
      </c>
      <c r="N48" s="327" t="s">
        <v>465</v>
      </c>
      <c r="O48" s="686">
        <v>-0.20499999999999999</v>
      </c>
      <c r="P48" s="327" t="s">
        <v>465</v>
      </c>
      <c r="Q48" s="686">
        <v>1156.0940000000001</v>
      </c>
      <c r="R48" s="327">
        <v>159.09</v>
      </c>
    </row>
    <row r="49" spans="1:37">
      <c r="Q49" s="203"/>
      <c r="R49" s="203"/>
      <c r="S49" s="203"/>
      <c r="T49" s="203"/>
      <c r="U49" s="203"/>
      <c r="V49" s="203"/>
      <c r="W49" s="203"/>
      <c r="X49" s="203"/>
      <c r="Y49" s="203"/>
      <c r="Z49" s="203"/>
      <c r="AA49" s="203"/>
    </row>
    <row r="50" spans="1:37" s="175" customFormat="1">
      <c r="A50" s="192" t="s">
        <v>227</v>
      </c>
      <c r="B50" s="193"/>
      <c r="C50" s="697" t="s">
        <v>465</v>
      </c>
      <c r="D50" s="328" t="s">
        <v>465</v>
      </c>
      <c r="E50" s="697">
        <v>52.985999999999997</v>
      </c>
      <c r="F50" s="328">
        <v>56.932000000000002</v>
      </c>
      <c r="G50" s="697">
        <v>819.63400000000001</v>
      </c>
      <c r="H50" s="328">
        <v>795.31100000000004</v>
      </c>
      <c r="I50" s="697">
        <v>573.95500000000004</v>
      </c>
      <c r="J50" s="328">
        <v>551.32500000000005</v>
      </c>
      <c r="K50" s="697" t="s">
        <v>465</v>
      </c>
      <c r="L50" s="328">
        <v>537.22299999999996</v>
      </c>
      <c r="M50" s="697">
        <v>204.10400000000001</v>
      </c>
      <c r="N50" s="328">
        <v>202.94</v>
      </c>
      <c r="O50" s="697" t="s">
        <v>465</v>
      </c>
      <c r="P50" s="328" t="s">
        <v>465</v>
      </c>
      <c r="Q50" s="697">
        <v>1650.6790000000001</v>
      </c>
      <c r="R50" s="328">
        <v>2143.7310000000002</v>
      </c>
    </row>
    <row r="51" spans="1:37">
      <c r="A51" s="194"/>
      <c r="B51" s="195" t="s">
        <v>345</v>
      </c>
      <c r="C51" s="681" t="s">
        <v>465</v>
      </c>
      <c r="D51" s="327" t="s">
        <v>465</v>
      </c>
      <c r="E51" s="681" t="s">
        <v>465</v>
      </c>
      <c r="F51" s="327" t="s">
        <v>465</v>
      </c>
      <c r="G51" s="681">
        <v>672.22699999999998</v>
      </c>
      <c r="H51" s="327">
        <v>656.90200000000004</v>
      </c>
      <c r="I51" s="681">
        <v>389.05099999999999</v>
      </c>
      <c r="J51" s="327">
        <v>384.85300000000001</v>
      </c>
      <c r="K51" s="681" t="s">
        <v>465</v>
      </c>
      <c r="L51" s="327">
        <v>236.649</v>
      </c>
      <c r="M51" s="681" t="s">
        <v>465</v>
      </c>
      <c r="N51" s="327" t="s">
        <v>465</v>
      </c>
      <c r="O51" s="681" t="s">
        <v>465</v>
      </c>
      <c r="P51" s="327" t="s">
        <v>465</v>
      </c>
      <c r="Q51" s="681">
        <v>1061.278</v>
      </c>
      <c r="R51" s="327">
        <v>1278.404</v>
      </c>
    </row>
    <row r="52" spans="1:37">
      <c r="A52" s="194"/>
      <c r="B52" s="195" t="s">
        <v>346</v>
      </c>
      <c r="C52" s="681" t="s">
        <v>465</v>
      </c>
      <c r="D52" s="327" t="s">
        <v>465</v>
      </c>
      <c r="E52" s="681" t="s">
        <v>465</v>
      </c>
      <c r="F52" s="327" t="s">
        <v>465</v>
      </c>
      <c r="G52" s="681">
        <v>53.945999999999998</v>
      </c>
      <c r="H52" s="327">
        <v>50.463999999999999</v>
      </c>
      <c r="I52" s="681">
        <v>31.12</v>
      </c>
      <c r="J52" s="327">
        <v>29.79</v>
      </c>
      <c r="K52" s="681" t="s">
        <v>465</v>
      </c>
      <c r="L52" s="327">
        <v>6.1859999999999999</v>
      </c>
      <c r="M52" s="681">
        <v>12.038</v>
      </c>
      <c r="N52" s="327">
        <v>12.903</v>
      </c>
      <c r="O52" s="681" t="s">
        <v>465</v>
      </c>
      <c r="P52" s="327" t="s">
        <v>465</v>
      </c>
      <c r="Q52" s="681">
        <v>97.103999999999999</v>
      </c>
      <c r="R52" s="327">
        <v>99.343000000000004</v>
      </c>
    </row>
    <row r="53" spans="1:37">
      <c r="A53" s="194"/>
      <c r="B53" s="195" t="s">
        <v>347</v>
      </c>
      <c r="C53" s="681" t="s">
        <v>465</v>
      </c>
      <c r="D53" s="327" t="s">
        <v>465</v>
      </c>
      <c r="E53" s="681" t="s">
        <v>465</v>
      </c>
      <c r="F53" s="327" t="s">
        <v>465</v>
      </c>
      <c r="G53" s="681">
        <v>1.839</v>
      </c>
      <c r="H53" s="327">
        <v>6.4470000000000001</v>
      </c>
      <c r="I53" s="681">
        <v>0.45300000000000001</v>
      </c>
      <c r="J53" s="327">
        <v>0.38</v>
      </c>
      <c r="K53" s="681" t="s">
        <v>465</v>
      </c>
      <c r="L53" s="327" t="s">
        <v>465</v>
      </c>
      <c r="M53" s="681">
        <v>65.623000000000005</v>
      </c>
      <c r="N53" s="327">
        <v>63.777999999999999</v>
      </c>
      <c r="O53" s="681" t="s">
        <v>465</v>
      </c>
      <c r="P53" s="327" t="s">
        <v>465</v>
      </c>
      <c r="Q53" s="681">
        <v>67.915000000000006</v>
      </c>
      <c r="R53" s="327">
        <v>70.605000000000004</v>
      </c>
    </row>
    <row r="54" spans="1:37">
      <c r="A54" s="194"/>
      <c r="B54" s="195" t="s">
        <v>191</v>
      </c>
      <c r="C54" s="686" t="s">
        <v>465</v>
      </c>
      <c r="D54" s="327" t="s">
        <v>465</v>
      </c>
      <c r="E54" s="686" t="s">
        <v>465</v>
      </c>
      <c r="F54" s="327" t="s">
        <v>465</v>
      </c>
      <c r="G54" s="686" t="s">
        <v>465</v>
      </c>
      <c r="H54" s="327" t="s">
        <v>465</v>
      </c>
      <c r="I54" s="686" t="s">
        <v>465</v>
      </c>
      <c r="J54" s="327" t="s">
        <v>465</v>
      </c>
      <c r="K54" s="686" t="s">
        <v>465</v>
      </c>
      <c r="L54" s="327" t="s">
        <v>465</v>
      </c>
      <c r="M54" s="686">
        <v>77.453999999999994</v>
      </c>
      <c r="N54" s="327">
        <v>77.453999999999994</v>
      </c>
      <c r="O54" s="686" t="s">
        <v>465</v>
      </c>
      <c r="P54" s="327" t="s">
        <v>465</v>
      </c>
      <c r="Q54" s="686">
        <v>77.453999999999994</v>
      </c>
      <c r="R54" s="327">
        <v>77.453999999999994</v>
      </c>
    </row>
    <row r="55" spans="1:37">
      <c r="A55" s="194"/>
      <c r="B55" s="195" t="s">
        <v>348</v>
      </c>
      <c r="C55" s="681" t="s">
        <v>465</v>
      </c>
      <c r="D55" s="327" t="s">
        <v>465</v>
      </c>
      <c r="E55" s="681" t="s">
        <v>465</v>
      </c>
      <c r="F55" s="327" t="s">
        <v>465</v>
      </c>
      <c r="G55" s="681">
        <v>9.3409999999999993</v>
      </c>
      <c r="H55" s="327">
        <v>8.2270000000000003</v>
      </c>
      <c r="I55" s="681">
        <v>73.204999999999998</v>
      </c>
      <c r="J55" s="327">
        <v>58.167000000000002</v>
      </c>
      <c r="K55" s="681" t="s">
        <v>465</v>
      </c>
      <c r="L55" s="327">
        <v>31.010999999999999</v>
      </c>
      <c r="M55" s="681">
        <v>6.4089999999999998</v>
      </c>
      <c r="N55" s="327">
        <v>6.61</v>
      </c>
      <c r="O55" s="681" t="s">
        <v>465</v>
      </c>
      <c r="P55" s="327" t="s">
        <v>465</v>
      </c>
      <c r="Q55" s="681">
        <v>88.954999999999998</v>
      </c>
      <c r="R55" s="327">
        <v>104.015</v>
      </c>
    </row>
    <row r="56" spans="1:37">
      <c r="A56" s="194"/>
      <c r="B56" s="195" t="s">
        <v>192</v>
      </c>
      <c r="C56" s="681" t="s">
        <v>465</v>
      </c>
      <c r="D56" s="327" t="s">
        <v>465</v>
      </c>
      <c r="E56" s="681">
        <v>32.006999999999998</v>
      </c>
      <c r="F56" s="327">
        <v>35.130000000000003</v>
      </c>
      <c r="G56" s="681">
        <v>70.475999999999999</v>
      </c>
      <c r="H56" s="327">
        <v>62.222000000000001</v>
      </c>
      <c r="I56" s="681">
        <v>57.889000000000003</v>
      </c>
      <c r="J56" s="327">
        <v>58.75</v>
      </c>
      <c r="K56" s="681" t="s">
        <v>465</v>
      </c>
      <c r="L56" s="327">
        <v>244.49299999999999</v>
      </c>
      <c r="M56" s="681">
        <v>42.231999999999999</v>
      </c>
      <c r="N56" s="327">
        <v>41.817</v>
      </c>
      <c r="O56" s="681" t="s">
        <v>465</v>
      </c>
      <c r="P56" s="327" t="s">
        <v>465</v>
      </c>
      <c r="Q56" s="681">
        <v>202.60400000000001</v>
      </c>
      <c r="R56" s="327">
        <v>442.41199999999998</v>
      </c>
    </row>
    <row r="57" spans="1:37">
      <c r="A57" s="194"/>
      <c r="B57" s="195" t="s">
        <v>193</v>
      </c>
      <c r="C57" s="681" t="s">
        <v>465</v>
      </c>
      <c r="D57" s="327" t="s">
        <v>465</v>
      </c>
      <c r="E57" s="681">
        <v>0.39800000000000002</v>
      </c>
      <c r="F57" s="327">
        <v>0.38500000000000001</v>
      </c>
      <c r="G57" s="681" t="s">
        <v>465</v>
      </c>
      <c r="H57" s="327" t="s">
        <v>465</v>
      </c>
      <c r="I57" s="681">
        <v>22.236999999999998</v>
      </c>
      <c r="J57" s="327">
        <v>19.385000000000002</v>
      </c>
      <c r="K57" s="681" t="s">
        <v>465</v>
      </c>
      <c r="L57" s="327">
        <v>1.39</v>
      </c>
      <c r="M57" s="681">
        <v>0.34799999999999998</v>
      </c>
      <c r="N57" s="327">
        <v>0.378</v>
      </c>
      <c r="O57" s="681" t="s">
        <v>465</v>
      </c>
      <c r="P57" s="327" t="s">
        <v>465</v>
      </c>
      <c r="Q57" s="681">
        <v>22.983000000000001</v>
      </c>
      <c r="R57" s="327">
        <v>21.538</v>
      </c>
    </row>
    <row r="58" spans="1:37">
      <c r="A58" s="194"/>
      <c r="B58" s="195" t="s">
        <v>349</v>
      </c>
      <c r="C58" s="681" t="s">
        <v>465</v>
      </c>
      <c r="D58" s="327" t="s">
        <v>465</v>
      </c>
      <c r="E58" s="681">
        <v>20.581</v>
      </c>
      <c r="F58" s="327">
        <v>21.417000000000002</v>
      </c>
      <c r="G58" s="681">
        <v>11.805</v>
      </c>
      <c r="H58" s="327">
        <v>11.048999999999999</v>
      </c>
      <c r="I58" s="681" t="s">
        <v>465</v>
      </c>
      <c r="J58" s="327" t="s">
        <v>465</v>
      </c>
      <c r="K58" s="681" t="s">
        <v>465</v>
      </c>
      <c r="L58" s="327">
        <v>17.494</v>
      </c>
      <c r="M58" s="681" t="s">
        <v>465</v>
      </c>
      <c r="N58" s="327" t="s">
        <v>465</v>
      </c>
      <c r="O58" s="681" t="s">
        <v>465</v>
      </c>
      <c r="P58" s="327" t="s">
        <v>465</v>
      </c>
      <c r="Q58" s="681">
        <v>32.386000000000003</v>
      </c>
      <c r="R58" s="327">
        <v>49.96</v>
      </c>
    </row>
    <row r="59" spans="1:37">
      <c r="Q59" s="203"/>
      <c r="R59" s="203"/>
      <c r="S59" s="203"/>
      <c r="T59" s="203"/>
      <c r="U59" s="203"/>
      <c r="V59" s="203"/>
      <c r="W59" s="203"/>
      <c r="X59" s="203"/>
      <c r="AK59" s="203"/>
    </row>
    <row r="60" spans="1:37" s="175" customFormat="1">
      <c r="A60" s="192" t="s">
        <v>228</v>
      </c>
      <c r="B60" s="193"/>
      <c r="C60" s="697" t="s">
        <v>465</v>
      </c>
      <c r="D60" s="328" t="s">
        <v>465</v>
      </c>
      <c r="E60" s="697">
        <v>313.49299999999999</v>
      </c>
      <c r="F60" s="328">
        <v>380.12</v>
      </c>
      <c r="G60" s="697">
        <v>3972.895</v>
      </c>
      <c r="H60" s="328">
        <v>3366.8609999999999</v>
      </c>
      <c r="I60" s="697">
        <v>1897.691</v>
      </c>
      <c r="J60" s="328">
        <v>1985.595</v>
      </c>
      <c r="K60" s="697">
        <v>991.09299999999996</v>
      </c>
      <c r="L60" s="328">
        <v>1016.53</v>
      </c>
      <c r="M60" s="697">
        <v>1412.559</v>
      </c>
      <c r="N60" s="328">
        <v>1424.7470000000001</v>
      </c>
      <c r="O60" s="697" t="s">
        <v>465</v>
      </c>
      <c r="P60" s="328" t="s">
        <v>465</v>
      </c>
      <c r="Q60" s="697">
        <v>8587.7309999999998</v>
      </c>
      <c r="R60" s="328">
        <v>8173.8530000000001</v>
      </c>
    </row>
    <row r="61" spans="1:37" s="175" customFormat="1">
      <c r="A61" s="192" t="s">
        <v>367</v>
      </c>
      <c r="B61" s="193"/>
      <c r="C61" s="697" t="s">
        <v>465</v>
      </c>
      <c r="D61" s="328" t="s">
        <v>465</v>
      </c>
      <c r="E61" s="697">
        <v>313.49299999999999</v>
      </c>
      <c r="F61" s="328">
        <v>380.12</v>
      </c>
      <c r="G61" s="697">
        <v>3972.895</v>
      </c>
      <c r="H61" s="328">
        <v>3366.8609999999999</v>
      </c>
      <c r="I61" s="697">
        <v>1897.691</v>
      </c>
      <c r="J61" s="328">
        <v>1985.595</v>
      </c>
      <c r="K61" s="697">
        <v>991.09299999999996</v>
      </c>
      <c r="L61" s="328">
        <v>1016.53</v>
      </c>
      <c r="M61" s="697">
        <v>1412.559</v>
      </c>
      <c r="N61" s="328">
        <v>1424.7470000000001</v>
      </c>
      <c r="O61" s="697" t="s">
        <v>465</v>
      </c>
      <c r="P61" s="328" t="s">
        <v>465</v>
      </c>
      <c r="Q61" s="697">
        <v>8587.7309999999998</v>
      </c>
      <c r="R61" s="328">
        <v>8173.8530000000001</v>
      </c>
    </row>
    <row r="62" spans="1:37">
      <c r="A62" s="194"/>
      <c r="B62" s="195" t="s">
        <v>194</v>
      </c>
      <c r="C62" s="686" t="s">
        <v>465</v>
      </c>
      <c r="D62" s="327" t="s">
        <v>465</v>
      </c>
      <c r="E62" s="686">
        <v>468.00200000000001</v>
      </c>
      <c r="F62" s="327">
        <v>529.96699999999998</v>
      </c>
      <c r="G62" s="686">
        <v>3493.8739999999998</v>
      </c>
      <c r="H62" s="327">
        <v>3036.366</v>
      </c>
      <c r="I62" s="686">
        <v>140.643</v>
      </c>
      <c r="J62" s="327">
        <v>135.14400000000001</v>
      </c>
      <c r="K62" s="686">
        <v>962.81</v>
      </c>
      <c r="L62" s="327">
        <v>925.97</v>
      </c>
      <c r="M62" s="686">
        <v>997.67</v>
      </c>
      <c r="N62" s="327">
        <v>1000.3390000000001</v>
      </c>
      <c r="O62" s="686" t="s">
        <v>465</v>
      </c>
      <c r="P62" s="327" t="s">
        <v>465</v>
      </c>
      <c r="Q62" s="686">
        <v>6062.9989999999998</v>
      </c>
      <c r="R62" s="327">
        <v>5627.7860000000001</v>
      </c>
    </row>
    <row r="63" spans="1:37">
      <c r="A63" s="194"/>
      <c r="B63" s="195" t="s">
        <v>195</v>
      </c>
      <c r="C63" s="686" t="s">
        <v>465</v>
      </c>
      <c r="D63" s="327" t="s">
        <v>465</v>
      </c>
      <c r="E63" s="686">
        <v>-270.18200000000002</v>
      </c>
      <c r="F63" s="327">
        <v>-365.137</v>
      </c>
      <c r="G63" s="686">
        <v>409.56099999999998</v>
      </c>
      <c r="H63" s="327">
        <v>262.697</v>
      </c>
      <c r="I63" s="686">
        <v>64.471999999999994</v>
      </c>
      <c r="J63" s="327">
        <v>211.36199999999999</v>
      </c>
      <c r="K63" s="686">
        <v>5.0890000000000004</v>
      </c>
      <c r="L63" s="327">
        <v>75.31</v>
      </c>
      <c r="M63" s="686">
        <v>349.14800000000002</v>
      </c>
      <c r="N63" s="327">
        <v>359.93</v>
      </c>
      <c r="O63" s="686" t="s">
        <v>465</v>
      </c>
      <c r="P63" s="327" t="s">
        <v>465</v>
      </c>
      <c r="Q63" s="686">
        <v>558.08799999999997</v>
      </c>
      <c r="R63" s="327">
        <v>544.16200000000003</v>
      </c>
    </row>
    <row r="64" spans="1:37">
      <c r="A64" s="194"/>
      <c r="B64" s="195" t="s">
        <v>375</v>
      </c>
      <c r="C64" s="686" t="s">
        <v>465</v>
      </c>
      <c r="D64" s="327" t="s">
        <v>465</v>
      </c>
      <c r="E64" s="686" t="s">
        <v>465</v>
      </c>
      <c r="F64" s="327" t="s">
        <v>465</v>
      </c>
      <c r="G64" s="686" t="s">
        <v>465</v>
      </c>
      <c r="H64" s="327" t="s">
        <v>465</v>
      </c>
      <c r="I64" s="686">
        <v>25.34</v>
      </c>
      <c r="J64" s="327">
        <v>24.349</v>
      </c>
      <c r="K64" s="686">
        <v>3.8479999999999999</v>
      </c>
      <c r="L64" s="327">
        <v>3.7959999999999998</v>
      </c>
      <c r="M64" s="686" t="s">
        <v>465</v>
      </c>
      <c r="N64" s="327" t="s">
        <v>465</v>
      </c>
      <c r="O64" s="686" t="s">
        <v>465</v>
      </c>
      <c r="P64" s="327" t="s">
        <v>465</v>
      </c>
      <c r="Q64" s="686">
        <v>29.187999999999999</v>
      </c>
      <c r="R64" s="327">
        <v>28.145</v>
      </c>
    </row>
    <row r="65" spans="1:31">
      <c r="A65" s="194"/>
      <c r="B65" s="195" t="s">
        <v>369</v>
      </c>
      <c r="C65" s="686" t="s">
        <v>465</v>
      </c>
      <c r="D65" s="327" t="s">
        <v>465</v>
      </c>
      <c r="E65" s="686" t="s">
        <v>465</v>
      </c>
      <c r="F65" s="327" t="s">
        <v>465</v>
      </c>
      <c r="G65" s="686">
        <v>-5.5E-2</v>
      </c>
      <c r="H65" s="327">
        <v>-5.2999999999999999E-2</v>
      </c>
      <c r="I65" s="686" t="s">
        <v>465</v>
      </c>
      <c r="J65" s="327" t="s">
        <v>465</v>
      </c>
      <c r="K65" s="686" t="s">
        <v>465</v>
      </c>
      <c r="L65" s="327" t="s">
        <v>465</v>
      </c>
      <c r="M65" s="686" t="s">
        <v>465</v>
      </c>
      <c r="N65" s="327" t="s">
        <v>465</v>
      </c>
      <c r="O65" s="686" t="s">
        <v>465</v>
      </c>
      <c r="P65" s="327" t="s">
        <v>465</v>
      </c>
      <c r="Q65" s="686">
        <v>-5.5E-2</v>
      </c>
      <c r="R65" s="327">
        <v>-5.2999999999999999E-2</v>
      </c>
    </row>
    <row r="66" spans="1:31">
      <c r="A66" s="194"/>
      <c r="B66" s="195" t="s">
        <v>350</v>
      </c>
      <c r="C66" s="681" t="s">
        <v>465</v>
      </c>
      <c r="D66" s="327" t="s">
        <v>465</v>
      </c>
      <c r="E66" s="681" t="s">
        <v>465</v>
      </c>
      <c r="F66" s="327" t="s">
        <v>465</v>
      </c>
      <c r="G66" s="681" t="s">
        <v>465</v>
      </c>
      <c r="H66" s="327" t="s">
        <v>465</v>
      </c>
      <c r="I66" s="681" t="s">
        <v>465</v>
      </c>
      <c r="J66" s="327" t="s">
        <v>465</v>
      </c>
      <c r="K66" s="681" t="s">
        <v>465</v>
      </c>
      <c r="L66" s="327" t="s">
        <v>465</v>
      </c>
      <c r="M66" s="681" t="s">
        <v>465</v>
      </c>
      <c r="N66" s="327" t="s">
        <v>465</v>
      </c>
      <c r="O66" s="681" t="s">
        <v>465</v>
      </c>
      <c r="P66" s="327" t="s">
        <v>465</v>
      </c>
      <c r="Q66" s="681" t="s">
        <v>465</v>
      </c>
      <c r="R66" s="327" t="s">
        <v>465</v>
      </c>
    </row>
    <row r="67" spans="1:31">
      <c r="A67" s="194"/>
      <c r="B67" s="195" t="s">
        <v>351</v>
      </c>
      <c r="C67" s="686" t="s">
        <v>465</v>
      </c>
      <c r="D67" s="327" t="s">
        <v>465</v>
      </c>
      <c r="E67" s="686">
        <v>115.673</v>
      </c>
      <c r="F67" s="327">
        <v>215.29</v>
      </c>
      <c r="G67" s="686">
        <v>69.515000000000001</v>
      </c>
      <c r="H67" s="327">
        <v>67.850999999999999</v>
      </c>
      <c r="I67" s="686">
        <v>1667.2360000000001</v>
      </c>
      <c r="J67" s="327">
        <v>1614.74</v>
      </c>
      <c r="K67" s="686">
        <v>19.346</v>
      </c>
      <c r="L67" s="327">
        <v>11.454000000000001</v>
      </c>
      <c r="M67" s="686">
        <v>65.741</v>
      </c>
      <c r="N67" s="327">
        <v>64.477999999999994</v>
      </c>
      <c r="O67" s="686" t="s">
        <v>465</v>
      </c>
      <c r="P67" s="327" t="s">
        <v>465</v>
      </c>
      <c r="Q67" s="686">
        <v>1937.511</v>
      </c>
      <c r="R67" s="327">
        <v>1973.8130000000001</v>
      </c>
    </row>
    <row r="68" spans="1:31">
      <c r="Q68" s="203"/>
      <c r="R68" s="203"/>
      <c r="S68" s="203"/>
      <c r="T68" s="203"/>
      <c r="U68" s="203"/>
      <c r="V68" s="203"/>
      <c r="W68" s="203"/>
      <c r="X68" s="203"/>
      <c r="Y68" s="203"/>
      <c r="Z68" s="203"/>
      <c r="AA68" s="203"/>
    </row>
    <row r="69" spans="1:31">
      <c r="A69" s="206" t="s">
        <v>229</v>
      </c>
      <c r="B69" s="195"/>
      <c r="C69" s="686" t="s">
        <v>465</v>
      </c>
      <c r="D69" s="328" t="s">
        <v>465</v>
      </c>
      <c r="E69" s="686" t="s">
        <v>465</v>
      </c>
      <c r="F69" s="328" t="s">
        <v>465</v>
      </c>
      <c r="G69" s="686" t="s">
        <v>465</v>
      </c>
      <c r="H69" s="328" t="s">
        <v>465</v>
      </c>
      <c r="I69" s="686" t="s">
        <v>465</v>
      </c>
      <c r="J69" s="328" t="s">
        <v>465</v>
      </c>
      <c r="K69" s="686" t="s">
        <v>465</v>
      </c>
      <c r="L69" s="328" t="s">
        <v>465</v>
      </c>
      <c r="M69" s="686" t="s">
        <v>465</v>
      </c>
      <c r="N69" s="328" t="s">
        <v>465</v>
      </c>
      <c r="O69" s="686" t="s">
        <v>465</v>
      </c>
      <c r="P69" s="328" t="s">
        <v>465</v>
      </c>
      <c r="Q69" s="686" t="s">
        <v>465</v>
      </c>
      <c r="R69" s="328" t="s">
        <v>465</v>
      </c>
    </row>
    <row r="70" spans="1:31">
      <c r="Q70" s="203"/>
      <c r="R70" s="203"/>
      <c r="S70" s="203"/>
      <c r="T70" s="203"/>
      <c r="U70" s="203"/>
      <c r="V70" s="203"/>
      <c r="W70" s="203"/>
      <c r="X70" s="203"/>
      <c r="Y70" s="203"/>
      <c r="Z70" s="203"/>
      <c r="AA70" s="203"/>
      <c r="AB70" s="203"/>
      <c r="AC70" s="203"/>
      <c r="AD70" s="203"/>
      <c r="AE70" s="203"/>
    </row>
    <row r="71" spans="1:31">
      <c r="A71" s="192" t="s">
        <v>230</v>
      </c>
      <c r="B71" s="195"/>
      <c r="C71" s="697" t="s">
        <v>465</v>
      </c>
      <c r="D71" s="328" t="s">
        <v>465</v>
      </c>
      <c r="E71" s="697">
        <v>456.98500000000001</v>
      </c>
      <c r="F71" s="328">
        <v>631.66300000000001</v>
      </c>
      <c r="G71" s="697">
        <v>6018.56</v>
      </c>
      <c r="H71" s="328">
        <v>5487.0010000000002</v>
      </c>
      <c r="I71" s="697">
        <v>3283.6030000000001</v>
      </c>
      <c r="J71" s="328">
        <v>2972.8809999999999</v>
      </c>
      <c r="K71" s="697">
        <v>2094.0439999999999</v>
      </c>
      <c r="L71" s="328">
        <v>2032.866</v>
      </c>
      <c r="M71" s="697">
        <v>1733.21</v>
      </c>
      <c r="N71" s="328">
        <v>1708.271</v>
      </c>
      <c r="O71" s="697">
        <v>-0.23</v>
      </c>
      <c r="P71" s="328">
        <v>-0.20899999999999999</v>
      </c>
      <c r="Q71" s="697">
        <v>13586.172</v>
      </c>
      <c r="R71" s="328">
        <v>12832.473</v>
      </c>
    </row>
    <row r="72" spans="1:31">
      <c r="C72" s="190"/>
      <c r="D72" s="190"/>
      <c r="E72" s="190"/>
      <c r="F72" s="190"/>
      <c r="G72" s="190"/>
      <c r="H72" s="190"/>
      <c r="I72" s="190"/>
      <c r="J72" s="190"/>
      <c r="K72" s="190"/>
      <c r="L72" s="190"/>
      <c r="M72" s="190"/>
      <c r="N72" s="190"/>
      <c r="O72" s="190"/>
      <c r="P72" s="190"/>
      <c r="Q72" s="190"/>
      <c r="R72" s="190"/>
      <c r="S72" s="203"/>
      <c r="T72" s="203"/>
      <c r="U72" s="203"/>
      <c r="V72" s="203"/>
      <c r="W72" s="203"/>
      <c r="X72" s="203"/>
      <c r="Y72" s="203"/>
      <c r="Z72" s="203"/>
      <c r="AA72" s="203"/>
    </row>
    <row r="73" spans="1:31">
      <c r="B73" s="88"/>
      <c r="C73" s="222"/>
      <c r="D73" s="219"/>
      <c r="E73" s="219"/>
      <c r="F73" s="220"/>
      <c r="G73" s="221"/>
      <c r="H73" s="221"/>
      <c r="I73" s="221"/>
      <c r="J73" s="221"/>
      <c r="K73" s="221"/>
      <c r="L73" s="221"/>
      <c r="M73" s="221"/>
      <c r="N73" s="221"/>
      <c r="O73" s="221"/>
      <c r="P73" s="221"/>
      <c r="Q73" s="222"/>
      <c r="R73" s="222"/>
    </row>
    <row r="74" spans="1:31" ht="12.75" customHeight="1">
      <c r="C74" s="887" t="s">
        <v>118</v>
      </c>
      <c r="D74" s="888"/>
      <c r="E74" s="888"/>
      <c r="F74" s="888"/>
      <c r="G74" s="888"/>
      <c r="H74" s="888"/>
      <c r="I74" s="888"/>
      <c r="J74" s="888"/>
      <c r="K74" s="888"/>
      <c r="L74" s="888"/>
      <c r="M74" s="888"/>
      <c r="N74" s="888"/>
      <c r="O74" s="888"/>
      <c r="P74" s="888"/>
      <c r="Q74" s="888"/>
      <c r="R74" s="888"/>
      <c r="S74" s="203"/>
      <c r="T74" s="203"/>
      <c r="U74" s="203"/>
      <c r="V74" s="203"/>
      <c r="W74" s="203"/>
      <c r="X74" s="203"/>
      <c r="Y74" s="203"/>
      <c r="Z74" s="203"/>
      <c r="AA74" s="203"/>
    </row>
    <row r="75" spans="1:31" ht="12.75" customHeight="1">
      <c r="A75" s="869" t="s">
        <v>71</v>
      </c>
      <c r="B75" s="870"/>
      <c r="C75" s="871" t="s">
        <v>20</v>
      </c>
      <c r="D75" s="872"/>
      <c r="E75" s="871" t="s">
        <v>10</v>
      </c>
      <c r="F75" s="872"/>
      <c r="G75" s="871" t="s">
        <v>46</v>
      </c>
      <c r="H75" s="872"/>
      <c r="I75" s="871" t="s">
        <v>14</v>
      </c>
      <c r="J75" s="872"/>
      <c r="K75" s="871" t="s">
        <v>47</v>
      </c>
      <c r="L75" s="872"/>
      <c r="M75" s="871" t="s">
        <v>318</v>
      </c>
      <c r="N75" s="872"/>
      <c r="O75" s="871" t="s">
        <v>245</v>
      </c>
      <c r="P75" s="872"/>
      <c r="Q75" s="871" t="s">
        <v>17</v>
      </c>
      <c r="R75" s="872"/>
    </row>
    <row r="76" spans="1:31">
      <c r="A76" s="865"/>
      <c r="B76" s="866"/>
      <c r="C76" s="682" t="s">
        <v>456</v>
      </c>
      <c r="D76" s="323" t="s">
        <v>455</v>
      </c>
      <c r="E76" s="682" t="s">
        <v>456</v>
      </c>
      <c r="F76" s="323" t="s">
        <v>455</v>
      </c>
      <c r="G76" s="682" t="s">
        <v>456</v>
      </c>
      <c r="H76" s="323" t="s">
        <v>455</v>
      </c>
      <c r="I76" s="682" t="s">
        <v>456</v>
      </c>
      <c r="J76" s="323" t="s">
        <v>455</v>
      </c>
      <c r="K76" s="682" t="s">
        <v>456</v>
      </c>
      <c r="L76" s="323" t="s">
        <v>455</v>
      </c>
      <c r="M76" s="682" t="s">
        <v>456</v>
      </c>
      <c r="N76" s="323" t="s">
        <v>455</v>
      </c>
      <c r="O76" s="682" t="s">
        <v>456</v>
      </c>
      <c r="P76" s="323" t="s">
        <v>455</v>
      </c>
      <c r="Q76" s="682" t="s">
        <v>456</v>
      </c>
      <c r="R76" s="323" t="s">
        <v>455</v>
      </c>
      <c r="S76" s="203"/>
      <c r="T76" s="203"/>
      <c r="U76" s="203"/>
      <c r="V76" s="203"/>
      <c r="W76" s="203"/>
      <c r="X76" s="203"/>
      <c r="Y76" s="203"/>
      <c r="Z76" s="203"/>
      <c r="AA76" s="203"/>
    </row>
    <row r="77" spans="1:31">
      <c r="A77" s="867"/>
      <c r="B77" s="868"/>
      <c r="C77" s="683" t="s">
        <v>307</v>
      </c>
      <c r="D77" s="324" t="s">
        <v>307</v>
      </c>
      <c r="E77" s="683" t="s">
        <v>307</v>
      </c>
      <c r="F77" s="324" t="s">
        <v>307</v>
      </c>
      <c r="G77" s="683" t="s">
        <v>307</v>
      </c>
      <c r="H77" s="324" t="s">
        <v>307</v>
      </c>
      <c r="I77" s="683" t="s">
        <v>307</v>
      </c>
      <c r="J77" s="324" t="s">
        <v>307</v>
      </c>
      <c r="K77" s="683" t="s">
        <v>307</v>
      </c>
      <c r="L77" s="324" t="s">
        <v>307</v>
      </c>
      <c r="M77" s="683" t="s">
        <v>307</v>
      </c>
      <c r="N77" s="324" t="s">
        <v>307</v>
      </c>
      <c r="O77" s="683" t="s">
        <v>307</v>
      </c>
      <c r="P77" s="324" t="s">
        <v>307</v>
      </c>
      <c r="Q77" s="683" t="s">
        <v>307</v>
      </c>
      <c r="R77" s="324" t="s">
        <v>307</v>
      </c>
    </row>
    <row r="78" spans="1:31">
      <c r="A78" s="192" t="s">
        <v>231</v>
      </c>
      <c r="B78" s="215"/>
      <c r="C78" s="686" t="s">
        <v>465</v>
      </c>
      <c r="D78" s="336" t="s">
        <v>465</v>
      </c>
      <c r="E78" s="686">
        <v>42.037999999999997</v>
      </c>
      <c r="F78" s="691">
        <v>47.161000000000001</v>
      </c>
      <c r="G78" s="686">
        <v>270.81200000000001</v>
      </c>
      <c r="H78" s="691">
        <v>322.74200000000002</v>
      </c>
      <c r="I78" s="686">
        <v>358.2</v>
      </c>
      <c r="J78" s="691">
        <v>335.95499999999998</v>
      </c>
      <c r="K78" s="686" t="s">
        <v>465</v>
      </c>
      <c r="L78" s="691" t="s">
        <v>465</v>
      </c>
      <c r="M78" s="686">
        <v>62.744</v>
      </c>
      <c r="N78" s="691">
        <v>66.23</v>
      </c>
      <c r="O78" s="686">
        <v>-6.0000000000000001E-3</v>
      </c>
      <c r="P78" s="691">
        <v>-4.0000000000000001E-3</v>
      </c>
      <c r="Q78" s="686">
        <v>733.78800000000001</v>
      </c>
      <c r="R78" s="691">
        <v>772.08399999999995</v>
      </c>
      <c r="S78" s="203"/>
      <c r="T78" s="203"/>
      <c r="U78" s="203"/>
      <c r="V78" s="203"/>
      <c r="W78" s="203"/>
      <c r="X78" s="203"/>
      <c r="Y78" s="203"/>
      <c r="Z78" s="203"/>
      <c r="AA78" s="203"/>
    </row>
    <row r="79" spans="1:31">
      <c r="A79" s="198"/>
      <c r="B79" s="199" t="s">
        <v>90</v>
      </c>
      <c r="C79" s="686" t="s">
        <v>465</v>
      </c>
      <c r="D79" s="336" t="s">
        <v>465</v>
      </c>
      <c r="E79" s="686">
        <v>37.091000000000001</v>
      </c>
      <c r="F79" s="691">
        <v>46.353000000000002</v>
      </c>
      <c r="G79" s="686">
        <v>270.31299999999999</v>
      </c>
      <c r="H79" s="691">
        <v>321.49400000000003</v>
      </c>
      <c r="I79" s="686">
        <v>352.70299999999997</v>
      </c>
      <c r="J79" s="691">
        <v>334.298</v>
      </c>
      <c r="K79" s="686" t="s">
        <v>465</v>
      </c>
      <c r="L79" s="691" t="s">
        <v>465</v>
      </c>
      <c r="M79" s="686">
        <v>62.695999999999998</v>
      </c>
      <c r="N79" s="691">
        <v>66.22</v>
      </c>
      <c r="O79" s="686" t="s">
        <v>465</v>
      </c>
      <c r="P79" s="691" t="s">
        <v>465</v>
      </c>
      <c r="Q79" s="686">
        <v>722.803</v>
      </c>
      <c r="R79" s="691">
        <v>768.36500000000001</v>
      </c>
    </row>
    <row r="80" spans="1:31">
      <c r="A80" s="198"/>
      <c r="B80" s="205" t="s">
        <v>240</v>
      </c>
      <c r="C80" s="686" t="s">
        <v>465</v>
      </c>
      <c r="D80" s="334" t="s">
        <v>465</v>
      </c>
      <c r="E80" s="686">
        <v>36.716999999999999</v>
      </c>
      <c r="F80" s="692">
        <v>46.165999999999997</v>
      </c>
      <c r="G80" s="686">
        <v>254.15600000000001</v>
      </c>
      <c r="H80" s="692">
        <v>307.30900000000003</v>
      </c>
      <c r="I80" s="686">
        <v>348.62299999999999</v>
      </c>
      <c r="J80" s="692">
        <v>328.74599999999998</v>
      </c>
      <c r="K80" s="686" t="s">
        <v>465</v>
      </c>
      <c r="L80" s="692" t="s">
        <v>465</v>
      </c>
      <c r="M80" s="686">
        <v>61.71</v>
      </c>
      <c r="N80" s="692">
        <v>65.27</v>
      </c>
      <c r="O80" s="686" t="s">
        <v>465</v>
      </c>
      <c r="P80" s="692" t="s">
        <v>465</v>
      </c>
      <c r="Q80" s="686">
        <v>701.20600000000002</v>
      </c>
      <c r="R80" s="692">
        <v>747.49099999999999</v>
      </c>
      <c r="S80" s="203"/>
      <c r="T80" s="203"/>
      <c r="U80" s="203"/>
      <c r="V80" s="203"/>
      <c r="W80" s="203"/>
      <c r="X80" s="203"/>
      <c r="Y80" s="203"/>
      <c r="Z80" s="203"/>
      <c r="AA80" s="203"/>
    </row>
    <row r="81" spans="1:27">
      <c r="A81" s="198"/>
      <c r="B81" s="205" t="s">
        <v>241</v>
      </c>
      <c r="C81" s="686" t="s">
        <v>465</v>
      </c>
      <c r="D81" s="334" t="s">
        <v>465</v>
      </c>
      <c r="E81" s="686">
        <v>6.7000000000000004E-2</v>
      </c>
      <c r="F81" s="692">
        <v>-4.4999999999999998E-2</v>
      </c>
      <c r="G81" s="686" t="s">
        <v>465</v>
      </c>
      <c r="H81" s="692" t="s">
        <v>465</v>
      </c>
      <c r="I81" s="686">
        <v>4.0579999999999998</v>
      </c>
      <c r="J81" s="692">
        <v>5.524</v>
      </c>
      <c r="K81" s="686" t="s">
        <v>465</v>
      </c>
      <c r="L81" s="692" t="s">
        <v>465</v>
      </c>
      <c r="M81" s="686">
        <v>6.0000000000000001E-3</v>
      </c>
      <c r="N81" s="692" t="s">
        <v>465</v>
      </c>
      <c r="O81" s="686" t="s">
        <v>465</v>
      </c>
      <c r="P81" s="692" t="s">
        <v>465</v>
      </c>
      <c r="Q81" s="686">
        <v>4.1310000000000002</v>
      </c>
      <c r="R81" s="692">
        <v>5.4790000000000001</v>
      </c>
    </row>
    <row r="82" spans="1:27">
      <c r="A82" s="198"/>
      <c r="B82" s="205" t="s">
        <v>242</v>
      </c>
      <c r="C82" s="686" t="s">
        <v>465</v>
      </c>
      <c r="D82" s="334" t="s">
        <v>465</v>
      </c>
      <c r="E82" s="686">
        <v>0.307</v>
      </c>
      <c r="F82" s="692">
        <v>0.23200000000000001</v>
      </c>
      <c r="G82" s="686">
        <v>16.157</v>
      </c>
      <c r="H82" s="692">
        <v>14.185</v>
      </c>
      <c r="I82" s="686">
        <v>2.1999999999999999E-2</v>
      </c>
      <c r="J82" s="692">
        <v>2.8000000000000001E-2</v>
      </c>
      <c r="K82" s="686" t="s">
        <v>465</v>
      </c>
      <c r="L82" s="692" t="s">
        <v>465</v>
      </c>
      <c r="M82" s="686">
        <v>0.98</v>
      </c>
      <c r="N82" s="692">
        <v>0.95</v>
      </c>
      <c r="O82" s="686" t="s">
        <v>465</v>
      </c>
      <c r="P82" s="692" t="s">
        <v>465</v>
      </c>
      <c r="Q82" s="686">
        <v>17.466000000000001</v>
      </c>
      <c r="R82" s="692">
        <v>15.395</v>
      </c>
      <c r="S82" s="203"/>
      <c r="T82" s="203"/>
      <c r="U82" s="203"/>
      <c r="V82" s="203"/>
      <c r="W82" s="203"/>
      <c r="X82" s="203"/>
      <c r="Y82" s="203"/>
      <c r="Z82" s="203"/>
      <c r="AA82" s="203"/>
    </row>
    <row r="83" spans="1:27">
      <c r="A83" s="198"/>
      <c r="B83" s="199" t="s">
        <v>91</v>
      </c>
      <c r="C83" s="686" t="s">
        <v>465</v>
      </c>
      <c r="D83" s="334" t="s">
        <v>465</v>
      </c>
      <c r="E83" s="686">
        <v>4.9470000000000001</v>
      </c>
      <c r="F83" s="692">
        <v>0.80800000000000005</v>
      </c>
      <c r="G83" s="686">
        <v>0.499</v>
      </c>
      <c r="H83" s="692">
        <v>1.248</v>
      </c>
      <c r="I83" s="686">
        <v>5.4969999999999999</v>
      </c>
      <c r="J83" s="692">
        <v>1.657</v>
      </c>
      <c r="K83" s="686" t="s">
        <v>465</v>
      </c>
      <c r="L83" s="692" t="s">
        <v>465</v>
      </c>
      <c r="M83" s="686">
        <v>4.8000000000000001E-2</v>
      </c>
      <c r="N83" s="692">
        <v>0.01</v>
      </c>
      <c r="O83" s="686">
        <v>-6.0000000000000001E-3</v>
      </c>
      <c r="P83" s="692">
        <v>-4.0000000000000001E-3</v>
      </c>
      <c r="Q83" s="686">
        <v>10.984999999999999</v>
      </c>
      <c r="R83" s="692">
        <v>3.7189999999999999</v>
      </c>
    </row>
    <row r="84" spans="1:27">
      <c r="D84" s="337"/>
      <c r="E84" s="693"/>
      <c r="F84" s="693"/>
      <c r="G84" s="693"/>
      <c r="H84" s="693"/>
      <c r="I84" s="693"/>
      <c r="J84" s="693"/>
      <c r="K84" s="693"/>
      <c r="L84" s="693"/>
      <c r="M84" s="693"/>
      <c r="N84" s="693"/>
      <c r="O84" s="693"/>
      <c r="P84" s="693"/>
      <c r="Q84" s="693"/>
      <c r="R84" s="693"/>
      <c r="S84" s="203"/>
      <c r="T84" s="203"/>
      <c r="U84" s="203"/>
      <c r="V84" s="203"/>
      <c r="W84" s="203"/>
      <c r="X84" s="203"/>
      <c r="Y84" s="203"/>
      <c r="Z84" s="203"/>
      <c r="AA84" s="203"/>
    </row>
    <row r="85" spans="1:27">
      <c r="A85" s="192" t="s">
        <v>232</v>
      </c>
      <c r="B85" s="200"/>
      <c r="C85" s="697" t="s">
        <v>465</v>
      </c>
      <c r="D85" s="336" t="s">
        <v>465</v>
      </c>
      <c r="E85" s="697">
        <v>-1.988</v>
      </c>
      <c r="F85" s="691">
        <v>-2.7530000000000001</v>
      </c>
      <c r="G85" s="697">
        <v>-92.775000000000006</v>
      </c>
      <c r="H85" s="691">
        <v>-131.46</v>
      </c>
      <c r="I85" s="697">
        <v>-144.815</v>
      </c>
      <c r="J85" s="691">
        <v>-115.45099999999999</v>
      </c>
      <c r="K85" s="697" t="s">
        <v>465</v>
      </c>
      <c r="L85" s="691" t="s">
        <v>465</v>
      </c>
      <c r="M85" s="697">
        <v>-12.787000000000001</v>
      </c>
      <c r="N85" s="691">
        <v>-31.959</v>
      </c>
      <c r="O85" s="697" t="s">
        <v>465</v>
      </c>
      <c r="P85" s="691" t="s">
        <v>465</v>
      </c>
      <c r="Q85" s="697">
        <v>-252.36500000000001</v>
      </c>
      <c r="R85" s="691">
        <v>-281.62299999999999</v>
      </c>
    </row>
    <row r="86" spans="1:27">
      <c r="A86" s="198"/>
      <c r="B86" s="205" t="s">
        <v>198</v>
      </c>
      <c r="C86" s="686" t="s">
        <v>465</v>
      </c>
      <c r="D86" s="334" t="s">
        <v>465</v>
      </c>
      <c r="E86" s="686">
        <v>-0.17499999999999999</v>
      </c>
      <c r="F86" s="692">
        <v>-0.33500000000000002</v>
      </c>
      <c r="G86" s="686">
        <v>-72.623999999999995</v>
      </c>
      <c r="H86" s="692">
        <v>-100.277</v>
      </c>
      <c r="I86" s="686">
        <v>-97.037999999999997</v>
      </c>
      <c r="J86" s="692">
        <v>-59.402000000000001</v>
      </c>
      <c r="K86" s="686" t="s">
        <v>465</v>
      </c>
      <c r="L86" s="692" t="s">
        <v>465</v>
      </c>
      <c r="M86" s="686">
        <v>-8.0860000000000003</v>
      </c>
      <c r="N86" s="692">
        <v>-26.353000000000002</v>
      </c>
      <c r="O86" s="686" t="s">
        <v>465</v>
      </c>
      <c r="P86" s="692" t="s">
        <v>465</v>
      </c>
      <c r="Q86" s="686">
        <v>-177.923</v>
      </c>
      <c r="R86" s="692">
        <v>-186.36699999999999</v>
      </c>
    </row>
    <row r="87" spans="1:27">
      <c r="A87" s="198"/>
      <c r="B87" s="205" t="s">
        <v>199</v>
      </c>
      <c r="C87" s="686" t="s">
        <v>465</v>
      </c>
      <c r="D87" s="334" t="s">
        <v>465</v>
      </c>
      <c r="E87" s="686">
        <v>-2.1999999999999999E-2</v>
      </c>
      <c r="F87" s="692">
        <v>-0.17100000000000001</v>
      </c>
      <c r="G87" s="686">
        <v>-1E-3</v>
      </c>
      <c r="H87" s="692">
        <v>-12.601000000000001</v>
      </c>
      <c r="I87" s="686">
        <v>-9.9009999999999998</v>
      </c>
      <c r="J87" s="692">
        <v>-4.6890000000000001</v>
      </c>
      <c r="K87" s="686" t="s">
        <v>465</v>
      </c>
      <c r="L87" s="692" t="s">
        <v>465</v>
      </c>
      <c r="M87" s="686" t="s">
        <v>465</v>
      </c>
      <c r="N87" s="692" t="s">
        <v>465</v>
      </c>
      <c r="O87" s="686" t="s">
        <v>465</v>
      </c>
      <c r="P87" s="692" t="s">
        <v>465</v>
      </c>
      <c r="Q87" s="686">
        <v>-9.9239999999999995</v>
      </c>
      <c r="R87" s="692">
        <v>-17.460999999999999</v>
      </c>
    </row>
    <row r="88" spans="1:27">
      <c r="A88" s="198"/>
      <c r="B88" s="205" t="s">
        <v>95</v>
      </c>
      <c r="C88" s="686" t="s">
        <v>465</v>
      </c>
      <c r="D88" s="334" t="s">
        <v>465</v>
      </c>
      <c r="E88" s="686">
        <v>-3.6999999999999998E-2</v>
      </c>
      <c r="F88" s="692">
        <v>-3.5000000000000003E-2</v>
      </c>
      <c r="G88" s="686">
        <v>-19.838000000000001</v>
      </c>
      <c r="H88" s="692">
        <v>-16.600000000000001</v>
      </c>
      <c r="I88" s="686">
        <v>-27.177</v>
      </c>
      <c r="J88" s="692">
        <v>-35.340000000000003</v>
      </c>
      <c r="K88" s="686" t="s">
        <v>465</v>
      </c>
      <c r="L88" s="692" t="s">
        <v>465</v>
      </c>
      <c r="M88" s="686">
        <v>-4.0430000000000001</v>
      </c>
      <c r="N88" s="692">
        <v>-4.9939999999999998</v>
      </c>
      <c r="O88" s="686" t="s">
        <v>465</v>
      </c>
      <c r="P88" s="692" t="s">
        <v>465</v>
      </c>
      <c r="Q88" s="686">
        <v>-51.094999999999999</v>
      </c>
      <c r="R88" s="692">
        <v>-56.969000000000001</v>
      </c>
    </row>
    <row r="89" spans="1:27">
      <c r="A89" s="198"/>
      <c r="B89" s="205" t="s">
        <v>200</v>
      </c>
      <c r="C89" s="686" t="s">
        <v>465</v>
      </c>
      <c r="D89" s="334" t="s">
        <v>465</v>
      </c>
      <c r="E89" s="686">
        <v>-1.754</v>
      </c>
      <c r="F89" s="692">
        <v>-2.2120000000000002</v>
      </c>
      <c r="G89" s="686">
        <v>-0.312</v>
      </c>
      <c r="H89" s="692">
        <v>-1.982</v>
      </c>
      <c r="I89" s="686">
        <v>-10.699</v>
      </c>
      <c r="J89" s="692">
        <v>-16.02</v>
      </c>
      <c r="K89" s="686" t="s">
        <v>465</v>
      </c>
      <c r="L89" s="692" t="s">
        <v>465</v>
      </c>
      <c r="M89" s="686">
        <v>-0.65800000000000003</v>
      </c>
      <c r="N89" s="692">
        <v>-0.61199999999999999</v>
      </c>
      <c r="O89" s="686" t="s">
        <v>465</v>
      </c>
      <c r="P89" s="692" t="s">
        <v>465</v>
      </c>
      <c r="Q89" s="686">
        <v>-13.423</v>
      </c>
      <c r="R89" s="692">
        <v>-20.826000000000001</v>
      </c>
    </row>
    <row r="90" spans="1:27">
      <c r="D90" s="337"/>
      <c r="E90" s="693"/>
      <c r="F90" s="693"/>
      <c r="G90" s="693"/>
      <c r="H90" s="693"/>
      <c r="I90" s="693"/>
      <c r="J90" s="693"/>
      <c r="K90" s="693"/>
      <c r="L90" s="693"/>
      <c r="M90" s="693"/>
      <c r="N90" s="693"/>
      <c r="O90" s="693"/>
      <c r="P90" s="693"/>
      <c r="Q90" s="693"/>
      <c r="R90" s="693"/>
      <c r="S90" s="203"/>
      <c r="T90" s="203"/>
      <c r="U90" s="203"/>
      <c r="V90" s="203"/>
      <c r="W90" s="203"/>
    </row>
    <row r="91" spans="1:27">
      <c r="A91" s="192" t="s">
        <v>233</v>
      </c>
      <c r="B91" s="215"/>
      <c r="C91" s="686" t="s">
        <v>465</v>
      </c>
      <c r="D91" s="336" t="s">
        <v>465</v>
      </c>
      <c r="E91" s="686">
        <v>40.049999999999997</v>
      </c>
      <c r="F91" s="691">
        <v>44.408000000000001</v>
      </c>
      <c r="G91" s="686">
        <v>178.03700000000001</v>
      </c>
      <c r="H91" s="691">
        <v>191.28200000000001</v>
      </c>
      <c r="I91" s="686">
        <v>213.38499999999999</v>
      </c>
      <c r="J91" s="691">
        <v>220.50399999999999</v>
      </c>
      <c r="K91" s="686" t="s">
        <v>465</v>
      </c>
      <c r="L91" s="691" t="s">
        <v>465</v>
      </c>
      <c r="M91" s="686">
        <v>49.957000000000001</v>
      </c>
      <c r="N91" s="691">
        <v>34.271000000000001</v>
      </c>
      <c r="O91" s="686">
        <v>-6.0000000000000001E-3</v>
      </c>
      <c r="P91" s="691">
        <v>-4.0000000000000001E-3</v>
      </c>
      <c r="Q91" s="686">
        <v>481.423</v>
      </c>
      <c r="R91" s="691">
        <v>490.46100000000001</v>
      </c>
    </row>
    <row r="92" spans="1:27">
      <c r="D92" s="337"/>
      <c r="E92" s="693"/>
      <c r="F92" s="693"/>
      <c r="G92" s="693"/>
      <c r="H92" s="693"/>
      <c r="I92" s="693"/>
      <c r="J92" s="693"/>
      <c r="K92" s="693"/>
      <c r="L92" s="693"/>
      <c r="M92" s="693"/>
      <c r="N92" s="693"/>
      <c r="O92" s="693"/>
      <c r="P92" s="693"/>
      <c r="Q92" s="693"/>
      <c r="R92" s="693"/>
      <c r="S92" s="203"/>
      <c r="T92" s="203"/>
      <c r="U92" s="203"/>
      <c r="V92" s="203"/>
      <c r="W92" s="203"/>
    </row>
    <row r="93" spans="1:27">
      <c r="A93" s="194"/>
      <c r="B93" s="199" t="s">
        <v>201</v>
      </c>
      <c r="C93" s="686" t="s">
        <v>465</v>
      </c>
      <c r="D93" s="334" t="s">
        <v>465</v>
      </c>
      <c r="E93" s="686">
        <v>0.98199999999999998</v>
      </c>
      <c r="F93" s="692">
        <v>0.17199999999999999</v>
      </c>
      <c r="G93" s="686">
        <v>0.97499999999999998</v>
      </c>
      <c r="H93" s="692">
        <v>1.948</v>
      </c>
      <c r="I93" s="686">
        <v>0.90600000000000003</v>
      </c>
      <c r="J93" s="692">
        <v>0.92700000000000005</v>
      </c>
      <c r="K93" s="686" t="s">
        <v>465</v>
      </c>
      <c r="L93" s="692" t="s">
        <v>465</v>
      </c>
      <c r="M93" s="686" t="s">
        <v>465</v>
      </c>
      <c r="N93" s="692" t="s">
        <v>465</v>
      </c>
      <c r="O93" s="686" t="s">
        <v>465</v>
      </c>
      <c r="P93" s="692" t="s">
        <v>465</v>
      </c>
      <c r="Q93" s="686">
        <v>2.863</v>
      </c>
      <c r="R93" s="692">
        <v>3.0470000000000002</v>
      </c>
    </row>
    <row r="94" spans="1:27">
      <c r="A94" s="194"/>
      <c r="B94" s="199" t="s">
        <v>202</v>
      </c>
      <c r="C94" s="686" t="s">
        <v>465</v>
      </c>
      <c r="D94" s="334" t="s">
        <v>465</v>
      </c>
      <c r="E94" s="686">
        <v>-7.16</v>
      </c>
      <c r="F94" s="692">
        <v>-9.2569999999999997</v>
      </c>
      <c r="G94" s="686">
        <v>-5.7270000000000003</v>
      </c>
      <c r="H94" s="692">
        <v>-5.8360000000000003</v>
      </c>
      <c r="I94" s="686">
        <v>-10.746</v>
      </c>
      <c r="J94" s="692">
        <v>-8.7720000000000002</v>
      </c>
      <c r="K94" s="686" t="s">
        <v>465</v>
      </c>
      <c r="L94" s="692" t="s">
        <v>465</v>
      </c>
      <c r="M94" s="686">
        <v>-3.4</v>
      </c>
      <c r="N94" s="692">
        <v>-3.2269999999999999</v>
      </c>
      <c r="O94" s="686" t="s">
        <v>465</v>
      </c>
      <c r="P94" s="692" t="s">
        <v>465</v>
      </c>
      <c r="Q94" s="686">
        <v>-27.033000000000001</v>
      </c>
      <c r="R94" s="692">
        <v>-27.091999999999999</v>
      </c>
    </row>
    <row r="95" spans="1:27">
      <c r="A95" s="194"/>
      <c r="B95" s="199" t="s">
        <v>203</v>
      </c>
      <c r="C95" s="686" t="s">
        <v>465</v>
      </c>
      <c r="D95" s="334" t="s">
        <v>465</v>
      </c>
      <c r="E95" s="686">
        <v>-16.620999999999999</v>
      </c>
      <c r="F95" s="692">
        <v>-8.75</v>
      </c>
      <c r="G95" s="686">
        <v>-24.58</v>
      </c>
      <c r="H95" s="692">
        <v>-22.181000000000001</v>
      </c>
      <c r="I95" s="686">
        <v>-8.9749999999999996</v>
      </c>
      <c r="J95" s="692">
        <v>-13.632</v>
      </c>
      <c r="K95" s="686" t="s">
        <v>465</v>
      </c>
      <c r="L95" s="692" t="s">
        <v>465</v>
      </c>
      <c r="M95" s="686">
        <v>-6.3170000000000002</v>
      </c>
      <c r="N95" s="692">
        <v>-4.6580000000000004</v>
      </c>
      <c r="O95" s="686" t="s">
        <v>465</v>
      </c>
      <c r="P95" s="692" t="s">
        <v>465</v>
      </c>
      <c r="Q95" s="686">
        <v>-56.493000000000002</v>
      </c>
      <c r="R95" s="692">
        <v>-49.220999999999997</v>
      </c>
    </row>
    <row r="96" spans="1:27">
      <c r="D96" s="337"/>
      <c r="E96" s="693"/>
      <c r="F96" s="693"/>
      <c r="G96" s="693"/>
      <c r="H96" s="693"/>
      <c r="I96" s="693"/>
      <c r="J96" s="693"/>
      <c r="K96" s="693"/>
      <c r="L96" s="693"/>
      <c r="M96" s="693"/>
      <c r="N96" s="693"/>
      <c r="O96" s="693"/>
      <c r="P96" s="693"/>
      <c r="Q96" s="693"/>
      <c r="R96" s="693"/>
      <c r="S96" s="203"/>
      <c r="T96" s="203"/>
      <c r="U96" s="203"/>
      <c r="V96" s="203"/>
      <c r="W96" s="203"/>
    </row>
    <row r="97" spans="1:23">
      <c r="A97" s="192" t="s">
        <v>234</v>
      </c>
      <c r="B97" s="215"/>
      <c r="C97" s="686" t="s">
        <v>465</v>
      </c>
      <c r="D97" s="336" t="s">
        <v>465</v>
      </c>
      <c r="E97" s="686">
        <v>17.251000000000001</v>
      </c>
      <c r="F97" s="691">
        <v>26.573</v>
      </c>
      <c r="G97" s="686">
        <v>148.70500000000001</v>
      </c>
      <c r="H97" s="691">
        <v>165.21299999999999</v>
      </c>
      <c r="I97" s="686">
        <v>194.57</v>
      </c>
      <c r="J97" s="691">
        <v>199.02699999999999</v>
      </c>
      <c r="K97" s="686" t="s">
        <v>465</v>
      </c>
      <c r="L97" s="691" t="s">
        <v>465</v>
      </c>
      <c r="M97" s="686">
        <v>40.24</v>
      </c>
      <c r="N97" s="691">
        <v>26.385999999999999</v>
      </c>
      <c r="O97" s="686">
        <v>-6.0000000000000001E-3</v>
      </c>
      <c r="P97" s="691">
        <v>-4.0000000000000001E-3</v>
      </c>
      <c r="Q97" s="686">
        <v>400.76</v>
      </c>
      <c r="R97" s="691">
        <v>417.19499999999999</v>
      </c>
    </row>
    <row r="98" spans="1:23">
      <c r="D98" s="337"/>
      <c r="E98" s="693"/>
      <c r="F98" s="693"/>
      <c r="G98" s="693"/>
      <c r="H98" s="693"/>
      <c r="I98" s="693"/>
      <c r="J98" s="693"/>
      <c r="K98" s="693"/>
      <c r="L98" s="693"/>
      <c r="M98" s="693"/>
      <c r="N98" s="693"/>
      <c r="O98" s="693"/>
      <c r="P98" s="693"/>
      <c r="Q98" s="693"/>
      <c r="R98" s="693"/>
      <c r="S98" s="203"/>
      <c r="T98" s="203"/>
      <c r="U98" s="203"/>
      <c r="V98" s="203"/>
    </row>
    <row r="99" spans="1:23">
      <c r="A99" s="198"/>
      <c r="B99" s="199" t="s">
        <v>204</v>
      </c>
      <c r="C99" s="686" t="s">
        <v>465</v>
      </c>
      <c r="D99" s="334" t="s">
        <v>465</v>
      </c>
      <c r="E99" s="686">
        <v>-4.6769999999999996</v>
      </c>
      <c r="F99" s="692">
        <v>-21.507999999999999</v>
      </c>
      <c r="G99" s="686">
        <v>-34.630000000000003</v>
      </c>
      <c r="H99" s="692">
        <v>-32.942999999999998</v>
      </c>
      <c r="I99" s="686">
        <v>-14.824999999999999</v>
      </c>
      <c r="J99" s="692">
        <v>-17.183</v>
      </c>
      <c r="K99" s="686" t="s">
        <v>465</v>
      </c>
      <c r="L99" s="692" t="s">
        <v>465</v>
      </c>
      <c r="M99" s="686">
        <v>-11.602</v>
      </c>
      <c r="N99" s="692">
        <v>-9.6</v>
      </c>
      <c r="O99" s="686" t="s">
        <v>465</v>
      </c>
      <c r="P99" s="692" t="s">
        <v>465</v>
      </c>
      <c r="Q99" s="686">
        <v>-65.733999999999995</v>
      </c>
      <c r="R99" s="692">
        <v>-81.233999999999995</v>
      </c>
    </row>
    <row r="100" spans="1:23">
      <c r="A100" s="198"/>
      <c r="B100" s="199" t="s">
        <v>205</v>
      </c>
      <c r="C100" s="686" t="s">
        <v>465</v>
      </c>
      <c r="D100" s="334" t="s">
        <v>465</v>
      </c>
      <c r="E100" s="686" t="s">
        <v>465</v>
      </c>
      <c r="F100" s="692" t="s">
        <v>465</v>
      </c>
      <c r="G100" s="686" t="s">
        <v>465</v>
      </c>
      <c r="H100" s="692" t="s">
        <v>465</v>
      </c>
      <c r="I100" s="686" t="s">
        <v>465</v>
      </c>
      <c r="J100" s="692" t="s">
        <v>465</v>
      </c>
      <c r="K100" s="686" t="s">
        <v>465</v>
      </c>
      <c r="L100" s="692" t="s">
        <v>465</v>
      </c>
      <c r="M100" s="686" t="s">
        <v>465</v>
      </c>
      <c r="N100" s="692" t="s">
        <v>465</v>
      </c>
      <c r="O100" s="686" t="s">
        <v>465</v>
      </c>
      <c r="P100" s="692" t="s">
        <v>465</v>
      </c>
      <c r="Q100" s="686" t="s">
        <v>465</v>
      </c>
      <c r="R100" s="692" t="s">
        <v>465</v>
      </c>
    </row>
    <row r="101" spans="1:23" ht="25.5">
      <c r="A101" s="198"/>
      <c r="B101" s="216" t="s">
        <v>254</v>
      </c>
      <c r="C101" s="686" t="s">
        <v>465</v>
      </c>
      <c r="D101" s="334" t="s">
        <v>465</v>
      </c>
      <c r="E101" s="686">
        <v>-1.1870000000000001</v>
      </c>
      <c r="F101" s="692" t="s">
        <v>465</v>
      </c>
      <c r="G101" s="686">
        <v>2.806</v>
      </c>
      <c r="H101" s="692">
        <v>5.6000000000000001E-2</v>
      </c>
      <c r="I101" s="686">
        <v>-0.32400000000000001</v>
      </c>
      <c r="J101" s="692">
        <v>-0.46400000000000002</v>
      </c>
      <c r="K101" s="686" t="s">
        <v>465</v>
      </c>
      <c r="L101" s="692" t="s">
        <v>465</v>
      </c>
      <c r="M101" s="686">
        <v>-2.8000000000000001E-2</v>
      </c>
      <c r="N101" s="692" t="s">
        <v>465</v>
      </c>
      <c r="O101" s="686" t="s">
        <v>465</v>
      </c>
      <c r="P101" s="692" t="s">
        <v>465</v>
      </c>
      <c r="Q101" s="686">
        <v>1.2669999999999999</v>
      </c>
      <c r="R101" s="692">
        <v>-0.40799999999999997</v>
      </c>
    </row>
    <row r="102" spans="1:23">
      <c r="D102" s="337"/>
      <c r="E102" s="693"/>
      <c r="F102" s="693"/>
      <c r="G102" s="693"/>
      <c r="H102" s="693"/>
      <c r="I102" s="693"/>
      <c r="J102" s="693"/>
      <c r="K102" s="693"/>
      <c r="L102" s="693"/>
      <c r="M102" s="693"/>
      <c r="N102" s="693"/>
      <c r="O102" s="693"/>
      <c r="P102" s="693"/>
      <c r="Q102" s="693"/>
      <c r="R102" s="693"/>
      <c r="S102" s="203"/>
      <c r="T102" s="203"/>
      <c r="U102" s="203"/>
      <c r="V102" s="203"/>
      <c r="W102" s="203"/>
    </row>
    <row r="103" spans="1:23">
      <c r="A103" s="192" t="s">
        <v>235</v>
      </c>
      <c r="B103" s="215"/>
      <c r="C103" s="697" t="s">
        <v>465</v>
      </c>
      <c r="D103" s="336" t="s">
        <v>465</v>
      </c>
      <c r="E103" s="697">
        <v>11.387</v>
      </c>
      <c r="F103" s="691">
        <v>5.0650000000000004</v>
      </c>
      <c r="G103" s="697">
        <v>116.881</v>
      </c>
      <c r="H103" s="691">
        <v>132.32599999999999</v>
      </c>
      <c r="I103" s="697">
        <v>179.42099999999999</v>
      </c>
      <c r="J103" s="691">
        <v>181.38</v>
      </c>
      <c r="K103" s="697" t="s">
        <v>465</v>
      </c>
      <c r="L103" s="691" t="s">
        <v>465</v>
      </c>
      <c r="M103" s="697">
        <v>28.61</v>
      </c>
      <c r="N103" s="691">
        <v>16.786000000000001</v>
      </c>
      <c r="O103" s="697">
        <v>-6.0000000000000001E-3</v>
      </c>
      <c r="P103" s="691">
        <v>-4.0000000000000001E-3</v>
      </c>
      <c r="Q103" s="697">
        <v>336.29300000000001</v>
      </c>
      <c r="R103" s="691">
        <v>335.553</v>
      </c>
    </row>
    <row r="104" spans="1:23">
      <c r="D104" s="337"/>
      <c r="E104" s="693"/>
      <c r="F104" s="693"/>
      <c r="G104" s="693"/>
      <c r="H104" s="693"/>
      <c r="I104" s="693"/>
      <c r="J104" s="693"/>
      <c r="K104" s="693"/>
      <c r="L104" s="693"/>
      <c r="M104" s="693"/>
      <c r="N104" s="693"/>
      <c r="O104" s="693"/>
      <c r="P104" s="693"/>
      <c r="Q104" s="693"/>
      <c r="R104" s="693"/>
      <c r="S104" s="203"/>
      <c r="T104" s="203"/>
      <c r="U104" s="203"/>
      <c r="V104" s="203"/>
      <c r="W104" s="203"/>
    </row>
    <row r="105" spans="1:23">
      <c r="A105" s="192" t="s">
        <v>236</v>
      </c>
      <c r="B105" s="215"/>
      <c r="C105" s="686" t="s">
        <v>465</v>
      </c>
      <c r="D105" s="336" t="s">
        <v>465</v>
      </c>
      <c r="E105" s="686">
        <v>-30.021000000000001</v>
      </c>
      <c r="F105" s="691">
        <v>-19.457000000000001</v>
      </c>
      <c r="G105" s="686">
        <v>-1.2350000000000001</v>
      </c>
      <c r="H105" s="691">
        <v>45.780999999999999</v>
      </c>
      <c r="I105" s="686">
        <v>-16.46</v>
      </c>
      <c r="J105" s="691">
        <v>-18.808</v>
      </c>
      <c r="K105" s="686" t="s">
        <v>465</v>
      </c>
      <c r="L105" s="691" t="s">
        <v>465</v>
      </c>
      <c r="M105" s="686">
        <v>-2.3740000000000001</v>
      </c>
      <c r="N105" s="691">
        <v>8.7999999999999995E-2</v>
      </c>
      <c r="O105" s="686" t="s">
        <v>465</v>
      </c>
      <c r="P105" s="691" t="s">
        <v>465</v>
      </c>
      <c r="Q105" s="686">
        <v>-50.09</v>
      </c>
      <c r="R105" s="691">
        <v>7.6040000000000001</v>
      </c>
    </row>
    <row r="106" spans="1:23" s="175" customFormat="1">
      <c r="A106" s="192"/>
      <c r="B106" s="215" t="s">
        <v>84</v>
      </c>
      <c r="C106" s="686" t="s">
        <v>465</v>
      </c>
      <c r="D106" s="336" t="s">
        <v>465</v>
      </c>
      <c r="E106" s="686">
        <v>14.054</v>
      </c>
      <c r="F106" s="691">
        <v>12.629</v>
      </c>
      <c r="G106" s="686">
        <v>6.0439999999999996</v>
      </c>
      <c r="H106" s="691">
        <v>9.1020000000000003</v>
      </c>
      <c r="I106" s="686">
        <v>1.758</v>
      </c>
      <c r="J106" s="691">
        <v>0.73</v>
      </c>
      <c r="K106" s="686" t="s">
        <v>465</v>
      </c>
      <c r="L106" s="691" t="s">
        <v>465</v>
      </c>
      <c r="M106" s="686">
        <v>1.7310000000000001</v>
      </c>
      <c r="N106" s="691">
        <v>1.2110000000000001</v>
      </c>
      <c r="O106" s="686">
        <v>-0.01</v>
      </c>
      <c r="P106" s="691" t="s">
        <v>465</v>
      </c>
      <c r="Q106" s="686">
        <v>23.577000000000002</v>
      </c>
      <c r="R106" s="691">
        <v>23.672000000000001</v>
      </c>
    </row>
    <row r="107" spans="1:23">
      <c r="A107" s="198"/>
      <c r="B107" s="205" t="s">
        <v>179</v>
      </c>
      <c r="C107" s="686" t="s">
        <v>465</v>
      </c>
      <c r="D107" s="334">
        <v>0</v>
      </c>
      <c r="E107" s="686">
        <v>6.6340000000000003</v>
      </c>
      <c r="F107" s="692">
        <v>6.7169999999999996</v>
      </c>
      <c r="G107" s="686">
        <v>23.599</v>
      </c>
      <c r="H107" s="692">
        <v>7.5279999999999996</v>
      </c>
      <c r="I107" s="686">
        <v>7.194</v>
      </c>
      <c r="J107" s="692">
        <v>1.0369999999999999</v>
      </c>
      <c r="K107" s="686" t="s">
        <v>465</v>
      </c>
      <c r="L107" s="692">
        <v>0.27300000000000002</v>
      </c>
      <c r="M107" s="686">
        <v>4.7E-2</v>
      </c>
      <c r="N107" s="692">
        <v>1.4E-2</v>
      </c>
      <c r="O107" s="686" t="s">
        <v>465</v>
      </c>
      <c r="P107" s="692" t="s">
        <v>465</v>
      </c>
      <c r="Q107" s="686">
        <v>37.473999999999997</v>
      </c>
      <c r="R107" s="692">
        <v>15.569000000000001</v>
      </c>
    </row>
    <row r="108" spans="1:23">
      <c r="A108" s="198"/>
      <c r="B108" s="205" t="s">
        <v>206</v>
      </c>
      <c r="C108" s="686" t="s">
        <v>465</v>
      </c>
      <c r="D108" s="334" t="s">
        <v>465</v>
      </c>
      <c r="E108" s="686">
        <v>7.42</v>
      </c>
      <c r="F108" s="692">
        <v>5.9119999999999999</v>
      </c>
      <c r="G108" s="686">
        <v>-17.555</v>
      </c>
      <c r="H108" s="692">
        <v>1.5740000000000001</v>
      </c>
      <c r="I108" s="686">
        <v>-5.4359999999999999</v>
      </c>
      <c r="J108" s="692">
        <v>-0.307</v>
      </c>
      <c r="K108" s="686" t="s">
        <v>465</v>
      </c>
      <c r="L108" s="692">
        <v>-0.27300000000000002</v>
      </c>
      <c r="M108" s="686">
        <v>1.6839999999999999</v>
      </c>
      <c r="N108" s="692">
        <v>1.1970000000000001</v>
      </c>
      <c r="O108" s="686">
        <v>-0.01</v>
      </c>
      <c r="P108" s="692" t="s">
        <v>465</v>
      </c>
      <c r="Q108" s="686">
        <v>-13.897</v>
      </c>
      <c r="R108" s="692">
        <v>8.1029999999999998</v>
      </c>
    </row>
    <row r="109" spans="1:23">
      <c r="A109" s="192"/>
      <c r="B109" s="200" t="s">
        <v>101</v>
      </c>
      <c r="C109" s="697" t="s">
        <v>465</v>
      </c>
      <c r="D109" s="336" t="s">
        <v>465</v>
      </c>
      <c r="E109" s="697">
        <v>-1.1080000000000001</v>
      </c>
      <c r="F109" s="691">
        <v>-4.0730000000000004</v>
      </c>
      <c r="G109" s="697">
        <v>-11.833</v>
      </c>
      <c r="H109" s="691">
        <v>6.2590000000000003</v>
      </c>
      <c r="I109" s="697">
        <v>-19.151</v>
      </c>
      <c r="J109" s="691">
        <v>-14.702</v>
      </c>
      <c r="K109" s="697" t="s">
        <v>465</v>
      </c>
      <c r="L109" s="691" t="s">
        <v>465</v>
      </c>
      <c r="M109" s="697">
        <v>-4.43</v>
      </c>
      <c r="N109" s="691">
        <v>-1.4059999999999999</v>
      </c>
      <c r="O109" s="697">
        <v>0.01</v>
      </c>
      <c r="P109" s="691" t="s">
        <v>465</v>
      </c>
      <c r="Q109" s="697">
        <v>-36.512</v>
      </c>
      <c r="R109" s="691">
        <v>-13.922000000000001</v>
      </c>
    </row>
    <row r="110" spans="1:23">
      <c r="A110" s="198"/>
      <c r="B110" s="205" t="s">
        <v>207</v>
      </c>
      <c r="C110" s="686" t="s">
        <v>465</v>
      </c>
      <c r="D110" s="334">
        <v>0</v>
      </c>
      <c r="E110" s="686" t="s">
        <v>465</v>
      </c>
      <c r="F110" s="692">
        <v>-8.9999999999999993E-3</v>
      </c>
      <c r="G110" s="686">
        <v>-15.518000000000001</v>
      </c>
      <c r="H110" s="692">
        <v>-12.645</v>
      </c>
      <c r="I110" s="686">
        <v>-24.151</v>
      </c>
      <c r="J110" s="692">
        <v>-3.379</v>
      </c>
      <c r="K110" s="686" t="s">
        <v>465</v>
      </c>
      <c r="L110" s="692">
        <v>-0.76800000000000002</v>
      </c>
      <c r="M110" s="686" t="s">
        <v>465</v>
      </c>
      <c r="N110" s="692" t="s">
        <v>465</v>
      </c>
      <c r="O110" s="686" t="s">
        <v>465</v>
      </c>
      <c r="P110" s="692" t="s">
        <v>465</v>
      </c>
      <c r="Q110" s="686">
        <v>-39.668999999999997</v>
      </c>
      <c r="R110" s="692">
        <v>-16.800999999999998</v>
      </c>
    </row>
    <row r="111" spans="1:23">
      <c r="A111" s="198"/>
      <c r="B111" s="205" t="s">
        <v>208</v>
      </c>
      <c r="C111" s="686" t="s">
        <v>465</v>
      </c>
      <c r="D111" s="334">
        <v>0</v>
      </c>
      <c r="E111" s="686" t="s">
        <v>465</v>
      </c>
      <c r="F111" s="692" t="s">
        <v>465</v>
      </c>
      <c r="G111" s="686">
        <v>-4.5010000000000003</v>
      </c>
      <c r="H111" s="692">
        <v>-4.9260000000000002</v>
      </c>
      <c r="I111" s="686">
        <v>-21.061</v>
      </c>
      <c r="J111" s="692">
        <v>-17.702999999999999</v>
      </c>
      <c r="K111" s="686" t="s">
        <v>465</v>
      </c>
      <c r="L111" s="692">
        <v>-0.26700000000000002</v>
      </c>
      <c r="M111" s="686" t="s">
        <v>465</v>
      </c>
      <c r="N111" s="692" t="s">
        <v>465</v>
      </c>
      <c r="O111" s="686" t="s">
        <v>465</v>
      </c>
      <c r="P111" s="692" t="s">
        <v>465</v>
      </c>
      <c r="Q111" s="686">
        <v>-25.562000000000001</v>
      </c>
      <c r="R111" s="692">
        <v>-22.896000000000001</v>
      </c>
    </row>
    <row r="112" spans="1:23">
      <c r="A112" s="198"/>
      <c r="B112" s="205" t="s">
        <v>109</v>
      </c>
      <c r="C112" s="686" t="s">
        <v>465</v>
      </c>
      <c r="D112" s="334" t="s">
        <v>465</v>
      </c>
      <c r="E112" s="686">
        <v>-1.1080000000000001</v>
      </c>
      <c r="F112" s="692">
        <v>-4.0640000000000001</v>
      </c>
      <c r="G112" s="686">
        <v>8.1859999999999999</v>
      </c>
      <c r="H112" s="692">
        <v>23.83</v>
      </c>
      <c r="I112" s="686">
        <v>26.061</v>
      </c>
      <c r="J112" s="692">
        <v>6.38</v>
      </c>
      <c r="K112" s="686" t="s">
        <v>465</v>
      </c>
      <c r="L112" s="692">
        <v>1.0349999999999999</v>
      </c>
      <c r="M112" s="686">
        <v>-4.43</v>
      </c>
      <c r="N112" s="692">
        <v>-1.4059999999999999</v>
      </c>
      <c r="O112" s="686">
        <v>0.01</v>
      </c>
      <c r="P112" s="692" t="s">
        <v>465</v>
      </c>
      <c r="Q112" s="686">
        <v>28.719000000000001</v>
      </c>
      <c r="R112" s="692">
        <v>25.774999999999999</v>
      </c>
    </row>
    <row r="113" spans="1:23">
      <c r="A113" s="198"/>
      <c r="B113" s="199" t="s">
        <v>209</v>
      </c>
      <c r="C113" s="686" t="s">
        <v>465</v>
      </c>
      <c r="D113" s="334" t="s">
        <v>465</v>
      </c>
      <c r="E113" s="686">
        <v>-72.119</v>
      </c>
      <c r="F113" s="692">
        <v>-44.378</v>
      </c>
      <c r="G113" s="686" t="s">
        <v>465</v>
      </c>
      <c r="H113" s="692" t="s">
        <v>465</v>
      </c>
      <c r="I113" s="686" t="s">
        <v>465</v>
      </c>
      <c r="J113" s="692" t="s">
        <v>465</v>
      </c>
      <c r="K113" s="686" t="s">
        <v>465</v>
      </c>
      <c r="L113" s="692" t="s">
        <v>465</v>
      </c>
      <c r="M113" s="686" t="s">
        <v>465</v>
      </c>
      <c r="N113" s="692" t="s">
        <v>465</v>
      </c>
      <c r="O113" s="686" t="s">
        <v>465</v>
      </c>
      <c r="P113" s="692" t="s">
        <v>465</v>
      </c>
      <c r="Q113" s="686">
        <v>-72.119</v>
      </c>
      <c r="R113" s="692">
        <v>-44.378</v>
      </c>
    </row>
    <row r="114" spans="1:23">
      <c r="A114" s="192"/>
      <c r="B114" s="215" t="s">
        <v>210</v>
      </c>
      <c r="C114" s="697" t="s">
        <v>465</v>
      </c>
      <c r="D114" s="336" t="s">
        <v>465</v>
      </c>
      <c r="E114" s="697">
        <v>29.152000000000001</v>
      </c>
      <c r="F114" s="691">
        <v>16.364999999999998</v>
      </c>
      <c r="G114" s="697">
        <v>4.5540000000000003</v>
      </c>
      <c r="H114" s="691">
        <v>30.42</v>
      </c>
      <c r="I114" s="697">
        <v>0.93300000000000005</v>
      </c>
      <c r="J114" s="691">
        <v>-4.8360000000000003</v>
      </c>
      <c r="K114" s="697" t="s">
        <v>465</v>
      </c>
      <c r="L114" s="691" t="s">
        <v>465</v>
      </c>
      <c r="M114" s="697">
        <v>0.32500000000000001</v>
      </c>
      <c r="N114" s="691">
        <v>0.28299999999999997</v>
      </c>
      <c r="O114" s="697" t="s">
        <v>465</v>
      </c>
      <c r="P114" s="691" t="s">
        <v>465</v>
      </c>
      <c r="Q114" s="697">
        <v>34.963999999999999</v>
      </c>
      <c r="R114" s="691">
        <v>42.231999999999999</v>
      </c>
    </row>
    <row r="115" spans="1:23">
      <c r="D115" s="337"/>
      <c r="E115" s="693"/>
      <c r="F115" s="693"/>
      <c r="G115" s="693"/>
      <c r="H115" s="693"/>
      <c r="I115" s="693"/>
      <c r="J115" s="693"/>
      <c r="K115" s="693"/>
      <c r="L115" s="693"/>
      <c r="M115" s="693"/>
      <c r="N115" s="693"/>
      <c r="O115" s="693"/>
      <c r="P115" s="693"/>
      <c r="Q115" s="693"/>
      <c r="R115" s="693"/>
      <c r="S115" s="203"/>
      <c r="T115" s="203"/>
      <c r="U115" s="203"/>
      <c r="V115" s="203"/>
      <c r="W115" s="203"/>
    </row>
    <row r="116" spans="1:23" ht="25.5">
      <c r="A116" s="212"/>
      <c r="B116" s="199" t="s">
        <v>211</v>
      </c>
      <c r="C116" s="686" t="s">
        <v>465</v>
      </c>
      <c r="D116" s="334" t="s">
        <v>465</v>
      </c>
      <c r="E116" s="686" t="s">
        <v>465</v>
      </c>
      <c r="F116" s="692" t="s">
        <v>465</v>
      </c>
      <c r="G116" s="686" t="s">
        <v>465</v>
      </c>
      <c r="H116" s="692" t="s">
        <v>465</v>
      </c>
      <c r="I116" s="686" t="s">
        <v>465</v>
      </c>
      <c r="J116" s="692" t="s">
        <v>465</v>
      </c>
      <c r="K116" s="686" t="s">
        <v>465</v>
      </c>
      <c r="L116" s="692" t="s">
        <v>465</v>
      </c>
      <c r="M116" s="686" t="s">
        <v>465</v>
      </c>
      <c r="N116" s="692" t="s">
        <v>465</v>
      </c>
      <c r="O116" s="686" t="s">
        <v>465</v>
      </c>
      <c r="P116" s="692" t="s">
        <v>465</v>
      </c>
      <c r="Q116" s="686" t="s">
        <v>465</v>
      </c>
      <c r="R116" s="692" t="s">
        <v>465</v>
      </c>
    </row>
    <row r="117" spans="1:23">
      <c r="A117" s="192"/>
      <c r="B117" s="215" t="s">
        <v>212</v>
      </c>
      <c r="C117" s="686" t="s">
        <v>465</v>
      </c>
      <c r="D117" s="336" t="s">
        <v>465</v>
      </c>
      <c r="E117" s="686">
        <v>-88.141999999999996</v>
      </c>
      <c r="F117" s="691" t="s">
        <v>465</v>
      </c>
      <c r="G117" s="686">
        <v>102.896</v>
      </c>
      <c r="H117" s="691" t="s">
        <v>465</v>
      </c>
      <c r="I117" s="686" t="s">
        <v>465</v>
      </c>
      <c r="J117" s="691">
        <v>2.1000000000000001E-2</v>
      </c>
      <c r="K117" s="686" t="s">
        <v>465</v>
      </c>
      <c r="L117" s="691" t="s">
        <v>465</v>
      </c>
      <c r="M117" s="686">
        <v>2E-3</v>
      </c>
      <c r="N117" s="691">
        <v>3.0000000000000001E-3</v>
      </c>
      <c r="O117" s="686" t="s">
        <v>465</v>
      </c>
      <c r="P117" s="691" t="s">
        <v>465</v>
      </c>
      <c r="Q117" s="686">
        <v>14.756</v>
      </c>
      <c r="R117" s="691">
        <v>2.4E-2</v>
      </c>
    </row>
    <row r="118" spans="1:23">
      <c r="A118" s="192"/>
      <c r="B118" s="205" t="s">
        <v>213</v>
      </c>
      <c r="C118" s="686" t="s">
        <v>465</v>
      </c>
      <c r="D118" s="334">
        <v>0</v>
      </c>
      <c r="E118" s="686">
        <v>-88.156000000000006</v>
      </c>
      <c r="F118" s="692" t="s">
        <v>465</v>
      </c>
      <c r="G118" s="686" t="s">
        <v>465</v>
      </c>
      <c r="H118" s="692" t="s">
        <v>465</v>
      </c>
      <c r="I118" s="686" t="s">
        <v>465</v>
      </c>
      <c r="J118" s="692" t="s">
        <v>465</v>
      </c>
      <c r="K118" s="686" t="s">
        <v>465</v>
      </c>
      <c r="L118" s="692" t="s">
        <v>465</v>
      </c>
      <c r="M118" s="686" t="s">
        <v>465</v>
      </c>
      <c r="N118" s="692" t="s">
        <v>465</v>
      </c>
      <c r="O118" s="686" t="s">
        <v>465</v>
      </c>
      <c r="P118" s="692" t="s">
        <v>465</v>
      </c>
      <c r="Q118" s="686">
        <v>-88.156000000000006</v>
      </c>
      <c r="R118" s="692" t="s">
        <v>465</v>
      </c>
    </row>
    <row r="119" spans="1:23">
      <c r="A119" s="192"/>
      <c r="B119" s="205" t="s">
        <v>214</v>
      </c>
      <c r="C119" s="686" t="s">
        <v>465</v>
      </c>
      <c r="D119" s="334" t="s">
        <v>465</v>
      </c>
      <c r="E119" s="686">
        <v>1.4E-2</v>
      </c>
      <c r="F119" s="692" t="s">
        <v>465</v>
      </c>
      <c r="G119" s="686">
        <v>102.896</v>
      </c>
      <c r="H119" s="692" t="s">
        <v>465</v>
      </c>
      <c r="I119" s="686" t="s">
        <v>465</v>
      </c>
      <c r="J119" s="692">
        <v>2.1000000000000001E-2</v>
      </c>
      <c r="K119" s="686" t="s">
        <v>465</v>
      </c>
      <c r="L119" s="692" t="s">
        <v>465</v>
      </c>
      <c r="M119" s="686">
        <v>2E-3</v>
      </c>
      <c r="N119" s="692">
        <v>3.0000000000000001E-3</v>
      </c>
      <c r="O119" s="686" t="s">
        <v>465</v>
      </c>
      <c r="P119" s="692" t="s">
        <v>465</v>
      </c>
      <c r="Q119" s="686">
        <v>102.91200000000001</v>
      </c>
      <c r="R119" s="692">
        <v>2.4E-2</v>
      </c>
    </row>
    <row r="120" spans="1:23">
      <c r="D120" s="337"/>
      <c r="E120" s="693"/>
      <c r="F120" s="693"/>
      <c r="G120" s="693"/>
      <c r="H120" s="693"/>
      <c r="I120" s="693"/>
      <c r="J120" s="693"/>
      <c r="K120" s="693"/>
      <c r="L120" s="693"/>
      <c r="M120" s="693"/>
      <c r="N120" s="693"/>
      <c r="O120" s="693"/>
      <c r="P120" s="693"/>
      <c r="Q120" s="693"/>
      <c r="R120" s="693"/>
      <c r="S120" s="203"/>
      <c r="T120" s="203"/>
      <c r="U120" s="203"/>
      <c r="V120" s="203"/>
      <c r="W120" s="203"/>
    </row>
    <row r="121" spans="1:23">
      <c r="A121" s="192" t="s">
        <v>243</v>
      </c>
      <c r="B121" s="215"/>
      <c r="C121" s="697" t="s">
        <v>465</v>
      </c>
      <c r="D121" s="336" t="s">
        <v>465</v>
      </c>
      <c r="E121" s="697">
        <v>-106.776</v>
      </c>
      <c r="F121" s="691">
        <v>-14.391999999999999</v>
      </c>
      <c r="G121" s="697">
        <v>218.542</v>
      </c>
      <c r="H121" s="691">
        <v>178.107</v>
      </c>
      <c r="I121" s="697">
        <v>162.96100000000001</v>
      </c>
      <c r="J121" s="691">
        <v>162.59299999999999</v>
      </c>
      <c r="K121" s="697" t="s">
        <v>465</v>
      </c>
      <c r="L121" s="691" t="s">
        <v>465</v>
      </c>
      <c r="M121" s="697">
        <v>26.238</v>
      </c>
      <c r="N121" s="691">
        <v>16.876999999999999</v>
      </c>
      <c r="O121" s="697">
        <v>-6.0000000000000001E-3</v>
      </c>
      <c r="P121" s="691">
        <v>-4.0000000000000001E-3</v>
      </c>
      <c r="Q121" s="697">
        <v>300.959</v>
      </c>
      <c r="R121" s="691">
        <v>343.18099999999998</v>
      </c>
    </row>
    <row r="122" spans="1:23">
      <c r="D122" s="337"/>
      <c r="E122" s="693"/>
      <c r="F122" s="693"/>
      <c r="G122" s="693"/>
      <c r="H122" s="693"/>
      <c r="I122" s="693"/>
      <c r="J122" s="693"/>
      <c r="K122" s="693"/>
      <c r="L122" s="693"/>
      <c r="M122" s="693"/>
      <c r="N122" s="693"/>
      <c r="O122" s="693"/>
      <c r="P122" s="693"/>
      <c r="Q122" s="693"/>
      <c r="R122" s="693"/>
      <c r="S122" s="203"/>
      <c r="T122" s="203"/>
      <c r="U122" s="203"/>
      <c r="V122" s="203"/>
      <c r="W122" s="203"/>
    </row>
    <row r="123" spans="1:23">
      <c r="A123" s="198"/>
      <c r="B123" s="199" t="s">
        <v>215</v>
      </c>
      <c r="C123" s="686" t="s">
        <v>465</v>
      </c>
      <c r="D123" s="334" t="s">
        <v>465</v>
      </c>
      <c r="E123" s="686">
        <v>-10.666</v>
      </c>
      <c r="F123" s="692">
        <v>5.883</v>
      </c>
      <c r="G123" s="686">
        <v>-64.462000000000003</v>
      </c>
      <c r="H123" s="692">
        <v>-37.575000000000003</v>
      </c>
      <c r="I123" s="686">
        <v>-56.755000000000003</v>
      </c>
      <c r="J123" s="692">
        <v>-53.878</v>
      </c>
      <c r="K123" s="686" t="s">
        <v>465</v>
      </c>
      <c r="L123" s="692" t="s">
        <v>465</v>
      </c>
      <c r="M123" s="686">
        <v>-10.896000000000001</v>
      </c>
      <c r="N123" s="692">
        <v>-5.0190000000000001</v>
      </c>
      <c r="O123" s="686" t="s">
        <v>465</v>
      </c>
      <c r="P123" s="692" t="s">
        <v>465</v>
      </c>
      <c r="Q123" s="686">
        <v>-142.779</v>
      </c>
      <c r="R123" s="692">
        <v>-90.588999999999999</v>
      </c>
    </row>
    <row r="124" spans="1:23">
      <c r="D124" s="337"/>
      <c r="E124" s="693"/>
      <c r="F124" s="693"/>
      <c r="G124" s="693"/>
      <c r="H124" s="693"/>
      <c r="I124" s="693"/>
      <c r="J124" s="693"/>
      <c r="K124" s="693"/>
      <c r="L124" s="693"/>
      <c r="M124" s="693"/>
      <c r="N124" s="693"/>
      <c r="O124" s="693"/>
      <c r="P124" s="693"/>
      <c r="Q124" s="693"/>
      <c r="R124" s="693"/>
      <c r="S124" s="203"/>
      <c r="T124" s="203"/>
      <c r="U124" s="203"/>
      <c r="V124" s="203"/>
      <c r="W124" s="203"/>
    </row>
    <row r="125" spans="1:23">
      <c r="A125" s="192" t="s">
        <v>238</v>
      </c>
      <c r="B125" s="215"/>
      <c r="C125" s="686" t="s">
        <v>465</v>
      </c>
      <c r="D125" s="336" t="s">
        <v>465</v>
      </c>
      <c r="E125" s="686">
        <v>-117.44199999999999</v>
      </c>
      <c r="F125" s="691">
        <v>-8.5090000000000003</v>
      </c>
      <c r="G125" s="686">
        <v>154.08000000000001</v>
      </c>
      <c r="H125" s="691">
        <v>140.53200000000001</v>
      </c>
      <c r="I125" s="686">
        <v>106.206</v>
      </c>
      <c r="J125" s="691">
        <v>108.715</v>
      </c>
      <c r="K125" s="686" t="s">
        <v>465</v>
      </c>
      <c r="L125" s="691" t="s">
        <v>465</v>
      </c>
      <c r="M125" s="686">
        <v>15.342000000000001</v>
      </c>
      <c r="N125" s="691">
        <v>11.858000000000001</v>
      </c>
      <c r="O125" s="686">
        <v>-6.0000000000000001E-3</v>
      </c>
      <c r="P125" s="691">
        <v>-4.0000000000000001E-3</v>
      </c>
      <c r="Q125" s="686">
        <v>158.18</v>
      </c>
      <c r="R125" s="691">
        <v>252.59200000000001</v>
      </c>
    </row>
    <row r="126" spans="1:23">
      <c r="A126" s="198"/>
      <c r="B126" s="199" t="s">
        <v>216</v>
      </c>
      <c r="C126" s="686" t="s">
        <v>465</v>
      </c>
      <c r="D126" s="334" t="s">
        <v>465</v>
      </c>
      <c r="E126" s="686" t="s">
        <v>465</v>
      </c>
      <c r="F126" s="692" t="s">
        <v>465</v>
      </c>
      <c r="G126" s="686" t="s">
        <v>465</v>
      </c>
      <c r="H126" s="692" t="s">
        <v>465</v>
      </c>
      <c r="I126" s="686" t="s">
        <v>465</v>
      </c>
      <c r="J126" s="692" t="s">
        <v>465</v>
      </c>
      <c r="K126" s="686">
        <v>31.866</v>
      </c>
      <c r="L126" s="692">
        <v>53.249000000000002</v>
      </c>
      <c r="M126" s="686" t="s">
        <v>465</v>
      </c>
      <c r="N126" s="692" t="s">
        <v>465</v>
      </c>
      <c r="O126" s="686">
        <v>6.0000000000000001E-3</v>
      </c>
      <c r="P126" s="692">
        <v>4.0000000000000001E-3</v>
      </c>
      <c r="Q126" s="686">
        <v>31.872</v>
      </c>
      <c r="R126" s="692">
        <v>53.253</v>
      </c>
    </row>
    <row r="127" spans="1:23">
      <c r="A127" s="206" t="s">
        <v>83</v>
      </c>
      <c r="B127" s="195"/>
      <c r="C127" s="686" t="s">
        <v>465</v>
      </c>
      <c r="D127" s="336" t="s">
        <v>465</v>
      </c>
      <c r="E127" s="686">
        <v>-117.44199999999999</v>
      </c>
      <c r="F127" s="691">
        <v>-8.5090000000000003</v>
      </c>
      <c r="G127" s="686">
        <v>154.08000000000001</v>
      </c>
      <c r="H127" s="691">
        <v>140.53200000000001</v>
      </c>
      <c r="I127" s="686">
        <v>106.206</v>
      </c>
      <c r="J127" s="691">
        <v>108.715</v>
      </c>
      <c r="K127" s="686">
        <v>31.866</v>
      </c>
      <c r="L127" s="691">
        <v>53.249000000000002</v>
      </c>
      <c r="M127" s="686">
        <v>15.342000000000001</v>
      </c>
      <c r="N127" s="691">
        <v>11.858000000000001</v>
      </c>
      <c r="O127" s="686" t="s">
        <v>465</v>
      </c>
      <c r="P127" s="691" t="s">
        <v>465</v>
      </c>
      <c r="Q127" s="686">
        <v>190.05199999999999</v>
      </c>
      <c r="R127" s="691">
        <v>305.84500000000003</v>
      </c>
    </row>
    <row r="128" spans="1:23">
      <c r="E128" s="217"/>
      <c r="F128" s="217"/>
      <c r="Q128" s="203"/>
      <c r="R128" s="203"/>
    </row>
    <row r="129" spans="1:18">
      <c r="C129" s="217"/>
      <c r="D129" s="217"/>
    </row>
    <row r="130" spans="1:18">
      <c r="C130" s="217"/>
      <c r="D130" s="217"/>
    </row>
    <row r="131" spans="1:18">
      <c r="O131" s="190"/>
      <c r="P131" s="190"/>
    </row>
    <row r="132" spans="1:18">
      <c r="C132" s="241"/>
      <c r="O132" s="190"/>
      <c r="P132" s="190"/>
    </row>
    <row r="133" spans="1:18">
      <c r="A133" s="869" t="s">
        <v>71</v>
      </c>
      <c r="B133" s="870"/>
      <c r="C133" s="871" t="s">
        <v>20</v>
      </c>
      <c r="D133" s="872"/>
      <c r="E133" s="871" t="s">
        <v>10</v>
      </c>
      <c r="F133" s="872"/>
      <c r="G133" s="871" t="s">
        <v>46</v>
      </c>
      <c r="H133" s="872"/>
      <c r="I133" s="871" t="s">
        <v>14</v>
      </c>
      <c r="J133" s="872"/>
      <c r="K133" s="871" t="s">
        <v>47</v>
      </c>
      <c r="L133" s="872"/>
      <c r="M133" s="871" t="s">
        <v>318</v>
      </c>
      <c r="N133" s="872"/>
      <c r="O133" s="871" t="s">
        <v>245</v>
      </c>
      <c r="P133" s="872"/>
      <c r="Q133" s="871" t="s">
        <v>17</v>
      </c>
      <c r="R133" s="872"/>
    </row>
    <row r="134" spans="1:18">
      <c r="A134" s="861" t="s">
        <v>239</v>
      </c>
      <c r="B134" s="862"/>
      <c r="C134" s="682" t="s">
        <v>466</v>
      </c>
      <c r="D134" s="323" t="s">
        <v>467</v>
      </c>
      <c r="E134" s="682" t="s">
        <v>466</v>
      </c>
      <c r="F134" s="323" t="s">
        <v>467</v>
      </c>
      <c r="G134" s="682" t="s">
        <v>466</v>
      </c>
      <c r="H134" s="323" t="s">
        <v>467</v>
      </c>
      <c r="I134" s="682" t="s">
        <v>466</v>
      </c>
      <c r="J134" s="323" t="s">
        <v>467</v>
      </c>
      <c r="K134" s="682" t="s">
        <v>466</v>
      </c>
      <c r="L134" s="323" t="s">
        <v>467</v>
      </c>
      <c r="M134" s="682" t="s">
        <v>466</v>
      </c>
      <c r="N134" s="323" t="s">
        <v>467</v>
      </c>
      <c r="O134" s="682" t="s">
        <v>466</v>
      </c>
      <c r="P134" s="323" t="s">
        <v>467</v>
      </c>
      <c r="Q134" s="682" t="s">
        <v>466</v>
      </c>
      <c r="R134" s="323" t="s">
        <v>467</v>
      </c>
    </row>
    <row r="135" spans="1:18">
      <c r="A135" s="863"/>
      <c r="B135" s="864"/>
      <c r="C135" s="683" t="s">
        <v>307</v>
      </c>
      <c r="D135" s="324" t="s">
        <v>307</v>
      </c>
      <c r="E135" s="683" t="s">
        <v>307</v>
      </c>
      <c r="F135" s="324" t="s">
        <v>307</v>
      </c>
      <c r="G135" s="683" t="s">
        <v>307</v>
      </c>
      <c r="H135" s="324" t="s">
        <v>307</v>
      </c>
      <c r="I135" s="683" t="s">
        <v>307</v>
      </c>
      <c r="J135" s="324" t="s">
        <v>307</v>
      </c>
      <c r="K135" s="683" t="s">
        <v>307</v>
      </c>
      <c r="L135" s="324" t="s">
        <v>307</v>
      </c>
      <c r="M135" s="683" t="s">
        <v>307</v>
      </c>
      <c r="N135" s="324" t="s">
        <v>307</v>
      </c>
      <c r="O135" s="683" t="s">
        <v>307</v>
      </c>
      <c r="P135" s="324" t="s">
        <v>307</v>
      </c>
      <c r="Q135" s="683" t="s">
        <v>307</v>
      </c>
      <c r="R135" s="324" t="s">
        <v>307</v>
      </c>
    </row>
    <row r="136" spans="1:18">
      <c r="E136" s="693"/>
      <c r="F136" s="693"/>
      <c r="G136" s="693"/>
      <c r="H136" s="693"/>
      <c r="I136" s="693"/>
      <c r="J136" s="693"/>
      <c r="K136" s="693"/>
      <c r="L136" s="693"/>
      <c r="M136" s="693"/>
      <c r="N136" s="693"/>
      <c r="O136" s="693"/>
      <c r="P136" s="693"/>
      <c r="Q136" s="693"/>
      <c r="R136" s="693"/>
    </row>
    <row r="137" spans="1:18">
      <c r="A137" s="192"/>
      <c r="B137" s="205" t="s">
        <v>218</v>
      </c>
      <c r="C137" s="687" t="s">
        <v>465</v>
      </c>
      <c r="D137" s="334" t="s">
        <v>465</v>
      </c>
      <c r="E137" s="686">
        <v>-1.3540000000000001</v>
      </c>
      <c r="F137" s="692">
        <v>16.821999999999999</v>
      </c>
      <c r="G137" s="686">
        <v>-57.712000000000003</v>
      </c>
      <c r="H137" s="692">
        <v>-188.221</v>
      </c>
      <c r="I137" s="686">
        <v>42.981999999999999</v>
      </c>
      <c r="J137" s="692">
        <v>112.372</v>
      </c>
      <c r="K137" s="686">
        <v>128.93899999999999</v>
      </c>
      <c r="L137" s="692">
        <v>64.135999999999996</v>
      </c>
      <c r="M137" s="686">
        <v>45.622</v>
      </c>
      <c r="N137" s="692">
        <v>40.71</v>
      </c>
      <c r="O137" s="686">
        <v>-0.48499999999999999</v>
      </c>
      <c r="P137" s="692" t="s">
        <v>465</v>
      </c>
      <c r="Q137" s="686">
        <v>157.99199999999999</v>
      </c>
      <c r="R137" s="692">
        <v>45.819000000000003</v>
      </c>
    </row>
    <row r="138" spans="1:18">
      <c r="A138" s="192"/>
      <c r="B138" s="205" t="s">
        <v>219</v>
      </c>
      <c r="C138" s="687" t="s">
        <v>465</v>
      </c>
      <c r="D138" s="334" t="s">
        <v>465</v>
      </c>
      <c r="E138" s="686">
        <v>-15.430999999999999</v>
      </c>
      <c r="F138" s="692">
        <v>-8.4139999999999997</v>
      </c>
      <c r="G138" s="686">
        <v>1250.1949999999999</v>
      </c>
      <c r="H138" s="692">
        <v>36.351999999999997</v>
      </c>
      <c r="I138" s="686">
        <v>61.542000000000002</v>
      </c>
      <c r="J138" s="692">
        <v>-60.128</v>
      </c>
      <c r="K138" s="686">
        <v>-71.721000000000004</v>
      </c>
      <c r="L138" s="692">
        <v>-23.373000000000001</v>
      </c>
      <c r="M138" s="686">
        <v>-0.79300000000000004</v>
      </c>
      <c r="N138" s="692">
        <v>37.19</v>
      </c>
      <c r="O138" s="686">
        <v>-1.615</v>
      </c>
      <c r="P138" s="692" t="s">
        <v>465</v>
      </c>
      <c r="Q138" s="686">
        <v>1222.1769999999999</v>
      </c>
      <c r="R138" s="692">
        <v>-18.373000000000001</v>
      </c>
    </row>
    <row r="139" spans="1:18">
      <c r="A139" s="192"/>
      <c r="B139" s="205" t="s">
        <v>220</v>
      </c>
      <c r="C139" s="687" t="s">
        <v>465</v>
      </c>
      <c r="D139" s="334" t="s">
        <v>465</v>
      </c>
      <c r="E139" s="686" t="s">
        <v>465</v>
      </c>
      <c r="F139" s="692">
        <v>-0.78500000000000003</v>
      </c>
      <c r="G139" s="686">
        <v>-184.15600000000001</v>
      </c>
      <c r="H139" s="692">
        <v>-7.2140000000000004</v>
      </c>
      <c r="I139" s="686">
        <v>3.8889999999999998</v>
      </c>
      <c r="J139" s="692">
        <v>74.004000000000005</v>
      </c>
      <c r="K139" s="686">
        <v>73.215999999999994</v>
      </c>
      <c r="L139" s="692">
        <v>1.6679999999999999</v>
      </c>
      <c r="M139" s="686">
        <v>-1.615</v>
      </c>
      <c r="N139" s="692">
        <v>-1E-3</v>
      </c>
      <c r="O139" s="686">
        <v>1.615</v>
      </c>
      <c r="P139" s="692" t="s">
        <v>465</v>
      </c>
      <c r="Q139" s="686">
        <v>-107.051</v>
      </c>
      <c r="R139" s="692">
        <v>67.671999999999997</v>
      </c>
    </row>
    <row r="147" spans="3:11">
      <c r="C147" s="190">
        <v>0</v>
      </c>
      <c r="D147" s="190">
        <v>0</v>
      </c>
      <c r="E147" s="190"/>
      <c r="F147" s="190"/>
      <c r="G147" s="190"/>
      <c r="H147" s="190"/>
      <c r="I147" s="190"/>
      <c r="J147" s="190"/>
      <c r="K147" s="190"/>
    </row>
  </sheetData>
  <mergeCells count="45">
    <mergeCell ref="Q3:R3"/>
    <mergeCell ref="C2:R2"/>
    <mergeCell ref="O3:P3"/>
    <mergeCell ref="C34:R34"/>
    <mergeCell ref="E3:F3"/>
    <mergeCell ref="G3:H3"/>
    <mergeCell ref="I3:J3"/>
    <mergeCell ref="M3:N3"/>
    <mergeCell ref="K3:L3"/>
    <mergeCell ref="A4:B5"/>
    <mergeCell ref="A34:B34"/>
    <mergeCell ref="A2:B2"/>
    <mergeCell ref="A3:B3"/>
    <mergeCell ref="C3:D3"/>
    <mergeCell ref="A134:B135"/>
    <mergeCell ref="A35:B35"/>
    <mergeCell ref="C35:D35"/>
    <mergeCell ref="E35:F35"/>
    <mergeCell ref="I35:J35"/>
    <mergeCell ref="A76:B77"/>
    <mergeCell ref="A133:B133"/>
    <mergeCell ref="C133:D133"/>
    <mergeCell ref="E133:F133"/>
    <mergeCell ref="G133:H133"/>
    <mergeCell ref="G35:H35"/>
    <mergeCell ref="A36:B37"/>
    <mergeCell ref="A75:B75"/>
    <mergeCell ref="O35:P35"/>
    <mergeCell ref="M35:N35"/>
    <mergeCell ref="Q35:R35"/>
    <mergeCell ref="K35:L35"/>
    <mergeCell ref="M75:N75"/>
    <mergeCell ref="O75:P75"/>
    <mergeCell ref="Q75:R75"/>
    <mergeCell ref="C74:R74"/>
    <mergeCell ref="C75:D75"/>
    <mergeCell ref="E75:F75"/>
    <mergeCell ref="G75:H75"/>
    <mergeCell ref="I75:J75"/>
    <mergeCell ref="K75:L75"/>
    <mergeCell ref="O133:P133"/>
    <mergeCell ref="Q133:R133"/>
    <mergeCell ref="I133:J133"/>
    <mergeCell ref="M133:N133"/>
    <mergeCell ref="K133:L13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144"/>
  <sheetViews>
    <sheetView workbookViewId="0"/>
  </sheetViews>
  <sheetFormatPr baseColWidth="10" defaultColWidth="11.42578125" defaultRowHeight="12.75"/>
  <cols>
    <col min="1" max="1" width="6" style="196" customWidth="1"/>
    <col min="2" max="2" width="70.140625" style="196" customWidth="1"/>
    <col min="3" max="3" width="14.85546875" style="196" customWidth="1"/>
    <col min="4" max="4" width="20.5703125" style="196" customWidth="1"/>
    <col min="5" max="5" width="14.85546875" style="196" customWidth="1"/>
    <col min="6" max="6" width="18" style="196" customWidth="1"/>
    <col min="7" max="7" width="14.85546875" style="196" customWidth="1"/>
    <col min="8" max="8" width="19.7109375" style="196" customWidth="1"/>
    <col min="9" max="9" width="14.85546875" style="196" customWidth="1"/>
    <col min="10" max="10" width="18.5703125" style="196" customWidth="1"/>
    <col min="11" max="11" width="14.85546875" style="196" customWidth="1"/>
    <col min="12" max="12" width="18.85546875" style="196" customWidth="1"/>
    <col min="13" max="13" width="14.85546875" style="196" customWidth="1"/>
    <col min="14" max="14" width="19.140625" style="196" customWidth="1"/>
    <col min="15" max="15" width="14.85546875" style="196" customWidth="1"/>
    <col min="16" max="16" width="18.7109375" style="196" customWidth="1"/>
    <col min="17" max="18" width="11.42578125" style="113"/>
    <col min="19" max="19" width="13.28515625" style="113" customWidth="1"/>
    <col min="20" max="20" width="13.42578125" style="113" customWidth="1"/>
    <col min="21" max="21" width="12.5703125" style="113" customWidth="1"/>
    <col min="22" max="16384" width="11.42578125" style="113"/>
  </cols>
  <sheetData>
    <row r="1" spans="1:22">
      <c r="A1" s="33"/>
      <c r="B1" s="113"/>
    </row>
    <row r="2" spans="1:22">
      <c r="A2" s="890" t="s">
        <v>117</v>
      </c>
      <c r="B2" s="891"/>
      <c r="C2" s="871" t="s">
        <v>45</v>
      </c>
      <c r="D2" s="892"/>
      <c r="E2" s="892"/>
      <c r="F2" s="892"/>
      <c r="G2" s="892"/>
      <c r="H2" s="892"/>
      <c r="I2" s="892"/>
      <c r="J2" s="892"/>
      <c r="K2" s="892"/>
      <c r="L2" s="892"/>
      <c r="M2" s="892"/>
      <c r="N2" s="892"/>
      <c r="O2" s="892"/>
      <c r="P2" s="892"/>
    </row>
    <row r="3" spans="1:22">
      <c r="A3" s="869" t="s">
        <v>71</v>
      </c>
      <c r="B3" s="870"/>
      <c r="C3" s="871" t="s">
        <v>20</v>
      </c>
      <c r="D3" s="872"/>
      <c r="E3" s="871" t="s">
        <v>10</v>
      </c>
      <c r="F3" s="872"/>
      <c r="G3" s="871" t="s">
        <v>46</v>
      </c>
      <c r="H3" s="872"/>
      <c r="I3" s="871" t="s">
        <v>14</v>
      </c>
      <c r="J3" s="872"/>
      <c r="K3" s="871" t="s">
        <v>47</v>
      </c>
      <c r="L3" s="872"/>
      <c r="M3" s="871" t="s">
        <v>245</v>
      </c>
      <c r="N3" s="872"/>
      <c r="O3" s="871" t="s">
        <v>17</v>
      </c>
      <c r="P3" s="872"/>
    </row>
    <row r="4" spans="1:22">
      <c r="A4" s="901" t="s">
        <v>221</v>
      </c>
      <c r="B4" s="902"/>
      <c r="C4" s="682" t="s">
        <v>466</v>
      </c>
      <c r="D4" s="323" t="s">
        <v>468</v>
      </c>
      <c r="E4" s="682" t="s">
        <v>466</v>
      </c>
      <c r="F4" s="323" t="s">
        <v>468</v>
      </c>
      <c r="G4" s="682" t="s">
        <v>466</v>
      </c>
      <c r="H4" s="323" t="s">
        <v>468</v>
      </c>
      <c r="I4" s="682" t="s">
        <v>466</v>
      </c>
      <c r="J4" s="323" t="s">
        <v>468</v>
      </c>
      <c r="K4" s="682" t="s">
        <v>466</v>
      </c>
      <c r="L4" s="323" t="s">
        <v>468</v>
      </c>
      <c r="M4" s="682" t="s">
        <v>466</v>
      </c>
      <c r="N4" s="323" t="s">
        <v>468</v>
      </c>
      <c r="O4" s="682" t="s">
        <v>466</v>
      </c>
      <c r="P4" s="323" t="s">
        <v>468</v>
      </c>
    </row>
    <row r="5" spans="1:22">
      <c r="A5" s="903"/>
      <c r="B5" s="904"/>
      <c r="C5" s="683" t="s">
        <v>307</v>
      </c>
      <c r="D5" s="324" t="s">
        <v>307</v>
      </c>
      <c r="E5" s="683" t="s">
        <v>307</v>
      </c>
      <c r="F5" s="324" t="s">
        <v>307</v>
      </c>
      <c r="G5" s="683" t="s">
        <v>307</v>
      </c>
      <c r="H5" s="324" t="s">
        <v>307</v>
      </c>
      <c r="I5" s="683" t="s">
        <v>307</v>
      </c>
      <c r="J5" s="324" t="s">
        <v>307</v>
      </c>
      <c r="K5" s="683" t="s">
        <v>307</v>
      </c>
      <c r="L5" s="324" t="s">
        <v>307</v>
      </c>
      <c r="M5" s="683" t="s">
        <v>307</v>
      </c>
      <c r="N5" s="324" t="s">
        <v>307</v>
      </c>
      <c r="O5" s="683" t="s">
        <v>307</v>
      </c>
      <c r="P5" s="324" t="s">
        <v>307</v>
      </c>
    </row>
    <row r="6" spans="1:22" s="108" customFormat="1">
      <c r="A6" s="192" t="s">
        <v>222</v>
      </c>
      <c r="B6" s="193"/>
      <c r="C6" s="681" t="s">
        <v>465</v>
      </c>
      <c r="D6" s="325" t="s">
        <v>465</v>
      </c>
      <c r="E6" s="681">
        <v>338.67399999999998</v>
      </c>
      <c r="F6" s="325">
        <v>361.26299999999998</v>
      </c>
      <c r="G6" s="681">
        <v>3658.5129999999999</v>
      </c>
      <c r="H6" s="325">
        <v>3254.9650000000001</v>
      </c>
      <c r="I6" s="681">
        <v>521.98299999999995</v>
      </c>
      <c r="J6" s="325">
        <v>595.26800000000003</v>
      </c>
      <c r="K6" s="681">
        <v>1714.5719999999999</v>
      </c>
      <c r="L6" s="325">
        <v>183.96</v>
      </c>
      <c r="M6" s="681" t="s">
        <v>465</v>
      </c>
      <c r="N6" s="325" t="s">
        <v>465</v>
      </c>
      <c r="O6" s="681">
        <v>6233.7420000000002</v>
      </c>
      <c r="P6" s="325">
        <v>4395.4560000000001</v>
      </c>
      <c r="Q6" s="113"/>
      <c r="R6" s="113"/>
      <c r="S6" s="113"/>
      <c r="T6" s="113"/>
      <c r="U6" s="113"/>
      <c r="V6" s="113"/>
    </row>
    <row r="7" spans="1:22">
      <c r="A7" s="194"/>
      <c r="B7" s="195" t="s">
        <v>179</v>
      </c>
      <c r="C7" s="681" t="s">
        <v>465</v>
      </c>
      <c r="D7" s="326" t="s">
        <v>465</v>
      </c>
      <c r="E7" s="681">
        <v>8.1850000000000005</v>
      </c>
      <c r="F7" s="326">
        <v>5.9770000000000003</v>
      </c>
      <c r="G7" s="681">
        <v>398.13</v>
      </c>
      <c r="H7" s="326">
        <v>276.15499999999997</v>
      </c>
      <c r="I7" s="681">
        <v>140.63900000000001</v>
      </c>
      <c r="J7" s="326">
        <v>131.595</v>
      </c>
      <c r="K7" s="681" t="s">
        <v>465</v>
      </c>
      <c r="L7" s="326">
        <v>12.74</v>
      </c>
      <c r="M7" s="681" t="s">
        <v>465</v>
      </c>
      <c r="N7" s="326" t="s">
        <v>465</v>
      </c>
      <c r="O7" s="681">
        <v>546.95399999999995</v>
      </c>
      <c r="P7" s="326">
        <v>426.46699999999998</v>
      </c>
    </row>
    <row r="8" spans="1:22">
      <c r="A8" s="194"/>
      <c r="B8" s="195" t="s">
        <v>373</v>
      </c>
      <c r="C8" s="681" t="s">
        <v>465</v>
      </c>
      <c r="D8" s="326" t="s">
        <v>465</v>
      </c>
      <c r="E8" s="681">
        <v>3.6629999999999998</v>
      </c>
      <c r="F8" s="326">
        <v>34.384999999999998</v>
      </c>
      <c r="G8" s="681">
        <v>43.494</v>
      </c>
      <c r="H8" s="326">
        <v>43.622</v>
      </c>
      <c r="I8" s="681">
        <v>1.6830000000000001</v>
      </c>
      <c r="J8" s="326">
        <v>12.428000000000001</v>
      </c>
      <c r="K8" s="681" t="s">
        <v>465</v>
      </c>
      <c r="L8" s="326">
        <v>1.9E-2</v>
      </c>
      <c r="M8" s="681" t="s">
        <v>465</v>
      </c>
      <c r="N8" s="326" t="s">
        <v>465</v>
      </c>
      <c r="O8" s="681">
        <v>48.84</v>
      </c>
      <c r="P8" s="326">
        <v>90.453999999999994</v>
      </c>
    </row>
    <row r="9" spans="1:22">
      <c r="A9" s="194"/>
      <c r="B9" s="195" t="s">
        <v>374</v>
      </c>
      <c r="C9" s="681" t="s">
        <v>465</v>
      </c>
      <c r="D9" s="326" t="s">
        <v>465</v>
      </c>
      <c r="E9" s="681">
        <v>14.252000000000001</v>
      </c>
      <c r="F9" s="326">
        <v>15.34</v>
      </c>
      <c r="G9" s="681">
        <v>556.78899999999999</v>
      </c>
      <c r="H9" s="326">
        <v>524.62599999999998</v>
      </c>
      <c r="I9" s="681">
        <v>13.241</v>
      </c>
      <c r="J9" s="326">
        <v>9.6989999999999998</v>
      </c>
      <c r="K9" s="681" t="s">
        <v>465</v>
      </c>
      <c r="L9" s="326">
        <v>3.806</v>
      </c>
      <c r="M9" s="681" t="s">
        <v>465</v>
      </c>
      <c r="N9" s="326" t="s">
        <v>465</v>
      </c>
      <c r="O9" s="681">
        <v>584.28200000000004</v>
      </c>
      <c r="P9" s="326">
        <v>553.471</v>
      </c>
    </row>
    <row r="10" spans="1:22">
      <c r="A10" s="194"/>
      <c r="B10" s="195" t="s">
        <v>371</v>
      </c>
      <c r="C10" s="681" t="s">
        <v>465</v>
      </c>
      <c r="D10" s="326" t="s">
        <v>465</v>
      </c>
      <c r="E10" s="681">
        <v>270.125</v>
      </c>
      <c r="F10" s="326">
        <v>282.45600000000002</v>
      </c>
      <c r="G10" s="681">
        <v>2281.5070000000001</v>
      </c>
      <c r="H10" s="326">
        <v>2017.24</v>
      </c>
      <c r="I10" s="681">
        <v>267.43299999999999</v>
      </c>
      <c r="J10" s="326">
        <v>246.07</v>
      </c>
      <c r="K10" s="681" t="s">
        <v>465</v>
      </c>
      <c r="L10" s="326">
        <v>136.773</v>
      </c>
      <c r="M10" s="681" t="s">
        <v>465</v>
      </c>
      <c r="N10" s="326" t="s">
        <v>465</v>
      </c>
      <c r="O10" s="681">
        <v>2819.0650000000001</v>
      </c>
      <c r="P10" s="326">
        <v>2682.5390000000002</v>
      </c>
    </row>
    <row r="11" spans="1:22">
      <c r="A11" s="194"/>
      <c r="B11" s="195" t="s">
        <v>180</v>
      </c>
      <c r="C11" s="681" t="s">
        <v>465</v>
      </c>
      <c r="D11" s="326" t="s">
        <v>465</v>
      </c>
      <c r="E11" s="681">
        <v>8.1000000000000003E-2</v>
      </c>
      <c r="F11" s="326">
        <v>9.5000000000000001E-2</v>
      </c>
      <c r="G11" s="681">
        <v>11.861000000000001</v>
      </c>
      <c r="H11" s="326">
        <v>10.728999999999999</v>
      </c>
      <c r="I11" s="681">
        <v>15.723000000000001</v>
      </c>
      <c r="J11" s="326">
        <v>127.56399999999999</v>
      </c>
      <c r="K11" s="681" t="s">
        <v>465</v>
      </c>
      <c r="L11" s="326">
        <v>5.3890000000000002</v>
      </c>
      <c r="M11" s="681" t="s">
        <v>465</v>
      </c>
      <c r="N11" s="326" t="s">
        <v>465</v>
      </c>
      <c r="O11" s="681">
        <v>27.664999999999999</v>
      </c>
      <c r="P11" s="326">
        <v>143.77699999999999</v>
      </c>
    </row>
    <row r="12" spans="1:22">
      <c r="A12" s="194"/>
      <c r="B12" s="195" t="s">
        <v>341</v>
      </c>
      <c r="C12" s="681" t="s">
        <v>465</v>
      </c>
      <c r="D12" s="326" t="s">
        <v>465</v>
      </c>
      <c r="E12" s="681">
        <v>42.368000000000002</v>
      </c>
      <c r="F12" s="326">
        <v>23.01</v>
      </c>
      <c r="G12" s="681">
        <v>340.98700000000002</v>
      </c>
      <c r="H12" s="326">
        <v>345.21199999999999</v>
      </c>
      <c r="I12" s="681">
        <v>72.441999999999993</v>
      </c>
      <c r="J12" s="326">
        <v>57.706000000000003</v>
      </c>
      <c r="K12" s="681" t="s">
        <v>465</v>
      </c>
      <c r="L12" s="326">
        <v>25.233000000000001</v>
      </c>
      <c r="M12" s="681" t="s">
        <v>465</v>
      </c>
      <c r="N12" s="326" t="s">
        <v>465</v>
      </c>
      <c r="O12" s="681">
        <v>455.79700000000003</v>
      </c>
      <c r="P12" s="326">
        <v>451.161</v>
      </c>
    </row>
    <row r="13" spans="1:22">
      <c r="A13" s="194"/>
      <c r="B13" s="195" t="s">
        <v>181</v>
      </c>
      <c r="C13" s="681" t="s">
        <v>465</v>
      </c>
      <c r="D13" s="326" t="s">
        <v>465</v>
      </c>
      <c r="E13" s="681" t="s">
        <v>465</v>
      </c>
      <c r="F13" s="326" t="s">
        <v>465</v>
      </c>
      <c r="G13" s="681">
        <v>25.745000000000001</v>
      </c>
      <c r="H13" s="326">
        <v>37.381</v>
      </c>
      <c r="I13" s="681">
        <v>1.254</v>
      </c>
      <c r="J13" s="326">
        <v>1.012</v>
      </c>
      <c r="K13" s="681" t="s">
        <v>465</v>
      </c>
      <c r="L13" s="326" t="s">
        <v>465</v>
      </c>
      <c r="M13" s="681" t="s">
        <v>465</v>
      </c>
      <c r="N13" s="326" t="s">
        <v>465</v>
      </c>
      <c r="O13" s="681">
        <v>26.998999999999999</v>
      </c>
      <c r="P13" s="326">
        <v>38.393000000000001</v>
      </c>
    </row>
    <row r="14" spans="1:22">
      <c r="Q14" s="196"/>
      <c r="R14" s="196"/>
    </row>
    <row r="15" spans="1:22" ht="25.5">
      <c r="A15" s="194"/>
      <c r="B15" s="199" t="s">
        <v>368</v>
      </c>
      <c r="C15" s="681" t="s">
        <v>465</v>
      </c>
      <c r="D15" s="327" t="s">
        <v>465</v>
      </c>
      <c r="E15" s="681" t="s">
        <v>465</v>
      </c>
      <c r="F15" s="327" t="s">
        <v>465</v>
      </c>
      <c r="G15" s="681" t="s">
        <v>465</v>
      </c>
      <c r="H15" s="327" t="s">
        <v>465</v>
      </c>
      <c r="I15" s="681">
        <v>9.5679999999999996</v>
      </c>
      <c r="J15" s="327">
        <v>9.1940000000000008</v>
      </c>
      <c r="K15" s="681">
        <v>1714.5719999999999</v>
      </c>
      <c r="L15" s="327" t="s">
        <v>465</v>
      </c>
      <c r="M15" s="681" t="s">
        <v>465</v>
      </c>
      <c r="N15" s="327" t="s">
        <v>465</v>
      </c>
      <c r="O15" s="681">
        <v>1724.14</v>
      </c>
      <c r="P15" s="327">
        <v>9.1940000000000008</v>
      </c>
    </row>
    <row r="16" spans="1:22">
      <c r="Q16" s="196"/>
      <c r="R16" s="196"/>
      <c r="S16" s="196"/>
      <c r="T16" s="196"/>
    </row>
    <row r="17" spans="1:25" s="108" customFormat="1">
      <c r="A17" s="206" t="s">
        <v>223</v>
      </c>
      <c r="B17" s="207"/>
      <c r="C17" s="680" t="s">
        <v>465</v>
      </c>
      <c r="D17" s="328" t="s">
        <v>465</v>
      </c>
      <c r="E17" s="680">
        <v>2264.1640000000002</v>
      </c>
      <c r="F17" s="328">
        <v>2194.7170000000001</v>
      </c>
      <c r="G17" s="680">
        <v>9786.7649999999994</v>
      </c>
      <c r="H17" s="328">
        <v>9429.3539999999994</v>
      </c>
      <c r="I17" s="680">
        <v>1749.34</v>
      </c>
      <c r="J17" s="328">
        <v>1647.595</v>
      </c>
      <c r="K17" s="680" t="s">
        <v>465</v>
      </c>
      <c r="L17" s="328">
        <v>1438.8879999999999</v>
      </c>
      <c r="M17" s="680" t="s">
        <v>465</v>
      </c>
      <c r="N17" s="328" t="s">
        <v>465</v>
      </c>
      <c r="O17" s="680">
        <v>13800.269</v>
      </c>
      <c r="P17" s="328">
        <v>14710.554</v>
      </c>
    </row>
    <row r="18" spans="1:25">
      <c r="A18" s="194"/>
      <c r="B18" s="195" t="s">
        <v>377</v>
      </c>
      <c r="C18" s="681" t="s">
        <v>465</v>
      </c>
      <c r="D18" s="327" t="s">
        <v>465</v>
      </c>
      <c r="E18" s="681">
        <v>3.0000000000000001E-3</v>
      </c>
      <c r="F18" s="327">
        <v>3.0000000000000001E-3</v>
      </c>
      <c r="G18" s="681">
        <v>3915.8130000000001</v>
      </c>
      <c r="H18" s="327">
        <v>3579.3409999999999</v>
      </c>
      <c r="I18" s="681">
        <v>10.122999999999999</v>
      </c>
      <c r="J18" s="327">
        <v>13.67</v>
      </c>
      <c r="K18" s="681" t="s">
        <v>465</v>
      </c>
      <c r="L18" s="327" t="s">
        <v>465</v>
      </c>
      <c r="M18" s="681" t="s">
        <v>465</v>
      </c>
      <c r="N18" s="327" t="s">
        <v>465</v>
      </c>
      <c r="O18" s="681">
        <v>3925.9389999999999</v>
      </c>
      <c r="P18" s="327">
        <v>3593.0140000000001</v>
      </c>
    </row>
    <row r="19" spans="1:25">
      <c r="A19" s="194"/>
      <c r="B19" s="195" t="s">
        <v>376</v>
      </c>
      <c r="C19" s="681" t="s">
        <v>465</v>
      </c>
      <c r="D19" s="327" t="s">
        <v>465</v>
      </c>
      <c r="E19" s="681">
        <v>1.4E-2</v>
      </c>
      <c r="F19" s="327">
        <v>1.6E-2</v>
      </c>
      <c r="G19" s="681">
        <v>2077.7040000000002</v>
      </c>
      <c r="H19" s="327">
        <v>2168.2579999999998</v>
      </c>
      <c r="I19" s="681">
        <v>25.004999999999999</v>
      </c>
      <c r="J19" s="327">
        <v>22.821000000000002</v>
      </c>
      <c r="K19" s="681" t="s">
        <v>465</v>
      </c>
      <c r="L19" s="327" t="s">
        <v>465</v>
      </c>
      <c r="M19" s="681" t="s">
        <v>465</v>
      </c>
      <c r="N19" s="327" t="s">
        <v>465</v>
      </c>
      <c r="O19" s="681">
        <v>2102.723</v>
      </c>
      <c r="P19" s="327">
        <v>2191.0949999999998</v>
      </c>
    </row>
    <row r="20" spans="1:25">
      <c r="A20" s="194"/>
      <c r="B20" s="195" t="s">
        <v>378</v>
      </c>
      <c r="C20" s="681" t="s">
        <v>465</v>
      </c>
      <c r="D20" s="327" t="s">
        <v>465</v>
      </c>
      <c r="E20" s="681">
        <v>0.185</v>
      </c>
      <c r="F20" s="327">
        <v>0.219</v>
      </c>
      <c r="G20" s="681">
        <v>235.05099999999999</v>
      </c>
      <c r="H20" s="327">
        <v>310.23700000000002</v>
      </c>
      <c r="I20" s="681">
        <v>6.6639999999999997</v>
      </c>
      <c r="J20" s="327">
        <v>7.3029999999999999</v>
      </c>
      <c r="K20" s="681" t="s">
        <v>465</v>
      </c>
      <c r="L20" s="327" t="s">
        <v>465</v>
      </c>
      <c r="M20" s="681" t="s">
        <v>465</v>
      </c>
      <c r="N20" s="327" t="s">
        <v>465</v>
      </c>
      <c r="O20" s="681">
        <v>241.9</v>
      </c>
      <c r="P20" s="327">
        <v>317.75900000000001</v>
      </c>
    </row>
    <row r="21" spans="1:25">
      <c r="A21" s="194"/>
      <c r="B21" s="195" t="s">
        <v>182</v>
      </c>
      <c r="C21" s="681" t="s">
        <v>465</v>
      </c>
      <c r="D21" s="327" t="s">
        <v>465</v>
      </c>
      <c r="E21" s="681">
        <v>1.2999999999999999E-2</v>
      </c>
      <c r="F21" s="327">
        <v>1.4999999999999999E-2</v>
      </c>
      <c r="G21" s="681" t="s">
        <v>465</v>
      </c>
      <c r="H21" s="327" t="s">
        <v>465</v>
      </c>
      <c r="I21" s="681" t="s">
        <v>465</v>
      </c>
      <c r="J21" s="327" t="s">
        <v>465</v>
      </c>
      <c r="K21" s="681" t="s">
        <v>465</v>
      </c>
      <c r="L21" s="327" t="s">
        <v>465</v>
      </c>
      <c r="M21" s="681" t="s">
        <v>465</v>
      </c>
      <c r="N21" s="327" t="s">
        <v>465</v>
      </c>
      <c r="O21" s="681">
        <v>1.2999999999999999E-2</v>
      </c>
      <c r="P21" s="327">
        <v>1.4999999999999999E-2</v>
      </c>
    </row>
    <row r="22" spans="1:25">
      <c r="A22" s="194"/>
      <c r="B22" s="195" t="s">
        <v>183</v>
      </c>
      <c r="C22" s="681" t="s">
        <v>465</v>
      </c>
      <c r="D22" s="327" t="s">
        <v>465</v>
      </c>
      <c r="E22" s="681">
        <v>0.123</v>
      </c>
      <c r="F22" s="327">
        <v>0.121</v>
      </c>
      <c r="G22" s="681" t="s">
        <v>465</v>
      </c>
      <c r="H22" s="327" t="s">
        <v>465</v>
      </c>
      <c r="I22" s="681">
        <v>7.0529999999999999</v>
      </c>
      <c r="J22" s="327">
        <v>6.1989999999999998</v>
      </c>
      <c r="K22" s="681" t="s">
        <v>465</v>
      </c>
      <c r="L22" s="327" t="s">
        <v>465</v>
      </c>
      <c r="M22" s="681" t="s">
        <v>465</v>
      </c>
      <c r="N22" s="327" t="s">
        <v>465</v>
      </c>
      <c r="O22" s="681">
        <v>7.1760000000000002</v>
      </c>
      <c r="P22" s="327">
        <v>6.32</v>
      </c>
    </row>
    <row r="23" spans="1:25">
      <c r="A23" s="194"/>
      <c r="B23" s="195" t="s">
        <v>184</v>
      </c>
      <c r="C23" s="681" t="s">
        <v>465</v>
      </c>
      <c r="D23" s="327" t="s">
        <v>465</v>
      </c>
      <c r="E23" s="681">
        <v>102.577</v>
      </c>
      <c r="F23" s="327">
        <v>97.522999999999996</v>
      </c>
      <c r="G23" s="681">
        <v>2855.9989999999998</v>
      </c>
      <c r="H23" s="327">
        <v>2659.19</v>
      </c>
      <c r="I23" s="681">
        <v>102.59399999999999</v>
      </c>
      <c r="J23" s="327">
        <v>99.981999999999999</v>
      </c>
      <c r="K23" s="681" t="s">
        <v>465</v>
      </c>
      <c r="L23" s="327">
        <v>63.901000000000003</v>
      </c>
      <c r="M23" s="681" t="s">
        <v>465</v>
      </c>
      <c r="N23" s="327" t="s">
        <v>465</v>
      </c>
      <c r="O23" s="681">
        <v>3061.17</v>
      </c>
      <c r="P23" s="327">
        <v>2920.596</v>
      </c>
    </row>
    <row r="24" spans="1:25">
      <c r="A24" s="194"/>
      <c r="B24" s="195" t="s">
        <v>185</v>
      </c>
      <c r="C24" s="681" t="s">
        <v>465</v>
      </c>
      <c r="D24" s="327" t="s">
        <v>465</v>
      </c>
      <c r="E24" s="681" t="s">
        <v>465</v>
      </c>
      <c r="F24" s="327" t="s">
        <v>465</v>
      </c>
      <c r="G24" s="681" t="s">
        <v>465</v>
      </c>
      <c r="H24" s="327" t="s">
        <v>465</v>
      </c>
      <c r="I24" s="681" t="s">
        <v>465</v>
      </c>
      <c r="J24" s="327" t="s">
        <v>465</v>
      </c>
      <c r="K24" s="681" t="s">
        <v>465</v>
      </c>
      <c r="L24" s="327" t="s">
        <v>465</v>
      </c>
      <c r="M24" s="681" t="s">
        <v>465</v>
      </c>
      <c r="N24" s="327" t="s">
        <v>465</v>
      </c>
      <c r="O24" s="681" t="s">
        <v>465</v>
      </c>
      <c r="P24" s="327" t="s">
        <v>465</v>
      </c>
    </row>
    <row r="25" spans="1:25">
      <c r="A25" s="194"/>
      <c r="B25" s="195" t="s">
        <v>186</v>
      </c>
      <c r="C25" s="681" t="s">
        <v>465</v>
      </c>
      <c r="D25" s="327" t="s">
        <v>465</v>
      </c>
      <c r="E25" s="681">
        <v>2161.2199999999998</v>
      </c>
      <c r="F25" s="327">
        <v>2096.7860000000001</v>
      </c>
      <c r="G25" s="681">
        <v>26.815000000000001</v>
      </c>
      <c r="H25" s="327">
        <v>24.433</v>
      </c>
      <c r="I25" s="681">
        <v>1585.049</v>
      </c>
      <c r="J25" s="327">
        <v>1484.5709999999999</v>
      </c>
      <c r="K25" s="681" t="s">
        <v>465</v>
      </c>
      <c r="L25" s="327">
        <v>1320.9269999999999</v>
      </c>
      <c r="M25" s="681" t="s">
        <v>465</v>
      </c>
      <c r="N25" s="327" t="s">
        <v>465</v>
      </c>
      <c r="O25" s="681">
        <v>3773.0839999999998</v>
      </c>
      <c r="P25" s="327">
        <v>4926.7169999999996</v>
      </c>
    </row>
    <row r="26" spans="1:25">
      <c r="A26" s="194"/>
      <c r="B26" s="195" t="s">
        <v>187</v>
      </c>
      <c r="C26" s="681" t="s">
        <v>465</v>
      </c>
      <c r="D26" s="327" t="s">
        <v>465</v>
      </c>
      <c r="E26" s="681" t="s">
        <v>465</v>
      </c>
      <c r="F26" s="327" t="s">
        <v>465</v>
      </c>
      <c r="G26" s="681">
        <v>7.6440000000000001</v>
      </c>
      <c r="H26" s="327">
        <v>7.3410000000000002</v>
      </c>
      <c r="I26" s="681" t="s">
        <v>465</v>
      </c>
      <c r="J26" s="327" t="s">
        <v>465</v>
      </c>
      <c r="K26" s="681" t="s">
        <v>465</v>
      </c>
      <c r="L26" s="327" t="s">
        <v>465</v>
      </c>
      <c r="M26" s="681" t="s">
        <v>465</v>
      </c>
      <c r="N26" s="327" t="s">
        <v>465</v>
      </c>
      <c r="O26" s="681">
        <v>7.6440000000000001</v>
      </c>
      <c r="P26" s="327">
        <v>7.3410000000000002</v>
      </c>
    </row>
    <row r="27" spans="1:25">
      <c r="A27" s="194"/>
      <c r="B27" s="195" t="s">
        <v>259</v>
      </c>
      <c r="C27" s="681" t="s">
        <v>465</v>
      </c>
      <c r="D27" s="327" t="s">
        <v>465</v>
      </c>
      <c r="E27" s="681">
        <v>2.9000000000000001E-2</v>
      </c>
      <c r="F27" s="327">
        <v>3.4000000000000002E-2</v>
      </c>
      <c r="G27" s="681">
        <v>56.093000000000004</v>
      </c>
      <c r="H27" s="327">
        <v>59.491</v>
      </c>
      <c r="I27" s="681">
        <v>12.852</v>
      </c>
      <c r="J27" s="327">
        <v>13.048999999999999</v>
      </c>
      <c r="K27" s="681" t="s">
        <v>465</v>
      </c>
      <c r="L27" s="327">
        <v>44.746000000000002</v>
      </c>
      <c r="M27" s="681" t="s">
        <v>465</v>
      </c>
      <c r="N27" s="327" t="s">
        <v>465</v>
      </c>
      <c r="O27" s="681">
        <v>68.974000000000004</v>
      </c>
      <c r="P27" s="327">
        <v>117.32</v>
      </c>
    </row>
    <row r="28" spans="1:25">
      <c r="A28" s="194"/>
      <c r="B28" s="195" t="s">
        <v>188</v>
      </c>
      <c r="C28" s="681" t="s">
        <v>465</v>
      </c>
      <c r="D28" s="327" t="s">
        <v>465</v>
      </c>
      <c r="E28" s="681" t="s">
        <v>465</v>
      </c>
      <c r="F28" s="327" t="s">
        <v>465</v>
      </c>
      <c r="G28" s="681">
        <v>611.64599999999996</v>
      </c>
      <c r="H28" s="327">
        <v>621.06299999999999</v>
      </c>
      <c r="I28" s="681" t="s">
        <v>465</v>
      </c>
      <c r="J28" s="327" t="s">
        <v>465</v>
      </c>
      <c r="K28" s="681" t="s">
        <v>465</v>
      </c>
      <c r="L28" s="327">
        <v>9.3140000000000001</v>
      </c>
      <c r="M28" s="681" t="s">
        <v>465</v>
      </c>
      <c r="N28" s="327" t="s">
        <v>465</v>
      </c>
      <c r="O28" s="681">
        <v>611.64599999999996</v>
      </c>
      <c r="P28" s="327">
        <v>630.37699999999995</v>
      </c>
    </row>
    <row r="29" spans="1:25">
      <c r="Q29" s="196"/>
      <c r="R29" s="196"/>
      <c r="S29" s="196"/>
      <c r="T29" s="196"/>
      <c r="U29" s="196"/>
      <c r="V29" s="196"/>
      <c r="W29" s="196"/>
      <c r="X29" s="196"/>
      <c r="Y29" s="196"/>
    </row>
    <row r="30" spans="1:25">
      <c r="A30" s="206" t="s">
        <v>224</v>
      </c>
      <c r="B30" s="208"/>
      <c r="C30" s="688" t="s">
        <v>465</v>
      </c>
      <c r="D30" s="325" t="s">
        <v>465</v>
      </c>
      <c r="E30" s="688">
        <v>2602.8380000000002</v>
      </c>
      <c r="F30" s="325">
        <v>2555.98</v>
      </c>
      <c r="G30" s="688">
        <v>13445.278</v>
      </c>
      <c r="H30" s="325">
        <v>12684.319</v>
      </c>
      <c r="I30" s="688">
        <v>2271.3229999999999</v>
      </c>
      <c r="J30" s="325">
        <v>2242.8629999999998</v>
      </c>
      <c r="K30" s="688">
        <v>1714.5719999999999</v>
      </c>
      <c r="L30" s="325">
        <v>1622.848</v>
      </c>
      <c r="M30" s="688" t="s">
        <v>465</v>
      </c>
      <c r="N30" s="325" t="s">
        <v>465</v>
      </c>
      <c r="O30" s="688">
        <v>20034.010999999999</v>
      </c>
      <c r="P30" s="325">
        <v>19106.009999999998</v>
      </c>
    </row>
    <row r="31" spans="1:25">
      <c r="C31" s="113"/>
    </row>
    <row r="32" spans="1:25" s="88" customFormat="1">
      <c r="A32" s="890" t="s">
        <v>117</v>
      </c>
      <c r="B32" s="891"/>
      <c r="C32" s="871" t="s">
        <v>45</v>
      </c>
      <c r="D32" s="892"/>
      <c r="E32" s="892"/>
      <c r="F32" s="892"/>
      <c r="G32" s="892"/>
      <c r="H32" s="892"/>
      <c r="I32" s="892"/>
      <c r="J32" s="892"/>
      <c r="K32" s="892"/>
      <c r="L32" s="892"/>
      <c r="M32" s="892"/>
      <c r="N32" s="892"/>
      <c r="O32" s="892"/>
      <c r="P32" s="892"/>
    </row>
    <row r="33" spans="1:20" s="88" customFormat="1">
      <c r="A33" s="869" t="s">
        <v>71</v>
      </c>
      <c r="B33" s="870"/>
      <c r="C33" s="871" t="s">
        <v>20</v>
      </c>
      <c r="D33" s="872"/>
      <c r="E33" s="871" t="s">
        <v>10</v>
      </c>
      <c r="F33" s="872"/>
      <c r="G33" s="871" t="s">
        <v>46</v>
      </c>
      <c r="H33" s="872"/>
      <c r="I33" s="871" t="s">
        <v>14</v>
      </c>
      <c r="J33" s="872"/>
      <c r="K33" s="871" t="s">
        <v>47</v>
      </c>
      <c r="L33" s="872"/>
      <c r="M33" s="871" t="s">
        <v>245</v>
      </c>
      <c r="N33" s="872"/>
      <c r="O33" s="871" t="s">
        <v>17</v>
      </c>
      <c r="P33" s="872"/>
    </row>
    <row r="34" spans="1:20">
      <c r="A34" s="893" t="s">
        <v>225</v>
      </c>
      <c r="B34" s="905"/>
      <c r="C34" s="682" t="s">
        <v>466</v>
      </c>
      <c r="D34" s="323" t="s">
        <v>468</v>
      </c>
      <c r="E34" s="682" t="s">
        <v>466</v>
      </c>
      <c r="F34" s="323" t="s">
        <v>468</v>
      </c>
      <c r="G34" s="682" t="s">
        <v>466</v>
      </c>
      <c r="H34" s="323" t="s">
        <v>468</v>
      </c>
      <c r="I34" s="682" t="s">
        <v>466</v>
      </c>
      <c r="J34" s="323" t="s">
        <v>468</v>
      </c>
      <c r="K34" s="682" t="s">
        <v>466</v>
      </c>
      <c r="L34" s="323" t="s">
        <v>468</v>
      </c>
      <c r="M34" s="682" t="s">
        <v>466</v>
      </c>
      <c r="N34" s="323" t="s">
        <v>468</v>
      </c>
      <c r="O34" s="682" t="s">
        <v>466</v>
      </c>
      <c r="P34" s="323" t="s">
        <v>468</v>
      </c>
    </row>
    <row r="35" spans="1:20">
      <c r="A35" s="899"/>
      <c r="B35" s="900"/>
      <c r="C35" s="683" t="s">
        <v>307</v>
      </c>
      <c r="D35" s="324" t="s">
        <v>307</v>
      </c>
      <c r="E35" s="683" t="s">
        <v>307</v>
      </c>
      <c r="F35" s="324" t="s">
        <v>307</v>
      </c>
      <c r="G35" s="683" t="s">
        <v>307</v>
      </c>
      <c r="H35" s="324" t="s">
        <v>307</v>
      </c>
      <c r="I35" s="683" t="s">
        <v>307</v>
      </c>
      <c r="J35" s="324" t="s">
        <v>307</v>
      </c>
      <c r="K35" s="683" t="s">
        <v>307</v>
      </c>
      <c r="L35" s="324" t="s">
        <v>307</v>
      </c>
      <c r="M35" s="683" t="s">
        <v>307</v>
      </c>
      <c r="N35" s="324" t="s">
        <v>307</v>
      </c>
      <c r="O35" s="683" t="s">
        <v>307</v>
      </c>
      <c r="P35" s="324" t="s">
        <v>307</v>
      </c>
    </row>
    <row r="36" spans="1:20" s="108" customFormat="1">
      <c r="A36" s="192" t="s">
        <v>226</v>
      </c>
      <c r="B36" s="193"/>
      <c r="C36" s="681" t="s">
        <v>465</v>
      </c>
      <c r="D36" s="328" t="s">
        <v>465</v>
      </c>
      <c r="E36" s="681">
        <v>997.88599999999997</v>
      </c>
      <c r="F36" s="328">
        <v>959.39599999999996</v>
      </c>
      <c r="G36" s="681">
        <v>4084.0340000000001</v>
      </c>
      <c r="H36" s="328">
        <v>3582.1480000000001</v>
      </c>
      <c r="I36" s="681">
        <v>809.41600000000005</v>
      </c>
      <c r="J36" s="328">
        <v>572.24199999999996</v>
      </c>
      <c r="K36" s="681">
        <v>867.09</v>
      </c>
      <c r="L36" s="328">
        <v>368.88200000000001</v>
      </c>
      <c r="M36" s="681" t="s">
        <v>465</v>
      </c>
      <c r="N36" s="328" t="s">
        <v>465</v>
      </c>
      <c r="O36" s="681">
        <v>6758.4260000000004</v>
      </c>
      <c r="P36" s="328">
        <v>5482.6679999999997</v>
      </c>
    </row>
    <row r="37" spans="1:20">
      <c r="A37" s="194"/>
      <c r="B37" s="195" t="s">
        <v>342</v>
      </c>
      <c r="C37" s="681" t="s">
        <v>465</v>
      </c>
      <c r="D37" s="327" t="s">
        <v>465</v>
      </c>
      <c r="E37" s="681" t="s">
        <v>465</v>
      </c>
      <c r="F37" s="327" t="s">
        <v>465</v>
      </c>
      <c r="G37" s="681">
        <v>572.00400000000002</v>
      </c>
      <c r="H37" s="327">
        <v>472.267</v>
      </c>
      <c r="I37" s="681">
        <v>96.406999999999996</v>
      </c>
      <c r="J37" s="327">
        <v>200.77099999999999</v>
      </c>
      <c r="K37" s="681" t="s">
        <v>465</v>
      </c>
      <c r="L37" s="327">
        <v>83.307000000000002</v>
      </c>
      <c r="M37" s="681" t="s">
        <v>465</v>
      </c>
      <c r="N37" s="327" t="s">
        <v>465</v>
      </c>
      <c r="O37" s="681">
        <v>668.41099999999994</v>
      </c>
      <c r="P37" s="327">
        <v>756.34500000000003</v>
      </c>
    </row>
    <row r="38" spans="1:20">
      <c r="A38" s="194"/>
      <c r="B38" s="195" t="s">
        <v>343</v>
      </c>
      <c r="C38" s="681" t="s">
        <v>465</v>
      </c>
      <c r="D38" s="327" t="s">
        <v>465</v>
      </c>
      <c r="E38" s="681">
        <v>2.5000000000000001E-2</v>
      </c>
      <c r="F38" s="327">
        <v>1.4E-2</v>
      </c>
      <c r="G38" s="681">
        <v>12.909000000000001</v>
      </c>
      <c r="H38" s="327">
        <v>15.526999999999999</v>
      </c>
      <c r="I38" s="681">
        <v>2.5590000000000002</v>
      </c>
      <c r="J38" s="327">
        <v>2.7810000000000001</v>
      </c>
      <c r="K38" s="681" t="s">
        <v>465</v>
      </c>
      <c r="L38" s="327">
        <v>5.8959999999999999</v>
      </c>
      <c r="M38" s="681" t="s">
        <v>465</v>
      </c>
      <c r="N38" s="327" t="s">
        <v>465</v>
      </c>
      <c r="O38" s="681">
        <v>15.493</v>
      </c>
      <c r="P38" s="327">
        <v>24.218</v>
      </c>
    </row>
    <row r="39" spans="1:20">
      <c r="A39" s="194"/>
      <c r="B39" s="195" t="s">
        <v>372</v>
      </c>
      <c r="C39" s="681" t="s">
        <v>465</v>
      </c>
      <c r="D39" s="327" t="s">
        <v>465</v>
      </c>
      <c r="E39" s="681">
        <v>867.85400000000004</v>
      </c>
      <c r="F39" s="327">
        <v>838.16899999999998</v>
      </c>
      <c r="G39" s="681">
        <v>2417.69</v>
      </c>
      <c r="H39" s="327">
        <v>2110.2460000000001</v>
      </c>
      <c r="I39" s="681">
        <v>498.40300000000002</v>
      </c>
      <c r="J39" s="327">
        <v>239.82400000000001</v>
      </c>
      <c r="K39" s="681" t="s">
        <v>465</v>
      </c>
      <c r="L39" s="327">
        <v>176.25800000000001</v>
      </c>
      <c r="M39" s="681" t="s">
        <v>465</v>
      </c>
      <c r="N39" s="327" t="s">
        <v>465</v>
      </c>
      <c r="O39" s="681">
        <v>3783.9470000000001</v>
      </c>
      <c r="P39" s="327">
        <v>3364.4969999999998</v>
      </c>
    </row>
    <row r="40" spans="1:20">
      <c r="A40" s="194"/>
      <c r="B40" s="195" t="s">
        <v>370</v>
      </c>
      <c r="C40" s="681" t="s">
        <v>465</v>
      </c>
      <c r="D40" s="327" t="s">
        <v>465</v>
      </c>
      <c r="E40" s="681">
        <v>33.042999999999999</v>
      </c>
      <c r="F40" s="327">
        <v>33.606999999999999</v>
      </c>
      <c r="G40" s="681">
        <v>939.57500000000005</v>
      </c>
      <c r="H40" s="327">
        <v>778.91600000000005</v>
      </c>
      <c r="I40" s="681">
        <v>171.98099999999999</v>
      </c>
      <c r="J40" s="327">
        <v>33.037999999999997</v>
      </c>
      <c r="K40" s="681" t="s">
        <v>465</v>
      </c>
      <c r="L40" s="327">
        <v>60.64</v>
      </c>
      <c r="M40" s="681" t="s">
        <v>465</v>
      </c>
      <c r="N40" s="327" t="s">
        <v>465</v>
      </c>
      <c r="O40" s="681">
        <v>1144.5989999999999</v>
      </c>
      <c r="P40" s="327">
        <v>906.20100000000002</v>
      </c>
    </row>
    <row r="41" spans="1:20">
      <c r="A41" s="194"/>
      <c r="B41" s="195" t="s">
        <v>344</v>
      </c>
      <c r="C41" s="681" t="s">
        <v>465</v>
      </c>
      <c r="D41" s="327" t="s">
        <v>465</v>
      </c>
      <c r="E41" s="681">
        <v>36.396999999999998</v>
      </c>
      <c r="F41" s="327">
        <v>38.966999999999999</v>
      </c>
      <c r="G41" s="681">
        <v>83.846000000000004</v>
      </c>
      <c r="H41" s="327">
        <v>80.661000000000001</v>
      </c>
      <c r="I41" s="681">
        <v>8.5950000000000006</v>
      </c>
      <c r="J41" s="327">
        <v>8.4610000000000003</v>
      </c>
      <c r="K41" s="681" t="s">
        <v>465</v>
      </c>
      <c r="L41" s="327">
        <v>7.835</v>
      </c>
      <c r="M41" s="681" t="s">
        <v>465</v>
      </c>
      <c r="N41" s="327" t="s">
        <v>465</v>
      </c>
      <c r="O41" s="681">
        <v>128.83799999999999</v>
      </c>
      <c r="P41" s="327">
        <v>135.92400000000001</v>
      </c>
    </row>
    <row r="42" spans="1:20">
      <c r="A42" s="194"/>
      <c r="B42" s="195" t="s">
        <v>189</v>
      </c>
      <c r="C42" s="681" t="s">
        <v>465</v>
      </c>
      <c r="D42" s="327" t="s">
        <v>465</v>
      </c>
      <c r="E42" s="681">
        <v>43.277000000000001</v>
      </c>
      <c r="F42" s="327">
        <v>32.573</v>
      </c>
      <c r="G42" s="681" t="s">
        <v>465</v>
      </c>
      <c r="H42" s="327">
        <v>54.735999999999997</v>
      </c>
      <c r="I42" s="681">
        <v>11.872999999999999</v>
      </c>
      <c r="J42" s="327">
        <v>69.194999999999993</v>
      </c>
      <c r="K42" s="681" t="s">
        <v>465</v>
      </c>
      <c r="L42" s="327">
        <v>8.23</v>
      </c>
      <c r="M42" s="681" t="s">
        <v>465</v>
      </c>
      <c r="N42" s="327" t="s">
        <v>465</v>
      </c>
      <c r="O42" s="681">
        <v>55.15</v>
      </c>
      <c r="P42" s="327">
        <v>164.73400000000001</v>
      </c>
    </row>
    <row r="43" spans="1:20">
      <c r="A43" s="194"/>
      <c r="B43" s="195" t="s">
        <v>190</v>
      </c>
      <c r="C43" s="681" t="s">
        <v>465</v>
      </c>
      <c r="D43" s="327" t="s">
        <v>465</v>
      </c>
      <c r="E43" s="681" t="s">
        <v>465</v>
      </c>
      <c r="F43" s="327" t="s">
        <v>465</v>
      </c>
      <c r="G43" s="681" t="s">
        <v>465</v>
      </c>
      <c r="H43" s="327" t="s">
        <v>465</v>
      </c>
      <c r="I43" s="681" t="s">
        <v>465</v>
      </c>
      <c r="J43" s="327" t="s">
        <v>465</v>
      </c>
      <c r="K43" s="681" t="s">
        <v>465</v>
      </c>
      <c r="L43" s="327" t="s">
        <v>465</v>
      </c>
      <c r="M43" s="681" t="s">
        <v>465</v>
      </c>
      <c r="N43" s="327" t="s">
        <v>465</v>
      </c>
      <c r="O43" s="681" t="s">
        <v>465</v>
      </c>
      <c r="P43" s="327" t="s">
        <v>465</v>
      </c>
    </row>
    <row r="44" spans="1:20">
      <c r="A44" s="194"/>
      <c r="B44" s="195" t="s">
        <v>379</v>
      </c>
      <c r="C44" s="681" t="s">
        <v>465</v>
      </c>
      <c r="D44" s="327" t="s">
        <v>465</v>
      </c>
      <c r="E44" s="681">
        <v>17.29</v>
      </c>
      <c r="F44" s="327">
        <v>16.065999999999999</v>
      </c>
      <c r="G44" s="681">
        <v>58.01</v>
      </c>
      <c r="H44" s="327">
        <v>69.795000000000002</v>
      </c>
      <c r="I44" s="681">
        <v>19.597999999999999</v>
      </c>
      <c r="J44" s="327">
        <v>18.172000000000001</v>
      </c>
      <c r="K44" s="681" t="s">
        <v>465</v>
      </c>
      <c r="L44" s="327">
        <v>26.716000000000001</v>
      </c>
      <c r="M44" s="681" t="s">
        <v>465</v>
      </c>
      <c r="N44" s="327" t="s">
        <v>465</v>
      </c>
      <c r="O44" s="681">
        <v>94.897999999999996</v>
      </c>
      <c r="P44" s="327">
        <v>130.749</v>
      </c>
    </row>
    <row r="45" spans="1:20">
      <c r="Q45" s="196"/>
      <c r="R45" s="196"/>
      <c r="S45" s="196"/>
      <c r="T45" s="196"/>
    </row>
    <row r="46" spans="1:20">
      <c r="A46" s="194"/>
      <c r="B46" s="199" t="s">
        <v>366</v>
      </c>
      <c r="C46" s="681" t="s">
        <v>465</v>
      </c>
      <c r="D46" s="327" t="s">
        <v>465</v>
      </c>
      <c r="E46" s="681" t="s">
        <v>465</v>
      </c>
      <c r="F46" s="327" t="s">
        <v>465</v>
      </c>
      <c r="G46" s="681" t="s">
        <v>465</v>
      </c>
      <c r="H46" s="327" t="s">
        <v>465</v>
      </c>
      <c r="I46" s="681" t="s">
        <v>465</v>
      </c>
      <c r="J46" s="327" t="s">
        <v>465</v>
      </c>
      <c r="K46" s="681">
        <v>867.09</v>
      </c>
      <c r="L46" s="327" t="s">
        <v>465</v>
      </c>
      <c r="M46" s="681" t="s">
        <v>465</v>
      </c>
      <c r="N46" s="327" t="s">
        <v>465</v>
      </c>
      <c r="O46" s="681">
        <v>867.09</v>
      </c>
      <c r="P46" s="327" t="s">
        <v>465</v>
      </c>
    </row>
    <row r="47" spans="1:20">
      <c r="Q47" s="196"/>
      <c r="R47" s="196"/>
      <c r="S47" s="196"/>
      <c r="T47" s="196"/>
    </row>
    <row r="48" spans="1:20" s="108" customFormat="1">
      <c r="A48" s="192" t="s">
        <v>227</v>
      </c>
      <c r="B48" s="193"/>
      <c r="C48" s="680" t="s">
        <v>465</v>
      </c>
      <c r="D48" s="328" t="s">
        <v>465</v>
      </c>
      <c r="E48" s="680">
        <v>536.00800000000004</v>
      </c>
      <c r="F48" s="328">
        <v>615.34900000000005</v>
      </c>
      <c r="G48" s="680">
        <v>6198.35</v>
      </c>
      <c r="H48" s="328">
        <v>6150.2169999999996</v>
      </c>
      <c r="I48" s="680">
        <v>900.17200000000003</v>
      </c>
      <c r="J48" s="328">
        <v>869.08199999999999</v>
      </c>
      <c r="K48" s="680" t="s">
        <v>465</v>
      </c>
      <c r="L48" s="328">
        <v>444.05099999999999</v>
      </c>
      <c r="M48" s="680" t="s">
        <v>465</v>
      </c>
      <c r="N48" s="328" t="s">
        <v>465</v>
      </c>
      <c r="O48" s="680">
        <v>7634.53</v>
      </c>
      <c r="P48" s="328">
        <v>8078.6989999999996</v>
      </c>
    </row>
    <row r="49" spans="1:18">
      <c r="A49" s="194"/>
      <c r="B49" s="195" t="s">
        <v>345</v>
      </c>
      <c r="C49" s="681" t="s">
        <v>465</v>
      </c>
      <c r="D49" s="327" t="s">
        <v>465</v>
      </c>
      <c r="E49" s="681" t="s">
        <v>465</v>
      </c>
      <c r="F49" s="327" t="s">
        <v>465</v>
      </c>
      <c r="G49" s="681">
        <v>2015.1479999999999</v>
      </c>
      <c r="H49" s="327">
        <v>1872.259</v>
      </c>
      <c r="I49" s="681">
        <v>808.72699999999998</v>
      </c>
      <c r="J49" s="327">
        <v>784.27200000000005</v>
      </c>
      <c r="K49" s="681" t="s">
        <v>465</v>
      </c>
      <c r="L49" s="327">
        <v>373.911</v>
      </c>
      <c r="M49" s="681" t="s">
        <v>465</v>
      </c>
      <c r="N49" s="327" t="s">
        <v>465</v>
      </c>
      <c r="O49" s="681">
        <v>2823.875</v>
      </c>
      <c r="P49" s="327">
        <v>3030.442</v>
      </c>
    </row>
    <row r="50" spans="1:18">
      <c r="A50" s="194"/>
      <c r="B50" s="195" t="s">
        <v>346</v>
      </c>
      <c r="C50" s="681" t="s">
        <v>465</v>
      </c>
      <c r="D50" s="327" t="s">
        <v>465</v>
      </c>
      <c r="E50" s="681">
        <v>-8.9999999999999993E-3</v>
      </c>
      <c r="F50" s="327">
        <v>4.0000000000000001E-3</v>
      </c>
      <c r="G50" s="681">
        <v>48.686</v>
      </c>
      <c r="H50" s="327">
        <v>49.006999999999998</v>
      </c>
      <c r="I50" s="681">
        <v>11.481999999999999</v>
      </c>
      <c r="J50" s="327">
        <v>11.369</v>
      </c>
      <c r="K50" s="681" t="s">
        <v>465</v>
      </c>
      <c r="L50" s="327">
        <v>14.092000000000001</v>
      </c>
      <c r="M50" s="681" t="s">
        <v>465</v>
      </c>
      <c r="N50" s="327" t="s">
        <v>465</v>
      </c>
      <c r="O50" s="681">
        <v>60.158999999999999</v>
      </c>
      <c r="P50" s="327">
        <v>74.471999999999994</v>
      </c>
    </row>
    <row r="51" spans="1:18">
      <c r="A51" s="194"/>
      <c r="B51" s="195" t="s">
        <v>347</v>
      </c>
      <c r="C51" s="681" t="s">
        <v>465</v>
      </c>
      <c r="D51" s="327" t="s">
        <v>465</v>
      </c>
      <c r="E51" s="681">
        <v>9.9489999999999998</v>
      </c>
      <c r="F51" s="327">
        <v>11.250999999999999</v>
      </c>
      <c r="G51" s="681">
        <v>1818.4559999999999</v>
      </c>
      <c r="H51" s="327">
        <v>1876.027</v>
      </c>
      <c r="I51" s="681">
        <v>2.3439999999999999</v>
      </c>
      <c r="J51" s="327">
        <v>4.9690000000000003</v>
      </c>
      <c r="K51" s="681" t="s">
        <v>465</v>
      </c>
      <c r="L51" s="327">
        <v>1.0469999999999999</v>
      </c>
      <c r="M51" s="681" t="s">
        <v>465</v>
      </c>
      <c r="N51" s="327" t="s">
        <v>465</v>
      </c>
      <c r="O51" s="681">
        <v>1830.749</v>
      </c>
      <c r="P51" s="327">
        <v>1893.2940000000001</v>
      </c>
    </row>
    <row r="52" spans="1:18">
      <c r="A52" s="194"/>
      <c r="B52" s="195" t="s">
        <v>191</v>
      </c>
      <c r="C52" s="681" t="s">
        <v>465</v>
      </c>
      <c r="D52" s="327" t="s">
        <v>465</v>
      </c>
      <c r="E52" s="681">
        <v>5.351</v>
      </c>
      <c r="F52" s="327">
        <v>7.6660000000000004</v>
      </c>
      <c r="G52" s="681">
        <v>474.80799999999999</v>
      </c>
      <c r="H52" s="327">
        <v>548.75300000000004</v>
      </c>
      <c r="I52" s="681">
        <v>4.0819999999999999</v>
      </c>
      <c r="J52" s="327">
        <v>3.855</v>
      </c>
      <c r="K52" s="681" t="s">
        <v>465</v>
      </c>
      <c r="L52" s="327" t="s">
        <v>465</v>
      </c>
      <c r="M52" s="681" t="s">
        <v>465</v>
      </c>
      <c r="N52" s="327" t="s">
        <v>465</v>
      </c>
      <c r="O52" s="681">
        <v>484.24099999999999</v>
      </c>
      <c r="P52" s="327">
        <v>560.274</v>
      </c>
    </row>
    <row r="53" spans="1:18">
      <c r="A53" s="194"/>
      <c r="B53" s="195" t="s">
        <v>348</v>
      </c>
      <c r="C53" s="681" t="s">
        <v>465</v>
      </c>
      <c r="D53" s="327" t="s">
        <v>465</v>
      </c>
      <c r="E53" s="681">
        <v>8.82</v>
      </c>
      <c r="F53" s="327">
        <v>10.92</v>
      </c>
      <c r="G53" s="681">
        <v>522.39099999999996</v>
      </c>
      <c r="H53" s="327">
        <v>520.28099999999995</v>
      </c>
      <c r="I53" s="681">
        <v>3.7639999999999998</v>
      </c>
      <c r="J53" s="327">
        <v>2.911</v>
      </c>
      <c r="K53" s="681" t="s">
        <v>465</v>
      </c>
      <c r="L53" s="327">
        <v>0.435</v>
      </c>
      <c r="M53" s="681" t="s">
        <v>465</v>
      </c>
      <c r="N53" s="327" t="s">
        <v>465</v>
      </c>
      <c r="O53" s="681">
        <v>534.97500000000002</v>
      </c>
      <c r="P53" s="327">
        <v>534.54700000000003</v>
      </c>
    </row>
    <row r="54" spans="1:18">
      <c r="A54" s="194"/>
      <c r="B54" s="195" t="s">
        <v>192</v>
      </c>
      <c r="C54" s="681" t="s">
        <v>465</v>
      </c>
      <c r="D54" s="327" t="s">
        <v>465</v>
      </c>
      <c r="E54" s="681">
        <v>483.91399999999999</v>
      </c>
      <c r="F54" s="327">
        <v>552.81299999999999</v>
      </c>
      <c r="G54" s="681">
        <v>5.6189999999999998</v>
      </c>
      <c r="H54" s="327" t="s">
        <v>465</v>
      </c>
      <c r="I54" s="681">
        <v>-3.0649999999999999</v>
      </c>
      <c r="J54" s="327">
        <v>-0.94</v>
      </c>
      <c r="K54" s="681" t="s">
        <v>465</v>
      </c>
      <c r="L54" s="327">
        <v>50.243000000000002</v>
      </c>
      <c r="M54" s="681" t="s">
        <v>465</v>
      </c>
      <c r="N54" s="327" t="s">
        <v>465</v>
      </c>
      <c r="O54" s="681">
        <v>486.46800000000002</v>
      </c>
      <c r="P54" s="327">
        <v>602.11599999999999</v>
      </c>
    </row>
    <row r="55" spans="1:18">
      <c r="A55" s="194"/>
      <c r="B55" s="195" t="s">
        <v>193</v>
      </c>
      <c r="C55" s="681" t="s">
        <v>465</v>
      </c>
      <c r="D55" s="327" t="s">
        <v>465</v>
      </c>
      <c r="E55" s="681">
        <v>13.795999999999999</v>
      </c>
      <c r="F55" s="327">
        <v>16.187999999999999</v>
      </c>
      <c r="G55" s="681">
        <v>1312.883</v>
      </c>
      <c r="H55" s="327">
        <v>1283.325</v>
      </c>
      <c r="I55" s="681">
        <v>72.837999999999994</v>
      </c>
      <c r="J55" s="327">
        <v>62.646000000000001</v>
      </c>
      <c r="K55" s="681" t="s">
        <v>465</v>
      </c>
      <c r="L55" s="327">
        <v>2.9159999999999999</v>
      </c>
      <c r="M55" s="681" t="s">
        <v>465</v>
      </c>
      <c r="N55" s="327" t="s">
        <v>465</v>
      </c>
      <c r="O55" s="681">
        <v>1399.5170000000001</v>
      </c>
      <c r="P55" s="327">
        <v>1365.075</v>
      </c>
    </row>
    <row r="56" spans="1:18">
      <c r="A56" s="194"/>
      <c r="B56" s="195" t="s">
        <v>349</v>
      </c>
      <c r="C56" s="681" t="s">
        <v>465</v>
      </c>
      <c r="D56" s="327" t="s">
        <v>465</v>
      </c>
      <c r="E56" s="681">
        <v>14.186999999999999</v>
      </c>
      <c r="F56" s="327">
        <v>16.507000000000001</v>
      </c>
      <c r="G56" s="681">
        <v>0.35899999999999999</v>
      </c>
      <c r="H56" s="327">
        <v>0.56499999999999995</v>
      </c>
      <c r="I56" s="681" t="s">
        <v>465</v>
      </c>
      <c r="J56" s="327" t="s">
        <v>465</v>
      </c>
      <c r="K56" s="681" t="s">
        <v>465</v>
      </c>
      <c r="L56" s="327">
        <v>1.407</v>
      </c>
      <c r="M56" s="681" t="s">
        <v>465</v>
      </c>
      <c r="N56" s="327" t="s">
        <v>465</v>
      </c>
      <c r="O56" s="681">
        <v>14.545999999999999</v>
      </c>
      <c r="P56" s="327">
        <v>18.478999999999999</v>
      </c>
    </row>
    <row r="57" spans="1:18">
      <c r="Q57" s="196"/>
      <c r="R57" s="196"/>
    </row>
    <row r="58" spans="1:18" s="108" customFormat="1">
      <c r="A58" s="192" t="s">
        <v>228</v>
      </c>
      <c r="B58" s="193"/>
      <c r="C58" s="680" t="s">
        <v>465</v>
      </c>
      <c r="D58" s="328" t="s">
        <v>465</v>
      </c>
      <c r="E58" s="680">
        <v>1068.944</v>
      </c>
      <c r="F58" s="328">
        <v>981.23500000000001</v>
      </c>
      <c r="G58" s="680">
        <v>3162.8939999999998</v>
      </c>
      <c r="H58" s="328">
        <v>2951.9540000000002</v>
      </c>
      <c r="I58" s="680">
        <v>561.73500000000001</v>
      </c>
      <c r="J58" s="328">
        <v>801.53899999999999</v>
      </c>
      <c r="K58" s="680">
        <v>847.48199999999997</v>
      </c>
      <c r="L58" s="328">
        <v>809.91499999999996</v>
      </c>
      <c r="M58" s="680" t="s">
        <v>465</v>
      </c>
      <c r="N58" s="328" t="s">
        <v>465</v>
      </c>
      <c r="O58" s="680">
        <v>5641.0550000000003</v>
      </c>
      <c r="P58" s="328">
        <v>5544.643</v>
      </c>
    </row>
    <row r="59" spans="1:18" s="108" customFormat="1">
      <c r="A59" s="192" t="s">
        <v>367</v>
      </c>
      <c r="B59" s="193"/>
      <c r="C59" s="680" t="s">
        <v>465</v>
      </c>
      <c r="D59" s="328" t="s">
        <v>465</v>
      </c>
      <c r="E59" s="680">
        <v>1068.944</v>
      </c>
      <c r="F59" s="328">
        <v>981.23500000000001</v>
      </c>
      <c r="G59" s="680">
        <v>3162.8939999999998</v>
      </c>
      <c r="H59" s="328">
        <v>2951.9540000000002</v>
      </c>
      <c r="I59" s="680">
        <v>561.73500000000001</v>
      </c>
      <c r="J59" s="328">
        <v>801.53899999999999</v>
      </c>
      <c r="K59" s="680">
        <v>847.48199999999997</v>
      </c>
      <c r="L59" s="328">
        <v>809.91499999999996</v>
      </c>
      <c r="M59" s="680" t="s">
        <v>465</v>
      </c>
      <c r="N59" s="328" t="s">
        <v>465</v>
      </c>
      <c r="O59" s="680">
        <v>5641.0550000000003</v>
      </c>
      <c r="P59" s="328">
        <v>5544.643</v>
      </c>
    </row>
    <row r="60" spans="1:18">
      <c r="A60" s="194"/>
      <c r="B60" s="195" t="s">
        <v>194</v>
      </c>
      <c r="C60" s="681" t="s">
        <v>465</v>
      </c>
      <c r="D60" s="327" t="s">
        <v>465</v>
      </c>
      <c r="E60" s="681">
        <v>751.53499999999997</v>
      </c>
      <c r="F60" s="327">
        <v>737.41899999999998</v>
      </c>
      <c r="G60" s="681">
        <v>1637.6189999999999</v>
      </c>
      <c r="H60" s="327">
        <v>1572.635</v>
      </c>
      <c r="I60" s="681" t="s">
        <v>465</v>
      </c>
      <c r="J60" s="327" t="s">
        <v>465</v>
      </c>
      <c r="K60" s="681">
        <v>778.072</v>
      </c>
      <c r="L60" s="327">
        <v>139.476</v>
      </c>
      <c r="M60" s="681" t="s">
        <v>465</v>
      </c>
      <c r="N60" s="327" t="s">
        <v>465</v>
      </c>
      <c r="O60" s="681">
        <v>3167.2260000000001</v>
      </c>
      <c r="P60" s="327">
        <v>2449.5300000000002</v>
      </c>
    </row>
    <row r="61" spans="1:18">
      <c r="A61" s="194"/>
      <c r="B61" s="195" t="s">
        <v>195</v>
      </c>
      <c r="C61" s="681" t="s">
        <v>465</v>
      </c>
      <c r="D61" s="327" t="s">
        <v>465</v>
      </c>
      <c r="E61" s="681">
        <v>-37.356000000000002</v>
      </c>
      <c r="F61" s="327">
        <v>-104.283</v>
      </c>
      <c r="G61" s="681">
        <v>-68.793000000000006</v>
      </c>
      <c r="H61" s="327">
        <v>-162.03299999999999</v>
      </c>
      <c r="I61" s="681">
        <v>89.037999999999997</v>
      </c>
      <c r="J61" s="327">
        <v>340.83100000000002</v>
      </c>
      <c r="K61" s="681">
        <v>41.101999999999997</v>
      </c>
      <c r="L61" s="327">
        <v>607.90300000000002</v>
      </c>
      <c r="M61" s="681" t="s">
        <v>465</v>
      </c>
      <c r="N61" s="327" t="s">
        <v>465</v>
      </c>
      <c r="O61" s="681">
        <v>23.991</v>
      </c>
      <c r="P61" s="327">
        <v>682.41800000000001</v>
      </c>
    </row>
    <row r="62" spans="1:18">
      <c r="A62" s="194"/>
      <c r="B62" s="195" t="s">
        <v>375</v>
      </c>
      <c r="C62" s="681" t="s">
        <v>465</v>
      </c>
      <c r="D62" s="327" t="s">
        <v>465</v>
      </c>
      <c r="E62" s="681" t="s">
        <v>465</v>
      </c>
      <c r="F62" s="327" t="s">
        <v>465</v>
      </c>
      <c r="G62" s="681" t="s">
        <v>465</v>
      </c>
      <c r="H62" s="327" t="s">
        <v>465</v>
      </c>
      <c r="I62" s="681" t="s">
        <v>465</v>
      </c>
      <c r="J62" s="327" t="s">
        <v>465</v>
      </c>
      <c r="K62" s="681" t="s">
        <v>465</v>
      </c>
      <c r="L62" s="327" t="s">
        <v>465</v>
      </c>
      <c r="M62" s="681" t="s">
        <v>465</v>
      </c>
      <c r="N62" s="327" t="s">
        <v>465</v>
      </c>
      <c r="O62" s="681" t="s">
        <v>465</v>
      </c>
      <c r="P62" s="327" t="s">
        <v>465</v>
      </c>
    </row>
    <row r="63" spans="1:18">
      <c r="A63" s="194"/>
      <c r="B63" s="195" t="s">
        <v>369</v>
      </c>
      <c r="C63" s="681" t="s">
        <v>465</v>
      </c>
      <c r="D63" s="327" t="s">
        <v>465</v>
      </c>
      <c r="E63" s="681" t="s">
        <v>465</v>
      </c>
      <c r="F63" s="327" t="s">
        <v>465</v>
      </c>
      <c r="G63" s="681" t="s">
        <v>465</v>
      </c>
      <c r="H63" s="327" t="s">
        <v>465</v>
      </c>
      <c r="I63" s="681" t="s">
        <v>465</v>
      </c>
      <c r="J63" s="327" t="s">
        <v>465</v>
      </c>
      <c r="K63" s="681" t="s">
        <v>465</v>
      </c>
      <c r="L63" s="327" t="s">
        <v>465</v>
      </c>
      <c r="M63" s="681" t="s">
        <v>465</v>
      </c>
      <c r="N63" s="327" t="s">
        <v>465</v>
      </c>
      <c r="O63" s="681" t="s">
        <v>465</v>
      </c>
      <c r="P63" s="327" t="s">
        <v>465</v>
      </c>
    </row>
    <row r="64" spans="1:18">
      <c r="A64" s="194"/>
      <c r="B64" s="195" t="s">
        <v>350</v>
      </c>
      <c r="C64" s="681" t="s">
        <v>465</v>
      </c>
      <c r="D64" s="327" t="s">
        <v>465</v>
      </c>
      <c r="E64" s="681" t="s">
        <v>465</v>
      </c>
      <c r="F64" s="327" t="s">
        <v>465</v>
      </c>
      <c r="G64" s="681" t="s">
        <v>465</v>
      </c>
      <c r="H64" s="327" t="s">
        <v>465</v>
      </c>
      <c r="I64" s="681" t="s">
        <v>465</v>
      </c>
      <c r="J64" s="327" t="s">
        <v>465</v>
      </c>
      <c r="K64" s="681" t="s">
        <v>465</v>
      </c>
      <c r="L64" s="327" t="s">
        <v>465</v>
      </c>
      <c r="M64" s="681" t="s">
        <v>465</v>
      </c>
      <c r="N64" s="327" t="s">
        <v>465</v>
      </c>
      <c r="O64" s="681" t="s">
        <v>465</v>
      </c>
      <c r="P64" s="327" t="s">
        <v>465</v>
      </c>
    </row>
    <row r="65" spans="1:23">
      <c r="A65" s="194"/>
      <c r="B65" s="195" t="s">
        <v>351</v>
      </c>
      <c r="C65" s="681" t="s">
        <v>465</v>
      </c>
      <c r="D65" s="327" t="s">
        <v>465</v>
      </c>
      <c r="E65" s="681">
        <v>354.76499999999999</v>
      </c>
      <c r="F65" s="327">
        <v>348.09899999999999</v>
      </c>
      <c r="G65" s="681">
        <v>1594.068</v>
      </c>
      <c r="H65" s="327">
        <v>1541.3520000000001</v>
      </c>
      <c r="I65" s="681">
        <v>472.697</v>
      </c>
      <c r="J65" s="327">
        <v>460.70800000000003</v>
      </c>
      <c r="K65" s="681">
        <v>28.308</v>
      </c>
      <c r="L65" s="327">
        <v>62.536000000000001</v>
      </c>
      <c r="M65" s="681" t="s">
        <v>465</v>
      </c>
      <c r="N65" s="327" t="s">
        <v>465</v>
      </c>
      <c r="O65" s="681">
        <v>2449.8380000000002</v>
      </c>
      <c r="P65" s="327">
        <v>2412.6950000000002</v>
      </c>
    </row>
    <row r="66" spans="1:23">
      <c r="Q66" s="196"/>
      <c r="R66" s="196"/>
    </row>
    <row r="67" spans="1:23">
      <c r="A67" s="206" t="s">
        <v>229</v>
      </c>
      <c r="B67" s="195"/>
      <c r="C67" s="681" t="s">
        <v>465</v>
      </c>
      <c r="D67" s="328" t="s">
        <v>465</v>
      </c>
      <c r="E67" s="681" t="s">
        <v>465</v>
      </c>
      <c r="F67" s="328" t="s">
        <v>465</v>
      </c>
      <c r="G67" s="681" t="s">
        <v>465</v>
      </c>
      <c r="H67" s="328" t="s">
        <v>465</v>
      </c>
      <c r="I67" s="681" t="s">
        <v>465</v>
      </c>
      <c r="J67" s="328" t="s">
        <v>465</v>
      </c>
      <c r="K67" s="681" t="s">
        <v>465</v>
      </c>
      <c r="L67" s="328" t="s">
        <v>465</v>
      </c>
      <c r="M67" s="681" t="s">
        <v>465</v>
      </c>
      <c r="N67" s="328" t="s">
        <v>465</v>
      </c>
      <c r="O67" s="681" t="s">
        <v>465</v>
      </c>
      <c r="P67" s="328">
        <v>0</v>
      </c>
    </row>
    <row r="68" spans="1:23">
      <c r="Q68" s="196"/>
      <c r="R68" s="196"/>
      <c r="S68" s="196"/>
      <c r="T68" s="196"/>
      <c r="U68" s="196"/>
      <c r="V68" s="196"/>
      <c r="W68" s="196"/>
    </row>
    <row r="69" spans="1:23">
      <c r="A69" s="192" t="s">
        <v>230</v>
      </c>
      <c r="B69" s="208"/>
      <c r="C69" s="697" t="s">
        <v>465</v>
      </c>
      <c r="D69" s="328" t="s">
        <v>465</v>
      </c>
      <c r="E69" s="697">
        <v>2602.8380000000002</v>
      </c>
      <c r="F69" s="328">
        <v>2555.98</v>
      </c>
      <c r="G69" s="697">
        <v>13445.278</v>
      </c>
      <c r="H69" s="328">
        <v>12684.319</v>
      </c>
      <c r="I69" s="697">
        <v>2271.3229999999999</v>
      </c>
      <c r="J69" s="328">
        <v>2242.8629999999998</v>
      </c>
      <c r="K69" s="697">
        <v>1714.5719999999999</v>
      </c>
      <c r="L69" s="328">
        <v>1622.848</v>
      </c>
      <c r="M69" s="697" t="s">
        <v>465</v>
      </c>
      <c r="N69" s="328" t="s">
        <v>465</v>
      </c>
      <c r="O69" s="697">
        <v>20034.010999999999</v>
      </c>
      <c r="P69" s="328">
        <v>19106.009999999998</v>
      </c>
    </row>
    <row r="71" spans="1:23">
      <c r="B71" s="113"/>
      <c r="C71" s="197"/>
      <c r="D71" s="197"/>
      <c r="E71" s="197"/>
      <c r="F71" s="197"/>
      <c r="G71" s="197"/>
      <c r="H71" s="197"/>
      <c r="I71" s="197"/>
      <c r="J71" s="197"/>
      <c r="K71" s="197"/>
      <c r="L71" s="197"/>
      <c r="M71" s="197"/>
      <c r="N71" s="197"/>
      <c r="O71" s="197"/>
      <c r="P71" s="197"/>
    </row>
    <row r="72" spans="1:23">
      <c r="C72" s="871" t="s">
        <v>45</v>
      </c>
      <c r="D72" s="892"/>
      <c r="E72" s="892"/>
      <c r="F72" s="892"/>
      <c r="G72" s="892"/>
      <c r="H72" s="892"/>
      <c r="I72" s="892"/>
      <c r="J72" s="892"/>
      <c r="K72" s="892"/>
      <c r="L72" s="892"/>
      <c r="M72" s="892"/>
      <c r="N72" s="892"/>
      <c r="O72" s="892"/>
      <c r="P72" s="892"/>
    </row>
    <row r="73" spans="1:23">
      <c r="A73" s="869" t="s">
        <v>71</v>
      </c>
      <c r="B73" s="870"/>
      <c r="C73" s="871" t="s">
        <v>20</v>
      </c>
      <c r="D73" s="872"/>
      <c r="E73" s="871" t="s">
        <v>10</v>
      </c>
      <c r="F73" s="872"/>
      <c r="G73" s="871" t="s">
        <v>46</v>
      </c>
      <c r="H73" s="872"/>
      <c r="I73" s="871" t="s">
        <v>14</v>
      </c>
      <c r="J73" s="872"/>
      <c r="K73" s="871" t="s">
        <v>47</v>
      </c>
      <c r="L73" s="872"/>
      <c r="M73" s="871" t="s">
        <v>245</v>
      </c>
      <c r="N73" s="872"/>
      <c r="O73" s="871" t="s">
        <v>17</v>
      </c>
      <c r="P73" s="872"/>
    </row>
    <row r="74" spans="1:23">
      <c r="A74" s="897"/>
      <c r="B74" s="898"/>
      <c r="C74" s="682" t="s">
        <v>456</v>
      </c>
      <c r="D74" s="323" t="s">
        <v>455</v>
      </c>
      <c r="E74" s="682" t="s">
        <v>456</v>
      </c>
      <c r="F74" s="323" t="s">
        <v>455</v>
      </c>
      <c r="G74" s="682" t="s">
        <v>456</v>
      </c>
      <c r="H74" s="323" t="s">
        <v>455</v>
      </c>
      <c r="I74" s="682" t="s">
        <v>456</v>
      </c>
      <c r="J74" s="323" t="s">
        <v>455</v>
      </c>
      <c r="K74" s="682" t="s">
        <v>456</v>
      </c>
      <c r="L74" s="323" t="s">
        <v>455</v>
      </c>
      <c r="M74" s="682" t="s">
        <v>456</v>
      </c>
      <c r="N74" s="323" t="s">
        <v>455</v>
      </c>
      <c r="O74" s="682" t="s">
        <v>456</v>
      </c>
      <c r="P74" s="323" t="s">
        <v>455</v>
      </c>
    </row>
    <row r="75" spans="1:23">
      <c r="A75" s="899"/>
      <c r="B75" s="900"/>
      <c r="C75" s="683" t="s">
        <v>307</v>
      </c>
      <c r="D75" s="324" t="s">
        <v>307</v>
      </c>
      <c r="E75" s="683" t="s">
        <v>307</v>
      </c>
      <c r="F75" s="324" t="s">
        <v>307</v>
      </c>
      <c r="G75" s="683" t="s">
        <v>307</v>
      </c>
      <c r="H75" s="324" t="s">
        <v>307</v>
      </c>
      <c r="I75" s="683" t="s">
        <v>307</v>
      </c>
      <c r="J75" s="324" t="s">
        <v>307</v>
      </c>
      <c r="K75" s="683" t="s">
        <v>307</v>
      </c>
      <c r="L75" s="324" t="s">
        <v>307</v>
      </c>
      <c r="M75" s="683" t="s">
        <v>307</v>
      </c>
      <c r="N75" s="324" t="s">
        <v>307</v>
      </c>
      <c r="O75" s="683" t="s">
        <v>307</v>
      </c>
      <c r="P75" s="324" t="s">
        <v>307</v>
      </c>
    </row>
    <row r="76" spans="1:23">
      <c r="A76" s="192" t="s">
        <v>231</v>
      </c>
      <c r="B76" s="215"/>
      <c r="C76" s="686" t="s">
        <v>465</v>
      </c>
      <c r="D76" s="691" t="s">
        <v>465</v>
      </c>
      <c r="E76" s="686">
        <v>229.28800000000001</v>
      </c>
      <c r="F76" s="691">
        <v>188.958</v>
      </c>
      <c r="G76" s="686">
        <v>1790.049</v>
      </c>
      <c r="H76" s="691">
        <v>2124.9870000000001</v>
      </c>
      <c r="I76" s="686">
        <v>424.51600000000002</v>
      </c>
      <c r="J76" s="691">
        <v>462.76</v>
      </c>
      <c r="K76" s="686" t="s">
        <v>465</v>
      </c>
      <c r="L76" s="691" t="s">
        <v>465</v>
      </c>
      <c r="M76" s="686" t="s">
        <v>465</v>
      </c>
      <c r="N76" s="691">
        <v>-2E-3</v>
      </c>
      <c r="O76" s="686">
        <v>2443.8530000000001</v>
      </c>
      <c r="P76" s="691">
        <v>2776.703</v>
      </c>
    </row>
    <row r="77" spans="1:23">
      <c r="A77" s="198"/>
      <c r="B77" s="199" t="s">
        <v>90</v>
      </c>
      <c r="C77" s="686" t="s">
        <v>465</v>
      </c>
      <c r="D77" s="691" t="s">
        <v>465</v>
      </c>
      <c r="E77" s="686">
        <v>227.92599999999999</v>
      </c>
      <c r="F77" s="691">
        <v>184.17699999999999</v>
      </c>
      <c r="G77" s="686">
        <v>1480.1880000000001</v>
      </c>
      <c r="H77" s="691">
        <v>1723.5830000000001</v>
      </c>
      <c r="I77" s="686">
        <v>420.82499999999999</v>
      </c>
      <c r="J77" s="691">
        <v>458.68400000000003</v>
      </c>
      <c r="K77" s="686" t="s">
        <v>465</v>
      </c>
      <c r="L77" s="691" t="s">
        <v>465</v>
      </c>
      <c r="M77" s="686" t="s">
        <v>465</v>
      </c>
      <c r="N77" s="691" t="s">
        <v>465</v>
      </c>
      <c r="O77" s="686">
        <v>2128.9389999999999</v>
      </c>
      <c r="P77" s="691">
        <v>2366.444</v>
      </c>
    </row>
    <row r="78" spans="1:23">
      <c r="A78" s="198"/>
      <c r="B78" s="201" t="s">
        <v>240</v>
      </c>
      <c r="C78" s="686" t="s">
        <v>465</v>
      </c>
      <c r="D78" s="692" t="s">
        <v>465</v>
      </c>
      <c r="E78" s="686">
        <v>218.91900000000001</v>
      </c>
      <c r="F78" s="692">
        <v>173.38900000000001</v>
      </c>
      <c r="G78" s="686">
        <v>1256.329</v>
      </c>
      <c r="H78" s="692">
        <v>1505.7929999999999</v>
      </c>
      <c r="I78" s="686">
        <v>207.69300000000001</v>
      </c>
      <c r="J78" s="692">
        <v>233.27</v>
      </c>
      <c r="K78" s="686" t="s">
        <v>465</v>
      </c>
      <c r="L78" s="692" t="s">
        <v>465</v>
      </c>
      <c r="M78" s="686" t="s">
        <v>465</v>
      </c>
      <c r="N78" s="692" t="s">
        <v>465</v>
      </c>
      <c r="O78" s="686">
        <v>1682.941</v>
      </c>
      <c r="P78" s="692">
        <v>1912.452</v>
      </c>
    </row>
    <row r="79" spans="1:23">
      <c r="A79" s="198"/>
      <c r="B79" s="201" t="s">
        <v>241</v>
      </c>
      <c r="C79" s="686" t="s">
        <v>465</v>
      </c>
      <c r="D79" s="692" t="s">
        <v>465</v>
      </c>
      <c r="E79" s="686">
        <v>0.98299999999999998</v>
      </c>
      <c r="F79" s="692">
        <v>0.66500000000000004</v>
      </c>
      <c r="G79" s="686" t="s">
        <v>465</v>
      </c>
      <c r="H79" s="692" t="s">
        <v>465</v>
      </c>
      <c r="I79" s="686">
        <v>0.378</v>
      </c>
      <c r="J79" s="692">
        <v>5.1859999999999999</v>
      </c>
      <c r="K79" s="686" t="s">
        <v>465</v>
      </c>
      <c r="L79" s="692" t="s">
        <v>465</v>
      </c>
      <c r="M79" s="686" t="s">
        <v>465</v>
      </c>
      <c r="N79" s="692" t="s">
        <v>465</v>
      </c>
      <c r="O79" s="686">
        <v>1.361</v>
      </c>
      <c r="P79" s="692">
        <v>5.851</v>
      </c>
    </row>
    <row r="80" spans="1:23">
      <c r="A80" s="198"/>
      <c r="B80" s="201" t="s">
        <v>242</v>
      </c>
      <c r="C80" s="686" t="s">
        <v>465</v>
      </c>
      <c r="D80" s="692" t="s">
        <v>465</v>
      </c>
      <c r="E80" s="686">
        <v>8.0239999999999991</v>
      </c>
      <c r="F80" s="692">
        <v>10.122999999999999</v>
      </c>
      <c r="G80" s="686">
        <v>223.85900000000001</v>
      </c>
      <c r="H80" s="692">
        <v>217.79</v>
      </c>
      <c r="I80" s="686">
        <v>212.75399999999999</v>
      </c>
      <c r="J80" s="692">
        <v>220.22800000000001</v>
      </c>
      <c r="K80" s="686" t="s">
        <v>465</v>
      </c>
      <c r="L80" s="692" t="s">
        <v>465</v>
      </c>
      <c r="M80" s="686" t="s">
        <v>465</v>
      </c>
      <c r="N80" s="692" t="s">
        <v>465</v>
      </c>
      <c r="O80" s="686">
        <v>444.637</v>
      </c>
      <c r="P80" s="692">
        <v>448.14100000000002</v>
      </c>
    </row>
    <row r="81" spans="1:22">
      <c r="A81" s="198"/>
      <c r="B81" s="199" t="s">
        <v>91</v>
      </c>
      <c r="C81" s="686" t="s">
        <v>465</v>
      </c>
      <c r="D81" s="692" t="s">
        <v>465</v>
      </c>
      <c r="E81" s="686">
        <v>1.3620000000000001</v>
      </c>
      <c r="F81" s="692">
        <v>4.7809999999999997</v>
      </c>
      <c r="G81" s="686">
        <v>309.86099999999999</v>
      </c>
      <c r="H81" s="692">
        <v>401.404</v>
      </c>
      <c r="I81" s="686">
        <v>3.6909999999999998</v>
      </c>
      <c r="J81" s="692">
        <v>4.0759999999999996</v>
      </c>
      <c r="K81" s="686" t="s">
        <v>465</v>
      </c>
      <c r="L81" s="692" t="s">
        <v>465</v>
      </c>
      <c r="M81" s="686" t="s">
        <v>465</v>
      </c>
      <c r="N81" s="692">
        <v>-2E-3</v>
      </c>
      <c r="O81" s="686">
        <v>314.91399999999999</v>
      </c>
      <c r="P81" s="692">
        <v>410.25900000000001</v>
      </c>
    </row>
    <row r="82" spans="1:22">
      <c r="D82" s="704"/>
      <c r="F82" s="704"/>
      <c r="H82" s="704"/>
      <c r="J82" s="704"/>
      <c r="L82" s="704"/>
      <c r="N82" s="704"/>
      <c r="P82" s="704"/>
      <c r="Q82" s="196"/>
      <c r="R82" s="196"/>
      <c r="S82" s="196"/>
      <c r="T82" s="196"/>
      <c r="U82" s="196"/>
    </row>
    <row r="83" spans="1:22">
      <c r="A83" s="192" t="s">
        <v>232</v>
      </c>
      <c r="B83" s="200"/>
      <c r="C83" s="697" t="s">
        <v>465</v>
      </c>
      <c r="D83" s="691" t="s">
        <v>465</v>
      </c>
      <c r="E83" s="697">
        <v>-210.71</v>
      </c>
      <c r="F83" s="691">
        <v>-129.84299999999999</v>
      </c>
      <c r="G83" s="697">
        <v>-1131.2750000000001</v>
      </c>
      <c r="H83" s="691">
        <v>-1468.615</v>
      </c>
      <c r="I83" s="697">
        <v>-258.05799999999999</v>
      </c>
      <c r="J83" s="691">
        <v>-273.363</v>
      </c>
      <c r="K83" s="697" t="s">
        <v>465</v>
      </c>
      <c r="L83" s="691" t="s">
        <v>465</v>
      </c>
      <c r="M83" s="697" t="s">
        <v>465</v>
      </c>
      <c r="N83" s="691" t="s">
        <v>465</v>
      </c>
      <c r="O83" s="697">
        <v>-1600.0429999999999</v>
      </c>
      <c r="P83" s="691">
        <v>-1871.8209999999999</v>
      </c>
    </row>
    <row r="84" spans="1:22">
      <c r="A84" s="198"/>
      <c r="B84" s="201" t="s">
        <v>198</v>
      </c>
      <c r="C84" s="686" t="s">
        <v>465</v>
      </c>
      <c r="D84" s="692" t="s">
        <v>465</v>
      </c>
      <c r="E84" s="686">
        <v>-180.95099999999999</v>
      </c>
      <c r="F84" s="692">
        <v>-115.736</v>
      </c>
      <c r="G84" s="686">
        <v>-710.20699999999999</v>
      </c>
      <c r="H84" s="692">
        <v>-994.41600000000005</v>
      </c>
      <c r="I84" s="686">
        <v>-176.17099999999999</v>
      </c>
      <c r="J84" s="692">
        <v>-193.21799999999999</v>
      </c>
      <c r="K84" s="686" t="s">
        <v>465</v>
      </c>
      <c r="L84" s="692" t="s">
        <v>465</v>
      </c>
      <c r="M84" s="686" t="s">
        <v>465</v>
      </c>
      <c r="N84" s="692" t="s">
        <v>465</v>
      </c>
      <c r="O84" s="686">
        <v>-1067.329</v>
      </c>
      <c r="P84" s="692">
        <v>-1303.3699999999999</v>
      </c>
    </row>
    <row r="85" spans="1:22">
      <c r="A85" s="198"/>
      <c r="B85" s="201" t="s">
        <v>199</v>
      </c>
      <c r="C85" s="686" t="s">
        <v>465</v>
      </c>
      <c r="D85" s="692" t="s">
        <v>465</v>
      </c>
      <c r="E85" s="686" t="s">
        <v>465</v>
      </c>
      <c r="F85" s="692" t="s">
        <v>465</v>
      </c>
      <c r="G85" s="686" t="s">
        <v>465</v>
      </c>
      <c r="H85" s="692" t="s">
        <v>465</v>
      </c>
      <c r="I85" s="686" t="s">
        <v>465</v>
      </c>
      <c r="J85" s="692">
        <v>-3.4329999999999998</v>
      </c>
      <c r="K85" s="686" t="s">
        <v>465</v>
      </c>
      <c r="L85" s="692" t="s">
        <v>465</v>
      </c>
      <c r="M85" s="686" t="s">
        <v>465</v>
      </c>
      <c r="N85" s="692" t="s">
        <v>465</v>
      </c>
      <c r="O85" s="686" t="s">
        <v>465</v>
      </c>
      <c r="P85" s="692">
        <v>-3.4329999999999998</v>
      </c>
    </row>
    <row r="86" spans="1:22">
      <c r="A86" s="198"/>
      <c r="B86" s="201" t="s">
        <v>95</v>
      </c>
      <c r="C86" s="686" t="s">
        <v>465</v>
      </c>
      <c r="D86" s="692" t="s">
        <v>465</v>
      </c>
      <c r="E86" s="686">
        <v>-2.3439999999999999</v>
      </c>
      <c r="F86" s="692">
        <v>-2.8450000000000002</v>
      </c>
      <c r="G86" s="686">
        <v>-166.15100000000001</v>
      </c>
      <c r="H86" s="692">
        <v>-143.60300000000001</v>
      </c>
      <c r="I86" s="686">
        <v>-56.929000000000002</v>
      </c>
      <c r="J86" s="692">
        <v>-54.243000000000002</v>
      </c>
      <c r="K86" s="686" t="s">
        <v>465</v>
      </c>
      <c r="L86" s="692" t="s">
        <v>465</v>
      </c>
      <c r="M86" s="686" t="s">
        <v>465</v>
      </c>
      <c r="N86" s="692" t="s">
        <v>465</v>
      </c>
      <c r="O86" s="686">
        <v>-225.42400000000001</v>
      </c>
      <c r="P86" s="692">
        <v>-200.691</v>
      </c>
    </row>
    <row r="87" spans="1:22">
      <c r="A87" s="198"/>
      <c r="B87" s="201" t="s">
        <v>200</v>
      </c>
      <c r="C87" s="686" t="s">
        <v>465</v>
      </c>
      <c r="D87" s="692" t="s">
        <v>465</v>
      </c>
      <c r="E87" s="686">
        <v>-27.414999999999999</v>
      </c>
      <c r="F87" s="692">
        <v>-11.262</v>
      </c>
      <c r="G87" s="686">
        <v>-254.917</v>
      </c>
      <c r="H87" s="692">
        <v>-330.596</v>
      </c>
      <c r="I87" s="686">
        <v>-24.957999999999998</v>
      </c>
      <c r="J87" s="692">
        <v>-22.469000000000001</v>
      </c>
      <c r="K87" s="686" t="s">
        <v>465</v>
      </c>
      <c r="L87" s="692" t="s">
        <v>465</v>
      </c>
      <c r="M87" s="686" t="s">
        <v>465</v>
      </c>
      <c r="N87" s="692" t="s">
        <v>465</v>
      </c>
      <c r="O87" s="686">
        <v>-307.29000000000002</v>
      </c>
      <c r="P87" s="692">
        <v>-364.327</v>
      </c>
    </row>
    <row r="88" spans="1:22">
      <c r="D88" s="704"/>
      <c r="F88" s="704"/>
      <c r="H88" s="704"/>
      <c r="J88" s="704"/>
      <c r="L88" s="704"/>
      <c r="N88" s="704"/>
      <c r="P88" s="704"/>
      <c r="Q88" s="196"/>
      <c r="R88" s="196"/>
      <c r="S88" s="196"/>
      <c r="T88" s="196"/>
      <c r="U88" s="196"/>
      <c r="V88" s="196"/>
    </row>
    <row r="89" spans="1:22">
      <c r="A89" s="192" t="s">
        <v>233</v>
      </c>
      <c r="B89" s="200"/>
      <c r="C89" s="686" t="s">
        <v>465</v>
      </c>
      <c r="D89" s="691" t="s">
        <v>465</v>
      </c>
      <c r="E89" s="686">
        <v>18.577999999999999</v>
      </c>
      <c r="F89" s="691">
        <v>59.115000000000002</v>
      </c>
      <c r="G89" s="686">
        <v>658.774</v>
      </c>
      <c r="H89" s="691">
        <v>656.37199999999996</v>
      </c>
      <c r="I89" s="686">
        <v>166.458</v>
      </c>
      <c r="J89" s="691">
        <v>189.39699999999999</v>
      </c>
      <c r="K89" s="686" t="s">
        <v>465</v>
      </c>
      <c r="L89" s="691" t="s">
        <v>465</v>
      </c>
      <c r="M89" s="686" t="s">
        <v>465</v>
      </c>
      <c r="N89" s="691">
        <v>-2E-3</v>
      </c>
      <c r="O89" s="686">
        <v>843.81</v>
      </c>
      <c r="P89" s="691">
        <v>904.88199999999995</v>
      </c>
    </row>
    <row r="90" spans="1:22">
      <c r="D90" s="704"/>
      <c r="F90" s="704"/>
      <c r="H90" s="704"/>
      <c r="J90" s="704"/>
      <c r="L90" s="704"/>
      <c r="N90" s="704"/>
      <c r="P90" s="704"/>
      <c r="Q90" s="196"/>
      <c r="R90" s="196"/>
      <c r="S90" s="196"/>
      <c r="T90" s="196"/>
    </row>
    <row r="91" spans="1:22">
      <c r="A91" s="194"/>
      <c r="B91" s="199" t="s">
        <v>201</v>
      </c>
      <c r="C91" s="686" t="s">
        <v>465</v>
      </c>
      <c r="D91" s="692" t="s">
        <v>465</v>
      </c>
      <c r="E91" s="686">
        <v>12.141</v>
      </c>
      <c r="F91" s="692">
        <v>13.901999999999999</v>
      </c>
      <c r="G91" s="686">
        <v>18.297000000000001</v>
      </c>
      <c r="H91" s="692">
        <v>26.28</v>
      </c>
      <c r="I91" s="686">
        <v>6.93</v>
      </c>
      <c r="J91" s="692">
        <v>7.3920000000000003</v>
      </c>
      <c r="K91" s="686" t="s">
        <v>465</v>
      </c>
      <c r="L91" s="692" t="s">
        <v>465</v>
      </c>
      <c r="M91" s="686" t="s">
        <v>465</v>
      </c>
      <c r="N91" s="692" t="s">
        <v>465</v>
      </c>
      <c r="O91" s="686">
        <v>37.368000000000002</v>
      </c>
      <c r="P91" s="692">
        <v>47.573999999999998</v>
      </c>
    </row>
    <row r="92" spans="1:22">
      <c r="A92" s="194"/>
      <c r="B92" s="199" t="s">
        <v>202</v>
      </c>
      <c r="C92" s="686" t="s">
        <v>465</v>
      </c>
      <c r="D92" s="692" t="s">
        <v>465</v>
      </c>
      <c r="E92" s="686">
        <v>-42.593000000000004</v>
      </c>
      <c r="F92" s="692">
        <v>-38.207000000000001</v>
      </c>
      <c r="G92" s="686">
        <v>-62.658999999999999</v>
      </c>
      <c r="H92" s="692">
        <v>-76.222999999999999</v>
      </c>
      <c r="I92" s="686">
        <v>-15.215</v>
      </c>
      <c r="J92" s="692">
        <v>-16.684999999999999</v>
      </c>
      <c r="K92" s="686" t="s">
        <v>465</v>
      </c>
      <c r="L92" s="692" t="s">
        <v>465</v>
      </c>
      <c r="M92" s="686" t="s">
        <v>465</v>
      </c>
      <c r="N92" s="692" t="s">
        <v>465</v>
      </c>
      <c r="O92" s="686">
        <v>-120.467</v>
      </c>
      <c r="P92" s="692">
        <v>-131.11500000000001</v>
      </c>
    </row>
    <row r="93" spans="1:22">
      <c r="A93" s="194"/>
      <c r="B93" s="199" t="s">
        <v>203</v>
      </c>
      <c r="C93" s="686" t="s">
        <v>465</v>
      </c>
      <c r="D93" s="692" t="s">
        <v>465</v>
      </c>
      <c r="E93" s="686">
        <v>-39.712000000000003</v>
      </c>
      <c r="F93" s="692">
        <v>-38.825000000000003</v>
      </c>
      <c r="G93" s="686">
        <v>-121.52200000000001</v>
      </c>
      <c r="H93" s="692">
        <v>-158.828</v>
      </c>
      <c r="I93" s="686">
        <v>-20.641999999999999</v>
      </c>
      <c r="J93" s="692">
        <v>-20.882999999999999</v>
      </c>
      <c r="K93" s="686" t="s">
        <v>465</v>
      </c>
      <c r="L93" s="692" t="s">
        <v>465</v>
      </c>
      <c r="M93" s="686" t="s">
        <v>465</v>
      </c>
      <c r="N93" s="692" t="s">
        <v>465</v>
      </c>
      <c r="O93" s="686">
        <v>-181.876</v>
      </c>
      <c r="P93" s="692">
        <v>-218.536</v>
      </c>
    </row>
    <row r="94" spans="1:22">
      <c r="D94" s="704"/>
      <c r="F94" s="704"/>
      <c r="H94" s="704"/>
      <c r="J94" s="704"/>
      <c r="L94" s="704"/>
      <c r="N94" s="704"/>
      <c r="P94" s="704"/>
      <c r="Q94" s="196"/>
      <c r="R94" s="196"/>
      <c r="S94" s="196"/>
      <c r="T94" s="196"/>
      <c r="U94" s="196"/>
    </row>
    <row r="95" spans="1:22">
      <c r="A95" s="192" t="s">
        <v>234</v>
      </c>
      <c r="B95" s="200"/>
      <c r="C95" s="686" t="s">
        <v>465</v>
      </c>
      <c r="D95" s="691" t="s">
        <v>465</v>
      </c>
      <c r="E95" s="686">
        <v>-51.585999999999999</v>
      </c>
      <c r="F95" s="691">
        <v>-4.0149999999999997</v>
      </c>
      <c r="G95" s="686">
        <v>492.89</v>
      </c>
      <c r="H95" s="691">
        <v>447.601</v>
      </c>
      <c r="I95" s="686">
        <v>137.53100000000001</v>
      </c>
      <c r="J95" s="691">
        <v>159.221</v>
      </c>
      <c r="K95" s="686" t="s">
        <v>465</v>
      </c>
      <c r="L95" s="691" t="s">
        <v>465</v>
      </c>
      <c r="M95" s="686" t="s">
        <v>465</v>
      </c>
      <c r="N95" s="691">
        <v>-2E-3</v>
      </c>
      <c r="O95" s="686">
        <v>578.83500000000004</v>
      </c>
      <c r="P95" s="691">
        <v>602.80499999999995</v>
      </c>
    </row>
    <row r="96" spans="1:22">
      <c r="D96" s="704"/>
      <c r="F96" s="704"/>
      <c r="H96" s="704"/>
      <c r="J96" s="704"/>
      <c r="L96" s="704"/>
      <c r="N96" s="704"/>
      <c r="P96" s="704"/>
      <c r="Q96" s="196"/>
      <c r="R96" s="196"/>
      <c r="S96" s="196"/>
      <c r="T96" s="196"/>
      <c r="U96" s="196"/>
    </row>
    <row r="97" spans="1:21">
      <c r="A97" s="198"/>
      <c r="B97" s="199" t="s">
        <v>204</v>
      </c>
      <c r="C97" s="686" t="s">
        <v>465</v>
      </c>
      <c r="D97" s="692" t="s">
        <v>465</v>
      </c>
      <c r="E97" s="686">
        <v>-21.382999999999999</v>
      </c>
      <c r="F97" s="692">
        <v>-20.748999999999999</v>
      </c>
      <c r="G97" s="686">
        <v>-105.331</v>
      </c>
      <c r="H97" s="692">
        <v>-102.217</v>
      </c>
      <c r="I97" s="686">
        <v>-27.120999999999999</v>
      </c>
      <c r="J97" s="692">
        <v>-31.635000000000002</v>
      </c>
      <c r="K97" s="686" t="s">
        <v>465</v>
      </c>
      <c r="L97" s="692" t="s">
        <v>465</v>
      </c>
      <c r="M97" s="686" t="s">
        <v>465</v>
      </c>
      <c r="N97" s="692" t="s">
        <v>465</v>
      </c>
      <c r="O97" s="686">
        <v>-153.83500000000001</v>
      </c>
      <c r="P97" s="692">
        <v>-154.601</v>
      </c>
    </row>
    <row r="98" spans="1:21">
      <c r="A98" s="198"/>
      <c r="B98" s="199" t="s">
        <v>205</v>
      </c>
      <c r="C98" s="686" t="s">
        <v>465</v>
      </c>
      <c r="D98" s="692" t="s">
        <v>465</v>
      </c>
      <c r="E98" s="686" t="s">
        <v>465</v>
      </c>
      <c r="F98" s="692" t="s">
        <v>465</v>
      </c>
      <c r="G98" s="686" t="s">
        <v>465</v>
      </c>
      <c r="H98" s="692" t="s">
        <v>465</v>
      </c>
      <c r="I98" s="686" t="s">
        <v>465</v>
      </c>
      <c r="J98" s="692" t="s">
        <v>465</v>
      </c>
      <c r="K98" s="686" t="s">
        <v>465</v>
      </c>
      <c r="L98" s="692" t="s">
        <v>465</v>
      </c>
      <c r="M98" s="686" t="s">
        <v>465</v>
      </c>
      <c r="N98" s="692" t="s">
        <v>465</v>
      </c>
      <c r="O98" s="686" t="s">
        <v>465</v>
      </c>
      <c r="P98" s="692" t="s">
        <v>465</v>
      </c>
    </row>
    <row r="99" spans="1:21" ht="25.5">
      <c r="A99" s="198"/>
      <c r="B99" s="216" t="s">
        <v>254</v>
      </c>
      <c r="C99" s="686" t="s">
        <v>465</v>
      </c>
      <c r="D99" s="692" t="s">
        <v>465</v>
      </c>
      <c r="E99" s="686">
        <v>-4.1420000000000003</v>
      </c>
      <c r="F99" s="692">
        <v>-7.6130000000000004</v>
      </c>
      <c r="G99" s="686">
        <v>-58.207000000000001</v>
      </c>
      <c r="H99" s="692">
        <v>-79.965000000000003</v>
      </c>
      <c r="I99" s="686">
        <v>-3.448</v>
      </c>
      <c r="J99" s="692">
        <v>-4.4470000000000001</v>
      </c>
      <c r="K99" s="686" t="s">
        <v>465</v>
      </c>
      <c r="L99" s="692" t="s">
        <v>465</v>
      </c>
      <c r="M99" s="686" t="s">
        <v>465</v>
      </c>
      <c r="N99" s="692" t="s">
        <v>465</v>
      </c>
      <c r="O99" s="686">
        <v>-65.796999999999997</v>
      </c>
      <c r="P99" s="692">
        <v>-92.025000000000006</v>
      </c>
    </row>
    <row r="100" spans="1:21">
      <c r="D100" s="704"/>
      <c r="F100" s="704"/>
      <c r="H100" s="704"/>
      <c r="J100" s="704"/>
      <c r="L100" s="704"/>
      <c r="N100" s="704"/>
      <c r="P100" s="704"/>
      <c r="Q100" s="196"/>
      <c r="R100" s="196"/>
      <c r="S100" s="196"/>
      <c r="T100" s="196"/>
    </row>
    <row r="101" spans="1:21">
      <c r="A101" s="192" t="s">
        <v>235</v>
      </c>
      <c r="B101" s="200"/>
      <c r="C101" s="697" t="s">
        <v>465</v>
      </c>
      <c r="D101" s="691" t="s">
        <v>465</v>
      </c>
      <c r="E101" s="697">
        <v>-77.111000000000004</v>
      </c>
      <c r="F101" s="691">
        <v>-32.377000000000002</v>
      </c>
      <c r="G101" s="697">
        <v>329.35199999999998</v>
      </c>
      <c r="H101" s="691">
        <v>265.41899999999998</v>
      </c>
      <c r="I101" s="697">
        <v>106.962</v>
      </c>
      <c r="J101" s="691">
        <v>123.139</v>
      </c>
      <c r="K101" s="697" t="s">
        <v>465</v>
      </c>
      <c r="L101" s="691" t="s">
        <v>465</v>
      </c>
      <c r="M101" s="697" t="s">
        <v>465</v>
      </c>
      <c r="N101" s="691">
        <v>-2E-3</v>
      </c>
      <c r="O101" s="697">
        <v>359.20299999999997</v>
      </c>
      <c r="P101" s="691">
        <v>356.17899999999997</v>
      </c>
    </row>
    <row r="102" spans="1:21">
      <c r="D102" s="704"/>
      <c r="F102" s="704"/>
      <c r="H102" s="704"/>
      <c r="J102" s="704"/>
      <c r="L102" s="704"/>
      <c r="N102" s="704"/>
      <c r="P102" s="704"/>
      <c r="Q102" s="196"/>
      <c r="R102" s="196"/>
      <c r="S102" s="196"/>
      <c r="T102" s="196"/>
      <c r="U102" s="196"/>
    </row>
    <row r="103" spans="1:21">
      <c r="A103" s="192" t="s">
        <v>236</v>
      </c>
      <c r="B103" s="200"/>
      <c r="C103" s="697" t="s">
        <v>465</v>
      </c>
      <c r="D103" s="691" t="s">
        <v>465</v>
      </c>
      <c r="E103" s="697">
        <v>78.405000000000001</v>
      </c>
      <c r="F103" s="691">
        <v>38.802</v>
      </c>
      <c r="G103" s="697">
        <v>-159.85</v>
      </c>
      <c r="H103" s="691">
        <v>-150.00899999999999</v>
      </c>
      <c r="I103" s="697">
        <v>-15.407</v>
      </c>
      <c r="J103" s="691">
        <v>-13.278</v>
      </c>
      <c r="K103" s="697" t="s">
        <v>465</v>
      </c>
      <c r="L103" s="691" t="s">
        <v>465</v>
      </c>
      <c r="M103" s="697" t="s">
        <v>465</v>
      </c>
      <c r="N103" s="691" t="s">
        <v>465</v>
      </c>
      <c r="O103" s="697">
        <v>-96.852000000000004</v>
      </c>
      <c r="P103" s="691">
        <v>-124.485</v>
      </c>
    </row>
    <row r="104" spans="1:21">
      <c r="A104" s="192"/>
      <c r="B104" s="200" t="s">
        <v>84</v>
      </c>
      <c r="C104" s="686" t="s">
        <v>465</v>
      </c>
      <c r="D104" s="691" t="s">
        <v>465</v>
      </c>
      <c r="E104" s="686">
        <v>6.625</v>
      </c>
      <c r="F104" s="691">
        <v>3.8650000000000002</v>
      </c>
      <c r="G104" s="686">
        <v>75.137</v>
      </c>
      <c r="H104" s="691">
        <v>60.113999999999997</v>
      </c>
      <c r="I104" s="686">
        <v>12.888999999999999</v>
      </c>
      <c r="J104" s="691">
        <v>3.82</v>
      </c>
      <c r="K104" s="686" t="s">
        <v>465</v>
      </c>
      <c r="L104" s="691" t="s">
        <v>465</v>
      </c>
      <c r="M104" s="686" t="s">
        <v>465</v>
      </c>
      <c r="N104" s="691" t="s">
        <v>465</v>
      </c>
      <c r="O104" s="686">
        <v>94.650999999999996</v>
      </c>
      <c r="P104" s="691">
        <v>67.799000000000007</v>
      </c>
    </row>
    <row r="105" spans="1:21">
      <c r="A105" s="198"/>
      <c r="B105" s="201" t="s">
        <v>179</v>
      </c>
      <c r="C105" s="686" t="s">
        <v>465</v>
      </c>
      <c r="D105" s="692" t="s">
        <v>465</v>
      </c>
      <c r="E105" s="686">
        <v>4.399</v>
      </c>
      <c r="F105" s="692">
        <v>2.4529999999999998</v>
      </c>
      <c r="G105" s="686">
        <v>19.916</v>
      </c>
      <c r="H105" s="692">
        <v>4.4800000000000004</v>
      </c>
      <c r="I105" s="686" t="s">
        <v>465</v>
      </c>
      <c r="J105" s="692">
        <v>0.372</v>
      </c>
      <c r="K105" s="686" t="s">
        <v>465</v>
      </c>
      <c r="L105" s="692">
        <v>0.27</v>
      </c>
      <c r="M105" s="686" t="s">
        <v>465</v>
      </c>
      <c r="N105" s="692" t="s">
        <v>465</v>
      </c>
      <c r="O105" s="686">
        <v>24.315000000000001</v>
      </c>
      <c r="P105" s="692">
        <v>7.5750000000000002</v>
      </c>
    </row>
    <row r="106" spans="1:21">
      <c r="A106" s="198"/>
      <c r="B106" s="201" t="s">
        <v>206</v>
      </c>
      <c r="C106" s="686" t="s">
        <v>465</v>
      </c>
      <c r="D106" s="692" t="s">
        <v>465</v>
      </c>
      <c r="E106" s="686">
        <v>2.226</v>
      </c>
      <c r="F106" s="692">
        <v>1.4119999999999999</v>
      </c>
      <c r="G106" s="686">
        <v>55.220999999999997</v>
      </c>
      <c r="H106" s="692">
        <v>55.634</v>
      </c>
      <c r="I106" s="686">
        <v>12.888999999999999</v>
      </c>
      <c r="J106" s="692">
        <v>3.448</v>
      </c>
      <c r="K106" s="686" t="s">
        <v>465</v>
      </c>
      <c r="L106" s="692">
        <v>-0.27</v>
      </c>
      <c r="M106" s="686" t="s">
        <v>465</v>
      </c>
      <c r="N106" s="692" t="s">
        <v>465</v>
      </c>
      <c r="O106" s="686">
        <v>70.335999999999999</v>
      </c>
      <c r="P106" s="692">
        <v>60.223999999999997</v>
      </c>
    </row>
    <row r="107" spans="1:21">
      <c r="A107" s="192"/>
      <c r="B107" s="200" t="s">
        <v>101</v>
      </c>
      <c r="C107" s="697" t="s">
        <v>465</v>
      </c>
      <c r="D107" s="691" t="s">
        <v>465</v>
      </c>
      <c r="E107" s="697">
        <v>-70.600999999999999</v>
      </c>
      <c r="F107" s="691">
        <v>-73.84</v>
      </c>
      <c r="G107" s="697">
        <v>-212.62799999999999</v>
      </c>
      <c r="H107" s="691">
        <v>-209.113</v>
      </c>
      <c r="I107" s="697">
        <v>-40.622</v>
      </c>
      <c r="J107" s="691">
        <v>-19.847999999999999</v>
      </c>
      <c r="K107" s="697" t="s">
        <v>465</v>
      </c>
      <c r="L107" s="691" t="s">
        <v>465</v>
      </c>
      <c r="M107" s="697" t="s">
        <v>465</v>
      </c>
      <c r="N107" s="691" t="s">
        <v>465</v>
      </c>
      <c r="O107" s="697">
        <v>-323.851</v>
      </c>
      <c r="P107" s="691">
        <v>-302.80099999999999</v>
      </c>
    </row>
    <row r="108" spans="1:21">
      <c r="A108" s="198"/>
      <c r="B108" s="201" t="s">
        <v>207</v>
      </c>
      <c r="C108" s="686" t="s">
        <v>465</v>
      </c>
      <c r="D108" s="692" t="s">
        <v>465</v>
      </c>
      <c r="E108" s="686">
        <v>-1.2999999999999999E-2</v>
      </c>
      <c r="F108" s="692">
        <v>-4.0000000000000001E-3</v>
      </c>
      <c r="G108" s="686">
        <v>-7.9009999999999998</v>
      </c>
      <c r="H108" s="692">
        <v>-16.545000000000002</v>
      </c>
      <c r="I108" s="686" t="s">
        <v>465</v>
      </c>
      <c r="J108" s="692">
        <v>-3.512</v>
      </c>
      <c r="K108" s="686" t="s">
        <v>465</v>
      </c>
      <c r="L108" s="692">
        <v>-1.1719999999999999</v>
      </c>
      <c r="M108" s="686" t="s">
        <v>465</v>
      </c>
      <c r="N108" s="692" t="s">
        <v>465</v>
      </c>
      <c r="O108" s="686">
        <v>-7.9139999999999997</v>
      </c>
      <c r="P108" s="692">
        <v>-21.233000000000001</v>
      </c>
    </row>
    <row r="109" spans="1:21">
      <c r="A109" s="198"/>
      <c r="B109" s="201" t="s">
        <v>208</v>
      </c>
      <c r="C109" s="686" t="s">
        <v>465</v>
      </c>
      <c r="D109" s="692" t="s">
        <v>465</v>
      </c>
      <c r="E109" s="686" t="s">
        <v>465</v>
      </c>
      <c r="F109" s="692" t="s">
        <v>465</v>
      </c>
      <c r="G109" s="686">
        <v>-52.667999999999999</v>
      </c>
      <c r="H109" s="692">
        <v>-26.936</v>
      </c>
      <c r="I109" s="686" t="s">
        <v>465</v>
      </c>
      <c r="J109" s="692">
        <v>-7.5519999999999996</v>
      </c>
      <c r="K109" s="686" t="s">
        <v>465</v>
      </c>
      <c r="L109" s="692">
        <v>-4.7910000000000004</v>
      </c>
      <c r="M109" s="686" t="s">
        <v>465</v>
      </c>
      <c r="N109" s="692" t="s">
        <v>465</v>
      </c>
      <c r="O109" s="686">
        <v>-52.667999999999999</v>
      </c>
      <c r="P109" s="692">
        <v>-39.279000000000003</v>
      </c>
    </row>
    <row r="110" spans="1:21">
      <c r="A110" s="198"/>
      <c r="B110" s="201" t="s">
        <v>109</v>
      </c>
      <c r="C110" s="686" t="s">
        <v>465</v>
      </c>
      <c r="D110" s="692" t="s">
        <v>465</v>
      </c>
      <c r="E110" s="686">
        <v>-70.587999999999994</v>
      </c>
      <c r="F110" s="692">
        <v>-73.835999999999999</v>
      </c>
      <c r="G110" s="686">
        <v>-152.059</v>
      </c>
      <c r="H110" s="692">
        <v>-165.63200000000001</v>
      </c>
      <c r="I110" s="686">
        <v>-40.622</v>
      </c>
      <c r="J110" s="692">
        <v>-8.7840000000000007</v>
      </c>
      <c r="K110" s="686" t="s">
        <v>465</v>
      </c>
      <c r="L110" s="692">
        <v>5.9630000000000001</v>
      </c>
      <c r="M110" s="686" t="s">
        <v>465</v>
      </c>
      <c r="N110" s="692" t="s">
        <v>465</v>
      </c>
      <c r="O110" s="686">
        <v>-263.26900000000001</v>
      </c>
      <c r="P110" s="692">
        <v>-242.28899999999999</v>
      </c>
    </row>
    <row r="111" spans="1:21">
      <c r="A111" s="198"/>
      <c r="B111" s="199" t="s">
        <v>209</v>
      </c>
      <c r="C111" s="686" t="s">
        <v>465</v>
      </c>
      <c r="D111" s="692" t="s">
        <v>465</v>
      </c>
      <c r="E111" s="686">
        <v>145.667</v>
      </c>
      <c r="F111" s="692">
        <v>109.449</v>
      </c>
      <c r="G111" s="686" t="s">
        <v>465</v>
      </c>
      <c r="H111" s="692" t="s">
        <v>465</v>
      </c>
      <c r="I111" s="686" t="s">
        <v>465</v>
      </c>
      <c r="J111" s="692" t="s">
        <v>465</v>
      </c>
      <c r="K111" s="686" t="s">
        <v>465</v>
      </c>
      <c r="L111" s="692" t="s">
        <v>465</v>
      </c>
      <c r="M111" s="686" t="s">
        <v>465</v>
      </c>
      <c r="N111" s="692" t="s">
        <v>465</v>
      </c>
      <c r="O111" s="686">
        <v>145.667</v>
      </c>
      <c r="P111" s="692">
        <v>109.449</v>
      </c>
    </row>
    <row r="112" spans="1:21">
      <c r="A112" s="198"/>
      <c r="B112" s="200" t="s">
        <v>210</v>
      </c>
      <c r="C112" s="697" t="s">
        <v>465</v>
      </c>
      <c r="D112" s="691" t="s">
        <v>465</v>
      </c>
      <c r="E112" s="697">
        <v>-3.286</v>
      </c>
      <c r="F112" s="691">
        <v>-0.67200000000000004</v>
      </c>
      <c r="G112" s="697">
        <v>-22.359000000000002</v>
      </c>
      <c r="H112" s="691">
        <v>-1.01</v>
      </c>
      <c r="I112" s="697">
        <v>12.326000000000001</v>
      </c>
      <c r="J112" s="691">
        <v>2.75</v>
      </c>
      <c r="K112" s="697" t="s">
        <v>465</v>
      </c>
      <c r="L112" s="691" t="s">
        <v>465</v>
      </c>
      <c r="M112" s="697" t="s">
        <v>465</v>
      </c>
      <c r="N112" s="691" t="s">
        <v>465</v>
      </c>
      <c r="O112" s="697">
        <v>-13.319000000000001</v>
      </c>
      <c r="P112" s="691">
        <v>1.0680000000000001</v>
      </c>
    </row>
    <row r="113" spans="1:23">
      <c r="D113" s="704"/>
      <c r="F113" s="704"/>
      <c r="H113" s="704"/>
      <c r="J113" s="704"/>
      <c r="L113" s="704"/>
      <c r="N113" s="704"/>
      <c r="P113" s="704"/>
      <c r="Q113" s="196"/>
      <c r="R113" s="196"/>
      <c r="S113" s="196"/>
      <c r="T113" s="196"/>
    </row>
    <row r="114" spans="1:23" ht="25.5">
      <c r="A114" s="212"/>
      <c r="B114" s="199" t="s">
        <v>211</v>
      </c>
      <c r="C114" s="686" t="s">
        <v>465</v>
      </c>
      <c r="D114" s="692" t="s">
        <v>465</v>
      </c>
      <c r="E114" s="686" t="s">
        <v>465</v>
      </c>
      <c r="F114" s="692" t="s">
        <v>465</v>
      </c>
      <c r="G114" s="686" t="s">
        <v>465</v>
      </c>
      <c r="H114" s="692" t="s">
        <v>465</v>
      </c>
      <c r="I114" s="686">
        <v>6.4000000000000001E-2</v>
      </c>
      <c r="J114" s="692" t="s">
        <v>465</v>
      </c>
      <c r="K114" s="686" t="s">
        <v>465</v>
      </c>
      <c r="L114" s="692" t="s">
        <v>465</v>
      </c>
      <c r="M114" s="686" t="s">
        <v>465</v>
      </c>
      <c r="N114" s="692" t="s">
        <v>465</v>
      </c>
      <c r="O114" s="686">
        <v>6.4000000000000001E-2</v>
      </c>
      <c r="P114" s="692" t="s">
        <v>465</v>
      </c>
    </row>
    <row r="115" spans="1:23">
      <c r="A115" s="213"/>
      <c r="B115" s="199" t="s">
        <v>212</v>
      </c>
      <c r="C115" s="697" t="s">
        <v>465</v>
      </c>
      <c r="D115" s="691" t="s">
        <v>465</v>
      </c>
      <c r="E115" s="697" t="s">
        <v>465</v>
      </c>
      <c r="F115" s="691" t="s">
        <v>465</v>
      </c>
      <c r="G115" s="697" t="s">
        <v>465</v>
      </c>
      <c r="H115" s="691">
        <v>0.47199999999999998</v>
      </c>
      <c r="I115" s="697" t="s">
        <v>465</v>
      </c>
      <c r="J115" s="691" t="s">
        <v>465</v>
      </c>
      <c r="K115" s="697" t="s">
        <v>465</v>
      </c>
      <c r="L115" s="691" t="s">
        <v>465</v>
      </c>
      <c r="M115" s="697" t="s">
        <v>465</v>
      </c>
      <c r="N115" s="691" t="s">
        <v>465</v>
      </c>
      <c r="O115" s="697" t="s">
        <v>465</v>
      </c>
      <c r="P115" s="691">
        <v>0.47199999999999998</v>
      </c>
    </row>
    <row r="116" spans="1:23">
      <c r="A116" s="192"/>
      <c r="B116" s="201" t="s">
        <v>213</v>
      </c>
      <c r="C116" s="686" t="s">
        <v>465</v>
      </c>
      <c r="D116" s="692" t="s">
        <v>465</v>
      </c>
      <c r="E116" s="686" t="s">
        <v>465</v>
      </c>
      <c r="F116" s="692" t="s">
        <v>465</v>
      </c>
      <c r="G116" s="686" t="s">
        <v>465</v>
      </c>
      <c r="H116" s="692">
        <v>0.47199999999999998</v>
      </c>
      <c r="I116" s="686" t="s">
        <v>465</v>
      </c>
      <c r="J116" s="692" t="s">
        <v>465</v>
      </c>
      <c r="K116" s="686" t="s">
        <v>465</v>
      </c>
      <c r="L116" s="692" t="s">
        <v>465</v>
      </c>
      <c r="M116" s="686" t="s">
        <v>465</v>
      </c>
      <c r="N116" s="692" t="s">
        <v>465</v>
      </c>
      <c r="O116" s="686" t="s">
        <v>465</v>
      </c>
      <c r="P116" s="692">
        <v>0.47199999999999998</v>
      </c>
    </row>
    <row r="117" spans="1:23">
      <c r="A117" s="192"/>
      <c r="B117" s="201" t="s">
        <v>214</v>
      </c>
      <c r="C117" s="686" t="s">
        <v>465</v>
      </c>
      <c r="D117" s="692" t="s">
        <v>465</v>
      </c>
      <c r="E117" s="686" t="s">
        <v>465</v>
      </c>
      <c r="F117" s="692" t="s">
        <v>465</v>
      </c>
      <c r="G117" s="686" t="s">
        <v>465</v>
      </c>
      <c r="H117" s="692" t="s">
        <v>465</v>
      </c>
      <c r="I117" s="686" t="s">
        <v>465</v>
      </c>
      <c r="J117" s="692" t="s">
        <v>465</v>
      </c>
      <c r="K117" s="686" t="s">
        <v>465</v>
      </c>
      <c r="L117" s="692" t="s">
        <v>465</v>
      </c>
      <c r="M117" s="686" t="s">
        <v>465</v>
      </c>
      <c r="N117" s="692" t="s">
        <v>465</v>
      </c>
      <c r="O117" s="686" t="s">
        <v>465</v>
      </c>
      <c r="P117" s="692" t="s">
        <v>465</v>
      </c>
    </row>
    <row r="118" spans="1:23">
      <c r="D118" s="704"/>
      <c r="F118" s="704"/>
      <c r="H118" s="704"/>
      <c r="J118" s="704"/>
      <c r="L118" s="704"/>
      <c r="N118" s="704"/>
      <c r="P118" s="704"/>
      <c r="Q118" s="196"/>
      <c r="R118" s="196"/>
      <c r="S118" s="196"/>
      <c r="T118" s="196"/>
      <c r="U118" s="196"/>
    </row>
    <row r="119" spans="1:23">
      <c r="A119" s="192" t="s">
        <v>243</v>
      </c>
      <c r="B119" s="200"/>
      <c r="C119" s="697" t="s">
        <v>465</v>
      </c>
      <c r="D119" s="691" t="s">
        <v>465</v>
      </c>
      <c r="E119" s="697">
        <v>1.294</v>
      </c>
      <c r="F119" s="691">
        <v>6.4249999999999998</v>
      </c>
      <c r="G119" s="697">
        <v>169.50200000000001</v>
      </c>
      <c r="H119" s="691">
        <v>115.88200000000001</v>
      </c>
      <c r="I119" s="697">
        <v>91.619</v>
      </c>
      <c r="J119" s="691">
        <v>109.861</v>
      </c>
      <c r="K119" s="697" t="s">
        <v>465</v>
      </c>
      <c r="L119" s="691" t="s">
        <v>465</v>
      </c>
      <c r="M119" s="697" t="s">
        <v>465</v>
      </c>
      <c r="N119" s="691">
        <v>-2E-3</v>
      </c>
      <c r="O119" s="697">
        <v>262.41500000000002</v>
      </c>
      <c r="P119" s="691">
        <v>232.166</v>
      </c>
    </row>
    <row r="120" spans="1:23">
      <c r="D120" s="704"/>
      <c r="F120" s="704"/>
      <c r="H120" s="704"/>
      <c r="J120" s="704"/>
      <c r="L120" s="704"/>
      <c r="N120" s="704"/>
      <c r="P120" s="704"/>
      <c r="Q120" s="196"/>
      <c r="R120" s="196"/>
      <c r="S120" s="196"/>
      <c r="T120" s="196"/>
      <c r="U120" s="196"/>
    </row>
    <row r="121" spans="1:23">
      <c r="A121" s="198"/>
      <c r="B121" s="199" t="s">
        <v>215</v>
      </c>
      <c r="C121" s="686" t="s">
        <v>465</v>
      </c>
      <c r="D121" s="692" t="s">
        <v>465</v>
      </c>
      <c r="E121" s="686">
        <v>67.63</v>
      </c>
      <c r="F121" s="692">
        <v>-1.716</v>
      </c>
      <c r="G121" s="686">
        <v>-51.773000000000003</v>
      </c>
      <c r="H121" s="692">
        <v>-38.404000000000003</v>
      </c>
      <c r="I121" s="686">
        <v>-33.783000000000001</v>
      </c>
      <c r="J121" s="692">
        <v>-38.337000000000003</v>
      </c>
      <c r="K121" s="686" t="s">
        <v>465</v>
      </c>
      <c r="L121" s="692" t="s">
        <v>465</v>
      </c>
      <c r="M121" s="686" t="s">
        <v>465</v>
      </c>
      <c r="N121" s="692" t="s">
        <v>465</v>
      </c>
      <c r="O121" s="686">
        <v>-17.925999999999998</v>
      </c>
      <c r="P121" s="692">
        <v>-78.456999999999994</v>
      </c>
    </row>
    <row r="122" spans="1:23">
      <c r="D122" s="704"/>
      <c r="F122" s="704"/>
      <c r="H122" s="704"/>
      <c r="J122" s="704"/>
      <c r="L122" s="704"/>
      <c r="N122" s="704"/>
      <c r="P122" s="704"/>
      <c r="Q122" s="196"/>
      <c r="R122" s="196"/>
      <c r="S122" s="196"/>
      <c r="T122" s="196"/>
      <c r="U122" s="196"/>
      <c r="V122" s="196"/>
      <c r="W122" s="196"/>
    </row>
    <row r="123" spans="1:23">
      <c r="A123" s="192" t="s">
        <v>238</v>
      </c>
      <c r="B123" s="200"/>
      <c r="C123" s="697" t="s">
        <v>465</v>
      </c>
      <c r="D123" s="691" t="s">
        <v>465</v>
      </c>
      <c r="E123" s="697">
        <v>68.924000000000007</v>
      </c>
      <c r="F123" s="691">
        <v>4.7089999999999996</v>
      </c>
      <c r="G123" s="697">
        <v>117.729</v>
      </c>
      <c r="H123" s="691">
        <v>77.477999999999994</v>
      </c>
      <c r="I123" s="697">
        <v>57.835999999999999</v>
      </c>
      <c r="J123" s="691">
        <v>71.524000000000001</v>
      </c>
      <c r="K123" s="697" t="s">
        <v>465</v>
      </c>
      <c r="L123" s="691" t="s">
        <v>465</v>
      </c>
      <c r="M123" s="697" t="s">
        <v>465</v>
      </c>
      <c r="N123" s="691">
        <v>-2E-3</v>
      </c>
      <c r="O123" s="697">
        <v>244.489</v>
      </c>
      <c r="P123" s="691">
        <v>153.709</v>
      </c>
    </row>
    <row r="124" spans="1:23">
      <c r="A124" s="198"/>
      <c r="B124" s="199" t="s">
        <v>216</v>
      </c>
      <c r="C124" s="686" t="s">
        <v>465</v>
      </c>
      <c r="D124" s="692" t="s">
        <v>465</v>
      </c>
      <c r="E124" s="686" t="s">
        <v>465</v>
      </c>
      <c r="F124" s="692" t="s">
        <v>465</v>
      </c>
      <c r="G124" s="686" t="s">
        <v>465</v>
      </c>
      <c r="H124" s="692" t="s">
        <v>465</v>
      </c>
      <c r="I124" s="686" t="s">
        <v>465</v>
      </c>
      <c r="J124" s="692" t="s">
        <v>465</v>
      </c>
      <c r="K124" s="686">
        <v>40.503999999999998</v>
      </c>
      <c r="L124" s="692">
        <v>28.501000000000001</v>
      </c>
      <c r="M124" s="686" t="s">
        <v>465</v>
      </c>
      <c r="N124" s="692">
        <v>2E-3</v>
      </c>
      <c r="O124" s="686">
        <v>40.503999999999998</v>
      </c>
      <c r="P124" s="692">
        <v>28.503</v>
      </c>
    </row>
    <row r="125" spans="1:23">
      <c r="A125" s="192" t="s">
        <v>83</v>
      </c>
      <c r="B125" s="199"/>
      <c r="C125" s="697" t="s">
        <v>465</v>
      </c>
      <c r="D125" s="691" t="s">
        <v>465</v>
      </c>
      <c r="E125" s="697">
        <v>68.924000000000007</v>
      </c>
      <c r="F125" s="691">
        <v>4.7089999999999996</v>
      </c>
      <c r="G125" s="697">
        <v>117.729</v>
      </c>
      <c r="H125" s="691">
        <v>77.477999999999994</v>
      </c>
      <c r="I125" s="697">
        <v>57.835999999999999</v>
      </c>
      <c r="J125" s="691">
        <v>71.524000000000001</v>
      </c>
      <c r="K125" s="697">
        <v>40.503999999999998</v>
      </c>
      <c r="L125" s="691">
        <v>28.501000000000001</v>
      </c>
      <c r="M125" s="697" t="s">
        <v>465</v>
      </c>
      <c r="N125" s="691" t="s">
        <v>465</v>
      </c>
      <c r="O125" s="697">
        <v>284.99299999999999</v>
      </c>
      <c r="P125" s="691">
        <v>182.21199999999999</v>
      </c>
    </row>
    <row r="126" spans="1:23">
      <c r="C126" s="197"/>
      <c r="O126" s="113"/>
      <c r="P126" s="113"/>
    </row>
    <row r="127" spans="1:23">
      <c r="C127" s="197"/>
    </row>
    <row r="128" spans="1:23">
      <c r="C128" s="113"/>
    </row>
    <row r="129" spans="1:16">
      <c r="A129" s="869" t="s">
        <v>71</v>
      </c>
      <c r="B129" s="870"/>
      <c r="C129" s="871" t="s">
        <v>20</v>
      </c>
      <c r="D129" s="872"/>
      <c r="E129" s="871" t="s">
        <v>10</v>
      </c>
      <c r="F129" s="872"/>
      <c r="G129" s="871" t="s">
        <v>46</v>
      </c>
      <c r="H129" s="872"/>
      <c r="I129" s="871" t="s">
        <v>14</v>
      </c>
      <c r="J129" s="872"/>
      <c r="K129" s="871" t="s">
        <v>47</v>
      </c>
      <c r="L129" s="872"/>
      <c r="M129" s="871" t="s">
        <v>245</v>
      </c>
      <c r="N129" s="872"/>
      <c r="O129" s="871" t="s">
        <v>17</v>
      </c>
      <c r="P129" s="872"/>
    </row>
    <row r="130" spans="1:16">
      <c r="A130" s="893" t="s">
        <v>239</v>
      </c>
      <c r="B130" s="894"/>
      <c r="C130" s="682" t="s">
        <v>466</v>
      </c>
      <c r="D130" s="323" t="s">
        <v>467</v>
      </c>
      <c r="E130" s="682" t="s">
        <v>466</v>
      </c>
      <c r="F130" s="323" t="s">
        <v>467</v>
      </c>
      <c r="G130" s="682" t="s">
        <v>466</v>
      </c>
      <c r="H130" s="323" t="s">
        <v>467</v>
      </c>
      <c r="I130" s="682" t="s">
        <v>466</v>
      </c>
      <c r="J130" s="323" t="s">
        <v>467</v>
      </c>
      <c r="K130" s="682" t="s">
        <v>466</v>
      </c>
      <c r="L130" s="323" t="s">
        <v>467</v>
      </c>
      <c r="M130" s="682" t="s">
        <v>466</v>
      </c>
      <c r="N130" s="323" t="s">
        <v>467</v>
      </c>
      <c r="O130" s="682" t="s">
        <v>466</v>
      </c>
      <c r="P130" s="323" t="s">
        <v>467</v>
      </c>
    </row>
    <row r="131" spans="1:16">
      <c r="A131" s="895"/>
      <c r="B131" s="896"/>
      <c r="C131" s="683" t="s">
        <v>307</v>
      </c>
      <c r="D131" s="324" t="s">
        <v>307</v>
      </c>
      <c r="E131" s="683" t="s">
        <v>307</v>
      </c>
      <c r="F131" s="324" t="s">
        <v>307</v>
      </c>
      <c r="G131" s="683" t="s">
        <v>307</v>
      </c>
      <c r="H131" s="324" t="s">
        <v>307</v>
      </c>
      <c r="I131" s="683" t="s">
        <v>307</v>
      </c>
      <c r="J131" s="324" t="s">
        <v>307</v>
      </c>
      <c r="K131" s="683" t="s">
        <v>307</v>
      </c>
      <c r="L131" s="324" t="s">
        <v>307</v>
      </c>
      <c r="M131" s="683" t="s">
        <v>307</v>
      </c>
      <c r="N131" s="324" t="s">
        <v>307</v>
      </c>
      <c r="O131" s="683" t="s">
        <v>307</v>
      </c>
      <c r="P131" s="324" t="s">
        <v>307</v>
      </c>
    </row>
    <row r="132" spans="1:16">
      <c r="C132" s="203"/>
      <c r="D132" s="203"/>
      <c r="E132" s="203"/>
      <c r="F132" s="203"/>
      <c r="G132" s="203"/>
      <c r="H132" s="203"/>
      <c r="I132" s="203"/>
      <c r="J132" s="203"/>
      <c r="K132" s="203"/>
      <c r="L132" s="203"/>
      <c r="M132" s="203"/>
      <c r="N132" s="203"/>
      <c r="O132" s="203"/>
      <c r="P132" s="203"/>
    </row>
    <row r="133" spans="1:16">
      <c r="A133" s="192"/>
      <c r="B133" s="201" t="s">
        <v>218</v>
      </c>
      <c r="C133" s="686" t="s">
        <v>465</v>
      </c>
      <c r="D133" s="692" t="s">
        <v>465</v>
      </c>
      <c r="E133" s="686">
        <v>10.919</v>
      </c>
      <c r="F133" s="692">
        <v>60.536999999999999</v>
      </c>
      <c r="G133" s="686">
        <v>288.18700000000001</v>
      </c>
      <c r="H133" s="692">
        <v>-4.2450000000000001</v>
      </c>
      <c r="I133" s="686">
        <v>249.54300000000001</v>
      </c>
      <c r="J133" s="692">
        <v>117.18</v>
      </c>
      <c r="K133" s="686">
        <v>50.503999999999998</v>
      </c>
      <c r="L133" s="692">
        <v>64.084000000000003</v>
      </c>
      <c r="M133" s="686" t="s">
        <v>465</v>
      </c>
      <c r="N133" s="692" t="s">
        <v>465</v>
      </c>
      <c r="O133" s="686">
        <v>599.15300000000002</v>
      </c>
      <c r="P133" s="692">
        <v>237.55600000000001</v>
      </c>
    </row>
    <row r="134" spans="1:16">
      <c r="A134" s="192"/>
      <c r="B134" s="201" t="s">
        <v>219</v>
      </c>
      <c r="C134" s="686" t="s">
        <v>465</v>
      </c>
      <c r="D134" s="692" t="s">
        <v>465</v>
      </c>
      <c r="E134" s="686">
        <v>-5.0529999999999999</v>
      </c>
      <c r="F134" s="692">
        <v>-45.46</v>
      </c>
      <c r="G134" s="686">
        <v>-239.90700000000001</v>
      </c>
      <c r="H134" s="692">
        <v>-316.72899999999998</v>
      </c>
      <c r="I134" s="686">
        <v>-72.567999999999998</v>
      </c>
      <c r="J134" s="692">
        <v>-97.85</v>
      </c>
      <c r="K134" s="686">
        <v>-59.795999999999999</v>
      </c>
      <c r="L134" s="692">
        <v>-46.515000000000001</v>
      </c>
      <c r="M134" s="686" t="s">
        <v>465</v>
      </c>
      <c r="N134" s="692" t="s">
        <v>465</v>
      </c>
      <c r="O134" s="686">
        <v>-377.32400000000001</v>
      </c>
      <c r="P134" s="692">
        <v>-506.55399999999997</v>
      </c>
    </row>
    <row r="135" spans="1:16">
      <c r="A135" s="192"/>
      <c r="B135" s="201" t="s">
        <v>220</v>
      </c>
      <c r="C135" s="686" t="s">
        <v>465</v>
      </c>
      <c r="D135" s="692" t="s">
        <v>465</v>
      </c>
      <c r="E135" s="686">
        <v>-3.371</v>
      </c>
      <c r="F135" s="692">
        <v>-13.48</v>
      </c>
      <c r="G135" s="686">
        <v>58.853000000000002</v>
      </c>
      <c r="H135" s="692">
        <v>355.64699999999999</v>
      </c>
      <c r="I135" s="686">
        <v>-135.63900000000001</v>
      </c>
      <c r="J135" s="692">
        <v>-30.433</v>
      </c>
      <c r="K135" s="686">
        <v>44.886000000000003</v>
      </c>
      <c r="L135" s="692">
        <v>-9.6050000000000004</v>
      </c>
      <c r="M135" s="686" t="s">
        <v>465</v>
      </c>
      <c r="N135" s="692" t="s">
        <v>465</v>
      </c>
      <c r="O135" s="686">
        <v>-35.271000000000001</v>
      </c>
      <c r="P135" s="692">
        <v>302.12900000000002</v>
      </c>
    </row>
    <row r="136" spans="1:16">
      <c r="C136" s="203"/>
      <c r="D136" s="203"/>
      <c r="E136" s="203"/>
      <c r="F136" s="203"/>
      <c r="G136" s="203"/>
      <c r="H136" s="203"/>
      <c r="I136" s="203"/>
      <c r="J136" s="203"/>
      <c r="K136" s="203"/>
      <c r="L136" s="203"/>
      <c r="M136" s="203"/>
      <c r="N136" s="203"/>
      <c r="O136" s="203"/>
      <c r="P136" s="203"/>
    </row>
    <row r="141" spans="1:16">
      <c r="E141" s="218"/>
      <c r="F141" s="218"/>
      <c r="G141" s="218"/>
      <c r="H141" s="218"/>
      <c r="I141" s="218"/>
      <c r="J141" s="218"/>
    </row>
    <row r="142" spans="1:16">
      <c r="E142" s="218"/>
      <c r="F142" s="218"/>
      <c r="G142" s="218"/>
      <c r="H142" s="218"/>
      <c r="I142" s="218"/>
      <c r="J142" s="218"/>
    </row>
    <row r="143" spans="1:16">
      <c r="E143" s="218"/>
      <c r="F143" s="218"/>
      <c r="G143" s="218"/>
      <c r="H143" s="218"/>
      <c r="I143" s="218"/>
      <c r="J143" s="218"/>
    </row>
    <row r="144" spans="1:16">
      <c r="E144" s="218"/>
      <c r="F144" s="218"/>
      <c r="G144" s="218"/>
      <c r="H144" s="218"/>
      <c r="I144" s="218"/>
      <c r="J144" s="218"/>
    </row>
  </sheetData>
  <mergeCells count="41">
    <mergeCell ref="A4:B5"/>
    <mergeCell ref="A34:B35"/>
    <mergeCell ref="O33:P33"/>
    <mergeCell ref="C32:P32"/>
    <mergeCell ref="E33:F33"/>
    <mergeCell ref="A32:B32"/>
    <mergeCell ref="A33:B33"/>
    <mergeCell ref="C33:D33"/>
    <mergeCell ref="G33:H33"/>
    <mergeCell ref="I33:J33"/>
    <mergeCell ref="K33:L33"/>
    <mergeCell ref="M33:N33"/>
    <mergeCell ref="A2:B2"/>
    <mergeCell ref="C2:P2"/>
    <mergeCell ref="A3:B3"/>
    <mergeCell ref="C3:D3"/>
    <mergeCell ref="E3:F3"/>
    <mergeCell ref="G3:H3"/>
    <mergeCell ref="I3:J3"/>
    <mergeCell ref="M3:N3"/>
    <mergeCell ref="K3:L3"/>
    <mergeCell ref="O3:P3"/>
    <mergeCell ref="E129:F129"/>
    <mergeCell ref="G129:H129"/>
    <mergeCell ref="O129:P129"/>
    <mergeCell ref="I129:J129"/>
    <mergeCell ref="M129:N129"/>
    <mergeCell ref="K129:L129"/>
    <mergeCell ref="C72:P72"/>
    <mergeCell ref="E73:F73"/>
    <mergeCell ref="G73:H73"/>
    <mergeCell ref="I73:J73"/>
    <mergeCell ref="K73:L73"/>
    <mergeCell ref="M73:N73"/>
    <mergeCell ref="O73:P73"/>
    <mergeCell ref="A130:B131"/>
    <mergeCell ref="A73:B73"/>
    <mergeCell ref="A74:B75"/>
    <mergeCell ref="A129:B129"/>
    <mergeCell ref="C129:D129"/>
    <mergeCell ref="C73:D7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C5:I35"/>
  <sheetViews>
    <sheetView showGridLines="0" workbookViewId="0">
      <selection activeCell="F13" sqref="F13"/>
    </sheetView>
  </sheetViews>
  <sheetFormatPr baseColWidth="10" defaultColWidth="11.42578125" defaultRowHeight="12.75"/>
  <cols>
    <col min="3" max="3" width="30" customWidth="1"/>
    <col min="4" max="5" width="15.85546875" customWidth="1"/>
    <col min="6" max="6" width="15.42578125" customWidth="1"/>
    <col min="7" max="7" width="15" hidden="1" customWidth="1"/>
  </cols>
  <sheetData>
    <row r="5" spans="3:9" ht="15.75">
      <c r="C5" s="907" t="s">
        <v>27</v>
      </c>
      <c r="D5" s="907"/>
      <c r="E5" s="907"/>
      <c r="F5" s="907"/>
      <c r="G5" s="907"/>
    </row>
    <row r="6" spans="3:9">
      <c r="C6" s="908" t="s">
        <v>44</v>
      </c>
      <c r="D6" s="908"/>
      <c r="E6" s="908"/>
      <c r="F6" s="908"/>
      <c r="G6" s="908"/>
    </row>
    <row r="7" spans="3:9" ht="8.25" hidden="1" customHeight="1">
      <c r="C7" s="906"/>
      <c r="D7" s="906"/>
      <c r="E7" s="906"/>
      <c r="F7" s="906"/>
    </row>
    <row r="9" spans="3:9" ht="45" customHeight="1">
      <c r="C9" s="59" t="s">
        <v>28</v>
      </c>
      <c r="D9" s="59" t="s">
        <v>29</v>
      </c>
      <c r="E9" s="59" t="s">
        <v>30</v>
      </c>
      <c r="F9" s="59" t="s">
        <v>43</v>
      </c>
      <c r="G9" s="59" t="s">
        <v>38</v>
      </c>
    </row>
    <row r="10" spans="3:9" ht="13.5" customHeight="1">
      <c r="C10" s="60"/>
      <c r="D10" s="70" t="s">
        <v>36</v>
      </c>
      <c r="E10" s="70" t="s">
        <v>36</v>
      </c>
      <c r="F10" s="70" t="s">
        <v>18</v>
      </c>
      <c r="G10" s="70" t="s">
        <v>18</v>
      </c>
      <c r="H10" s="62"/>
      <c r="I10" s="62"/>
    </row>
    <row r="11" spans="3:9">
      <c r="C11" s="63" t="s">
        <v>31</v>
      </c>
      <c r="D11" s="61"/>
      <c r="E11" s="61"/>
      <c r="F11" s="61"/>
      <c r="G11" s="61"/>
      <c r="H11" s="62"/>
      <c r="I11" s="62"/>
    </row>
    <row r="12" spans="3:9">
      <c r="C12" s="60" t="s">
        <v>20</v>
      </c>
      <c r="D12" s="61">
        <v>115625</v>
      </c>
      <c r="E12" s="61">
        <v>2350118</v>
      </c>
      <c r="F12" s="71">
        <f t="shared" ref="F12:F17" si="0">+D12/E12*4</f>
        <v>0.19679862883480745</v>
      </c>
      <c r="G12" s="71">
        <v>0.26205136598302631</v>
      </c>
      <c r="H12" s="62"/>
      <c r="I12" s="62"/>
    </row>
    <row r="13" spans="3:9">
      <c r="C13" s="60" t="s">
        <v>14</v>
      </c>
      <c r="D13" s="61">
        <v>36395</v>
      </c>
      <c r="E13" s="61">
        <v>1207616</v>
      </c>
      <c r="F13" s="71">
        <f t="shared" si="0"/>
        <v>0.12055156606073454</v>
      </c>
      <c r="G13" s="71">
        <v>0.16653419547020115</v>
      </c>
      <c r="H13" s="62"/>
      <c r="I13" s="62"/>
    </row>
    <row r="14" spans="3:9">
      <c r="C14" s="60" t="s">
        <v>10</v>
      </c>
      <c r="D14" s="61">
        <v>14999</v>
      </c>
      <c r="E14" s="61">
        <v>142944</v>
      </c>
      <c r="F14" s="71">
        <f t="shared" si="0"/>
        <v>0.41971681217819568</v>
      </c>
      <c r="G14" s="71">
        <v>0.16979656226377887</v>
      </c>
      <c r="H14" s="62"/>
      <c r="I14" s="62"/>
    </row>
    <row r="15" spans="3:9">
      <c r="C15" s="60" t="s">
        <v>12</v>
      </c>
      <c r="D15" s="61">
        <v>32174</v>
      </c>
      <c r="E15" s="61">
        <v>680395</v>
      </c>
      <c r="F15" s="71">
        <f t="shared" si="0"/>
        <v>0.18914895024213876</v>
      </c>
      <c r="G15" s="71">
        <v>0.16223657853818924</v>
      </c>
      <c r="H15" s="62"/>
      <c r="I15" s="62"/>
    </row>
    <row r="16" spans="3:9">
      <c r="C16" s="60" t="s">
        <v>32</v>
      </c>
      <c r="D16" s="61">
        <v>32517</v>
      </c>
      <c r="E16" s="61">
        <v>497773</v>
      </c>
      <c r="F16" s="71">
        <f t="shared" si="0"/>
        <v>0.2612998294403272</v>
      </c>
      <c r="G16" s="71">
        <v>0.15617793924285378</v>
      </c>
      <c r="H16" s="62"/>
      <c r="I16" s="62"/>
    </row>
    <row r="17" spans="3:9">
      <c r="C17" s="64" t="s">
        <v>33</v>
      </c>
      <c r="D17" s="65">
        <f>SUM(D12:D16)</f>
        <v>231710</v>
      </c>
      <c r="E17" s="65">
        <f>SUM(E12:E16)</f>
        <v>4878846</v>
      </c>
      <c r="F17" s="72">
        <f t="shared" si="0"/>
        <v>0.18997115301446285</v>
      </c>
      <c r="G17" s="72">
        <v>0.20207124723379644</v>
      </c>
      <c r="H17" s="62"/>
      <c r="I17" s="62"/>
    </row>
    <row r="18" spans="3:9" ht="6.75" customHeight="1">
      <c r="C18" s="66"/>
      <c r="D18" s="67"/>
      <c r="E18" s="67"/>
      <c r="F18" s="73"/>
      <c r="G18" s="73"/>
      <c r="H18" s="62"/>
      <c r="I18" s="62"/>
    </row>
    <row r="19" spans="3:9">
      <c r="C19" s="63" t="s">
        <v>19</v>
      </c>
      <c r="D19" s="61"/>
      <c r="E19" s="61"/>
      <c r="F19" s="70"/>
      <c r="G19" s="70"/>
      <c r="H19" s="62"/>
      <c r="I19" s="62"/>
    </row>
    <row r="20" spans="3:9">
      <c r="C20" s="60" t="s">
        <v>20</v>
      </c>
      <c r="D20" s="61">
        <v>37244</v>
      </c>
      <c r="E20" s="61">
        <v>562855</v>
      </c>
      <c r="F20" s="71">
        <f t="shared" ref="F20:F25" si="1">+D20/E20*4</f>
        <v>0.26467918025068621</v>
      </c>
      <c r="G20" s="71">
        <v>0.30879655748641593</v>
      </c>
      <c r="H20" s="62"/>
      <c r="I20" s="62"/>
    </row>
    <row r="21" spans="3:9">
      <c r="C21" s="60" t="s">
        <v>14</v>
      </c>
      <c r="D21" s="61">
        <v>37204</v>
      </c>
      <c r="E21" s="61">
        <v>783717</v>
      </c>
      <c r="F21" s="71">
        <f t="shared" si="1"/>
        <v>0.18988486915557529</v>
      </c>
      <c r="G21" s="71">
        <v>0.27295778398474824</v>
      </c>
      <c r="H21" s="62"/>
      <c r="I21" s="62"/>
    </row>
    <row r="22" spans="3:9">
      <c r="C22" s="60" t="s">
        <v>10</v>
      </c>
      <c r="D22" s="61">
        <v>2518</v>
      </c>
      <c r="E22" s="61">
        <v>310232</v>
      </c>
      <c r="F22" s="71">
        <f t="shared" si="1"/>
        <v>3.2466025426132701E-2</v>
      </c>
      <c r="G22" s="71">
        <v>0.11185438401775805</v>
      </c>
      <c r="H22" s="62"/>
      <c r="I22" s="62"/>
    </row>
    <row r="23" spans="3:9">
      <c r="C23" s="60" t="s">
        <v>12</v>
      </c>
      <c r="D23" s="61">
        <v>22042</v>
      </c>
      <c r="E23" s="61">
        <v>352571</v>
      </c>
      <c r="F23" s="71">
        <f t="shared" si="1"/>
        <v>0.25007161678073353</v>
      </c>
      <c r="G23" s="71">
        <v>0.2213841453434448</v>
      </c>
      <c r="H23" s="62"/>
      <c r="I23" s="62"/>
    </row>
    <row r="24" spans="3:9">
      <c r="C24" s="60" t="s">
        <v>41</v>
      </c>
      <c r="D24" s="61">
        <v>106978</v>
      </c>
      <c r="E24" s="61">
        <v>1467208</v>
      </c>
      <c r="F24" s="71">
        <f t="shared" si="1"/>
        <v>0.29165053625661802</v>
      </c>
      <c r="G24" s="71">
        <v>0.33533739354956343</v>
      </c>
      <c r="H24" s="62"/>
      <c r="I24" s="62"/>
    </row>
    <row r="25" spans="3:9" ht="16.5" customHeight="1">
      <c r="C25" s="64" t="s">
        <v>34</v>
      </c>
      <c r="D25" s="65">
        <f>SUM(D20:D24)</f>
        <v>205986</v>
      </c>
      <c r="E25" s="65">
        <f>SUM(E20:E24)</f>
        <v>3476583</v>
      </c>
      <c r="F25" s="72">
        <f t="shared" si="1"/>
        <v>0.23699822498125314</v>
      </c>
      <c r="G25" s="72">
        <v>0.26909158587948101</v>
      </c>
      <c r="H25" s="62"/>
      <c r="I25" s="62"/>
    </row>
    <row r="26" spans="3:9" ht="6.75" customHeight="1">
      <c r="C26" s="63"/>
      <c r="D26" s="68"/>
      <c r="E26" s="68"/>
      <c r="F26" s="74"/>
      <c r="G26" s="74"/>
      <c r="H26" s="62"/>
      <c r="I26" s="62"/>
    </row>
    <row r="27" spans="3:9" hidden="1">
      <c r="C27" s="64" t="s">
        <v>40</v>
      </c>
      <c r="D27" s="65">
        <v>-3335</v>
      </c>
      <c r="E27" s="65">
        <v>-4825</v>
      </c>
      <c r="F27" s="72">
        <f>+D27/E27</f>
        <v>0.69119170984455958</v>
      </c>
      <c r="G27" s="72">
        <v>0.10359265433905596</v>
      </c>
      <c r="H27" s="62"/>
      <c r="I27" s="62"/>
    </row>
    <row r="28" spans="3:9" ht="12" hidden="1" customHeight="1">
      <c r="C28" s="60"/>
      <c r="D28" s="61"/>
      <c r="E28" s="61"/>
      <c r="F28" s="71"/>
      <c r="G28" s="71"/>
      <c r="H28" s="62"/>
      <c r="I28" s="62"/>
    </row>
    <row r="29" spans="3:9" ht="14.25" customHeight="1">
      <c r="C29" s="59" t="s">
        <v>35</v>
      </c>
      <c r="D29" s="69">
        <f>+D17+D25+D27</f>
        <v>434361</v>
      </c>
      <c r="E29" s="69">
        <f>+E17+E25+E27</f>
        <v>8350604</v>
      </c>
      <c r="F29" s="75">
        <f>+D29/E29*4</f>
        <v>0.20806207550974756</v>
      </c>
      <c r="G29" s="75">
        <v>0.22771741544126939</v>
      </c>
      <c r="H29" s="62"/>
      <c r="I29" s="62"/>
    </row>
    <row r="30" spans="3:9" ht="17.25" customHeight="1">
      <c r="D30" s="62"/>
      <c r="E30" s="62"/>
      <c r="F30" s="62"/>
      <c r="G30" s="62"/>
      <c r="H30" s="62"/>
      <c r="I30" s="62"/>
    </row>
    <row r="31" spans="3:9">
      <c r="C31" s="79" t="s">
        <v>42</v>
      </c>
      <c r="D31" s="62"/>
      <c r="E31" s="62"/>
      <c r="F31" s="62"/>
      <c r="G31" s="62"/>
      <c r="H31" s="62"/>
      <c r="I31" s="62"/>
    </row>
    <row r="32" spans="3:9">
      <c r="D32" s="62"/>
      <c r="E32" s="62"/>
      <c r="F32" s="62"/>
      <c r="G32" s="62"/>
      <c r="H32" s="62"/>
      <c r="I32" s="62"/>
    </row>
    <row r="34" spans="4:5">
      <c r="D34" s="62"/>
    </row>
    <row r="35" spans="4:5">
      <c r="E35" s="43"/>
    </row>
  </sheetData>
  <mergeCells count="3">
    <mergeCell ref="C7:F7"/>
    <mergeCell ref="C5:G5"/>
    <mergeCell ref="C6:G6"/>
  </mergeCells>
  <phoneticPr fontId="12" type="noConversion"/>
  <printOptions horizontalCentered="1" verticalCentered="1"/>
  <pageMargins left="0.78740157480314965" right="0.78740157480314965" top="0.98425196850393704" bottom="0.98425196850393704" header="0" footer="0"/>
  <pageSetup orientation="landscape" r:id="rId1"/>
  <headerFooter alignWithMargins="0">
    <oddHeader>&amp;C&amp;"Arial"&amp;8&amp;K000000INTERNAL&amp;1#</oddHeader>
  </headerFooter>
  <customProperties>
    <customPr name="_pios_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3:O30"/>
  <sheetViews>
    <sheetView showGridLines="0" workbookViewId="0">
      <selection activeCell="D5" sqref="D5"/>
    </sheetView>
  </sheetViews>
  <sheetFormatPr baseColWidth="10" defaultColWidth="4" defaultRowHeight="10.5"/>
  <cols>
    <col min="1" max="1" width="3.42578125" style="23" customWidth="1"/>
    <col min="2" max="2" width="22.5703125" style="23" customWidth="1"/>
    <col min="3" max="3" width="14.42578125" style="23" customWidth="1"/>
    <col min="4" max="7" width="12" style="23" customWidth="1"/>
    <col min="8" max="8" width="1.28515625" style="23" customWidth="1"/>
    <col min="9" max="9" width="1.140625" style="23" customWidth="1"/>
    <col min="10" max="16384" width="4" style="23"/>
  </cols>
  <sheetData>
    <row r="3" spans="1:15" s="1" customFormat="1" ht="14.25">
      <c r="B3" s="35"/>
      <c r="C3" s="34" t="s">
        <v>0</v>
      </c>
      <c r="D3" s="915" t="s">
        <v>1</v>
      </c>
      <c r="E3" s="911"/>
      <c r="F3" s="911" t="s">
        <v>2</v>
      </c>
      <c r="G3" s="912"/>
      <c r="H3" s="2"/>
      <c r="I3" s="2"/>
      <c r="J3" s="2"/>
      <c r="L3" s="3"/>
      <c r="M3" s="3"/>
    </row>
    <row r="4" spans="1:15" s="1" customFormat="1" ht="14.25">
      <c r="B4" s="39" t="s">
        <v>3</v>
      </c>
      <c r="C4" s="40" t="s">
        <v>4</v>
      </c>
      <c r="D4" s="916" t="s">
        <v>5</v>
      </c>
      <c r="E4" s="913"/>
      <c r="F4" s="913" t="s">
        <v>6</v>
      </c>
      <c r="G4" s="914"/>
      <c r="H4" s="2"/>
      <c r="I4" s="2"/>
      <c r="J4" s="2"/>
      <c r="L4" s="3"/>
      <c r="M4" s="3"/>
    </row>
    <row r="5" spans="1:15" s="1" customFormat="1" ht="14.25">
      <c r="B5" s="41"/>
      <c r="C5" s="42" t="s">
        <v>7</v>
      </c>
      <c r="D5" s="38" t="e">
        <f>+#REF!</f>
        <v>#REF!</v>
      </c>
      <c r="E5" s="4" t="str">
        <f>+'Property, plant and equipment'!D6</f>
        <v>March 2022</v>
      </c>
      <c r="F5" s="5" t="e">
        <f>+D5</f>
        <v>#REF!</v>
      </c>
      <c r="G5" s="6" t="str">
        <f>+E5</f>
        <v>March 2022</v>
      </c>
      <c r="H5" s="2"/>
      <c r="I5" s="2"/>
      <c r="J5" s="2"/>
      <c r="L5" s="3"/>
      <c r="M5" s="3"/>
    </row>
    <row r="6" spans="1:15" s="1" customFormat="1" ht="6" customHeight="1">
      <c r="B6" s="7"/>
      <c r="C6" s="7"/>
      <c r="D6" s="7"/>
      <c r="E6" s="7"/>
      <c r="F6" s="7"/>
      <c r="G6" s="7"/>
      <c r="H6" s="7"/>
      <c r="I6" s="7"/>
      <c r="J6" s="2"/>
      <c r="L6" s="3"/>
      <c r="M6" s="3"/>
    </row>
    <row r="7" spans="1:15" s="8" customFormat="1" ht="18" customHeight="1">
      <c r="B7" s="9" t="s">
        <v>8</v>
      </c>
      <c r="C7" s="10" t="s">
        <v>9</v>
      </c>
      <c r="D7" s="11">
        <v>18461</v>
      </c>
      <c r="E7" s="12">
        <v>20730.5</v>
      </c>
      <c r="F7" s="13">
        <v>0.40300000000000002</v>
      </c>
      <c r="G7" s="14">
        <v>0.437</v>
      </c>
      <c r="H7" s="2"/>
      <c r="I7" s="15"/>
      <c r="J7" s="15"/>
      <c r="K7" s="15"/>
      <c r="L7" s="3"/>
      <c r="M7" s="3"/>
      <c r="N7" s="16"/>
      <c r="O7" s="16"/>
    </row>
    <row r="8" spans="1:15" s="8" customFormat="1" ht="18" customHeight="1">
      <c r="B8" s="17" t="s">
        <v>10</v>
      </c>
      <c r="C8" s="10" t="s">
        <v>11</v>
      </c>
      <c r="D8" s="11">
        <v>11603.3</v>
      </c>
      <c r="E8" s="18">
        <v>12578.8</v>
      </c>
      <c r="F8" s="13">
        <v>0.14000000000000001</v>
      </c>
      <c r="G8" s="19">
        <v>0.14299999999999999</v>
      </c>
      <c r="H8" s="2"/>
      <c r="I8" s="15"/>
      <c r="J8" s="15"/>
      <c r="L8" s="3"/>
      <c r="M8" s="3"/>
      <c r="N8" s="16"/>
      <c r="O8" s="16"/>
    </row>
    <row r="9" spans="1:15" s="8" customFormat="1" ht="18" customHeight="1">
      <c r="B9" s="17" t="s">
        <v>12</v>
      </c>
      <c r="C9" s="10" t="s">
        <v>13</v>
      </c>
      <c r="D9" s="11">
        <v>4327.6000000000004</v>
      </c>
      <c r="E9" s="18">
        <v>4599.8999999999996</v>
      </c>
      <c r="F9" s="13">
        <v>0.23300000000000001</v>
      </c>
      <c r="G9" s="19">
        <v>0.23599999999999999</v>
      </c>
      <c r="H9" s="2"/>
      <c r="I9" s="15"/>
      <c r="J9" s="15"/>
      <c r="L9" s="3"/>
      <c r="M9" s="3"/>
      <c r="N9" s="16"/>
      <c r="O9" s="16"/>
    </row>
    <row r="10" spans="1:15" s="8" customFormat="1" ht="18" customHeight="1">
      <c r="B10" s="17" t="s">
        <v>14</v>
      </c>
      <c r="C10" s="10" t="s">
        <v>11</v>
      </c>
      <c r="D10" s="11">
        <f>2533.7+12614.1</f>
        <v>15147.8</v>
      </c>
      <c r="E10" s="18">
        <f>2737.2+12358.2-18</f>
        <v>15077.400000000001</v>
      </c>
      <c r="F10" s="13">
        <v>0.23300000000000001</v>
      </c>
      <c r="G10" s="19">
        <f>0.04+17.9%</f>
        <v>0.219</v>
      </c>
      <c r="H10" s="2"/>
      <c r="I10" s="15"/>
      <c r="J10" s="15"/>
      <c r="L10" s="3"/>
      <c r="M10" s="3"/>
      <c r="N10" s="16"/>
      <c r="O10" s="16"/>
    </row>
    <row r="11" spans="1:15" s="8" customFormat="1" ht="18" customHeight="1">
      <c r="B11" s="17" t="s">
        <v>24</v>
      </c>
      <c r="C11" s="10" t="s">
        <v>13</v>
      </c>
      <c r="D11" s="11">
        <v>3902</v>
      </c>
      <c r="E11" s="20">
        <f>4545+1467</f>
        <v>6012</v>
      </c>
      <c r="F11" s="13">
        <v>1.2E-2</v>
      </c>
      <c r="G11" s="21">
        <v>1.4E-2</v>
      </c>
      <c r="H11" s="2"/>
      <c r="I11" s="15"/>
      <c r="J11" s="15"/>
      <c r="L11" s="3"/>
      <c r="M11" s="3"/>
      <c r="N11" s="16"/>
      <c r="O11" s="16"/>
    </row>
    <row r="12" spans="1:15" s="8" customFormat="1" ht="6" customHeight="1">
      <c r="A12"/>
      <c r="B12"/>
      <c r="C12"/>
      <c r="D12"/>
      <c r="E12"/>
      <c r="F12"/>
      <c r="G12"/>
      <c r="H12"/>
      <c r="I12"/>
      <c r="J12"/>
      <c r="L12" s="3"/>
      <c r="M12" s="3"/>
      <c r="N12" s="16"/>
      <c r="O12" s="16"/>
    </row>
    <row r="13" spans="1:15" s="8" customFormat="1" ht="20.25" customHeight="1">
      <c r="B13" s="909" t="s">
        <v>15</v>
      </c>
      <c r="C13" s="910"/>
      <c r="D13" s="36">
        <f>SUM(D7:D11)</f>
        <v>53441.7</v>
      </c>
      <c r="E13" s="22">
        <f>SUM(E7:E11)</f>
        <v>58998.600000000006</v>
      </c>
      <c r="F13"/>
      <c r="G13"/>
      <c r="H13" s="2"/>
      <c r="I13" s="15"/>
      <c r="J13" s="15"/>
      <c r="L13" s="3"/>
      <c r="M13" s="3"/>
    </row>
    <row r="14" spans="1:15" ht="6" customHeight="1">
      <c r="B14" s="24"/>
      <c r="C14" s="24"/>
      <c r="D14" s="24"/>
      <c r="E14" s="24"/>
      <c r="F14" s="24"/>
      <c r="G14" s="24"/>
      <c r="H14" s="2"/>
      <c r="I14" s="2"/>
      <c r="J14" s="2"/>
    </row>
    <row r="15" spans="1:15" ht="15.75" customHeight="1">
      <c r="B15" s="23" t="s">
        <v>25</v>
      </c>
      <c r="D15" s="29"/>
      <c r="E15" s="29"/>
    </row>
    <row r="16" spans="1:15" ht="12.75">
      <c r="D16" s="29"/>
      <c r="E16" s="29"/>
    </row>
    <row r="17" spans="1:10" ht="10.5" customHeight="1">
      <c r="B17" s="24"/>
      <c r="C17" s="24"/>
      <c r="D17" s="24"/>
      <c r="E17" s="24"/>
      <c r="F17" s="24"/>
      <c r="G17" s="24"/>
      <c r="H17" s="2"/>
      <c r="I17" s="2"/>
      <c r="J17" s="2"/>
    </row>
    <row r="18" spans="1:10" ht="23.25" customHeight="1">
      <c r="A18" s="25"/>
      <c r="D18" s="44">
        <f>+E13-D13</f>
        <v>5556.9000000000087</v>
      </c>
      <c r="E18" s="45">
        <f>+D18/D13</f>
        <v>0.10398059941955456</v>
      </c>
      <c r="F18" s="27"/>
      <c r="G18" s="27"/>
      <c r="H18" s="2"/>
      <c r="I18" s="2"/>
      <c r="J18" s="2"/>
    </row>
    <row r="19" spans="1:10" ht="14.25">
      <c r="B19" s="28"/>
      <c r="D19" s="26"/>
      <c r="E19" s="26"/>
      <c r="H19" s="2"/>
      <c r="I19" s="2"/>
      <c r="J19" s="2"/>
    </row>
    <row r="20" spans="1:10" ht="14.25">
      <c r="E20" s="29"/>
      <c r="H20" s="2"/>
      <c r="I20" s="2"/>
      <c r="J20" s="2"/>
    </row>
    <row r="21" spans="1:10" ht="12.75">
      <c r="D21" s="29"/>
      <c r="E21" s="29"/>
    </row>
    <row r="22" spans="1:10" ht="12.75">
      <c r="D22" s="29"/>
      <c r="E22" s="29"/>
    </row>
    <row r="23" spans="1:10" ht="12.75">
      <c r="D23" s="29"/>
      <c r="E23" s="29"/>
    </row>
    <row r="24" spans="1:10" ht="12.75">
      <c r="D24" s="29"/>
      <c r="E24" s="29"/>
    </row>
    <row r="25" spans="1:10" ht="12.75">
      <c r="D25" s="29"/>
      <c r="E25" s="29"/>
    </row>
    <row r="26" spans="1:10" ht="12.75">
      <c r="D26" s="29"/>
      <c r="E26" s="29"/>
    </row>
    <row r="27" spans="1:10" ht="12.75">
      <c r="D27" s="29"/>
      <c r="E27" s="29"/>
      <c r="F27" s="30"/>
      <c r="G27" s="30"/>
    </row>
    <row r="28" spans="1:10" ht="12.75">
      <c r="D28" s="29"/>
      <c r="E28" s="29"/>
      <c r="F28" s="29"/>
    </row>
    <row r="29" spans="1:10" ht="12.75">
      <c r="E29" s="29"/>
      <c r="F29" s="29"/>
    </row>
    <row r="30" spans="1:10">
      <c r="D30" s="31"/>
      <c r="E30" s="31"/>
    </row>
  </sheetData>
  <mergeCells count="5">
    <mergeCell ref="B13:C13"/>
    <mergeCell ref="F3:G3"/>
    <mergeCell ref="F4:G4"/>
    <mergeCell ref="D3:E3"/>
    <mergeCell ref="D4:E4"/>
  </mergeCells>
  <phoneticPr fontId="12" type="noConversion"/>
  <printOptions horizontalCentered="1" verticalCentered="1"/>
  <pageMargins left="0.75" right="0.75" top="1" bottom="1" header="0" footer="0"/>
  <pageSetup paperSize="9" orientation="landscape" horizontalDpi="4294967292" r:id="rId1"/>
  <headerFooter alignWithMargins="0">
    <oddHeader>&amp;C&amp;"Arial"&amp;8&amp;K000000INTERNAL&amp;1#</oddHeader>
  </headerFooter>
  <customProperties>
    <customPr name="_pios_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C4:F27"/>
  <sheetViews>
    <sheetView topLeftCell="A4" workbookViewId="0">
      <selection activeCell="E25" sqref="E25"/>
    </sheetView>
  </sheetViews>
  <sheetFormatPr baseColWidth="10" defaultColWidth="11.42578125" defaultRowHeight="12.75"/>
  <cols>
    <col min="1" max="2" width="11.42578125" style="47"/>
    <col min="3" max="3" width="33" style="47" customWidth="1"/>
    <col min="4" max="6" width="16.28515625" style="47" customWidth="1"/>
    <col min="7" max="16384" width="11.42578125" style="47"/>
  </cols>
  <sheetData>
    <row r="4" spans="3:6" ht="15">
      <c r="C4" s="917" t="s">
        <v>39</v>
      </c>
      <c r="D4" s="917"/>
      <c r="E4" s="917"/>
      <c r="F4" s="917"/>
    </row>
    <row r="5" spans="3:6">
      <c r="C5" s="48"/>
      <c r="D5" s="48"/>
      <c r="E5" s="48"/>
    </row>
    <row r="6" spans="3:6" ht="25.5" customHeight="1">
      <c r="C6" s="37" t="s">
        <v>26</v>
      </c>
      <c r="D6" s="46" t="e">
        <f>+#REF!</f>
        <v>#REF!</v>
      </c>
      <c r="E6" s="32" t="e">
        <f>+#REF!</f>
        <v>#REF!</v>
      </c>
      <c r="F6" s="32" t="s">
        <v>21</v>
      </c>
    </row>
    <row r="7" spans="3:6" ht="6.75" customHeight="1">
      <c r="C7" s="49"/>
      <c r="D7" s="50"/>
      <c r="E7" s="50"/>
      <c r="F7" s="50"/>
    </row>
    <row r="8" spans="3:6" ht="14.25">
      <c r="C8" s="51" t="s">
        <v>22</v>
      </c>
      <c r="D8" s="55">
        <v>-224930</v>
      </c>
      <c r="E8" s="56">
        <v>-352977</v>
      </c>
      <c r="F8" s="56">
        <f>+E8-D8</f>
        <v>-128047</v>
      </c>
    </row>
    <row r="9" spans="3:6" ht="14.25">
      <c r="C9" s="51" t="s">
        <v>23</v>
      </c>
      <c r="D9" s="55">
        <v>-50747</v>
      </c>
      <c r="E9" s="56">
        <v>-97997</v>
      </c>
      <c r="F9" s="56">
        <f>+E9-D9</f>
        <v>-47250</v>
      </c>
    </row>
    <row r="10" spans="3:6" ht="6" customHeight="1">
      <c r="C10" s="52"/>
      <c r="D10" s="53"/>
      <c r="E10" s="53"/>
      <c r="F10" s="53"/>
    </row>
    <row r="11" spans="3:6" ht="15.75" customHeight="1">
      <c r="C11" s="54" t="s">
        <v>17</v>
      </c>
      <c r="D11" s="57">
        <f>SUM(D8:D10)</f>
        <v>-275677</v>
      </c>
      <c r="E11" s="58">
        <f>SUM(E8:E9)</f>
        <v>-450974</v>
      </c>
      <c r="F11" s="58">
        <f>SUM(F8:F9)</f>
        <v>-175297</v>
      </c>
    </row>
    <row r="13" spans="3:6">
      <c r="D13" s="76">
        <f>+D11-'Income Statement'!C29</f>
        <v>-275523</v>
      </c>
      <c r="E13" s="76">
        <f>+E11-'Income Statement'!D29</f>
        <v>-450785</v>
      </c>
    </row>
    <row r="26" spans="3:4">
      <c r="C26" s="47">
        <v>213074908</v>
      </c>
      <c r="D26" s="47">
        <v>151017830</v>
      </c>
    </row>
    <row r="27" spans="3:4">
      <c r="C27" s="47">
        <v>60101797</v>
      </c>
      <c r="D27" s="47">
        <v>44687778</v>
      </c>
    </row>
  </sheetData>
  <mergeCells count="1">
    <mergeCell ref="C4:F4"/>
  </mergeCells>
  <phoneticPr fontId="12" type="noConversion"/>
  <printOptions horizontalCentered="1" verticalCentered="1"/>
  <pageMargins left="0.2" right="0.2" top="0.3" bottom="0.35" header="0" footer="0"/>
  <pageSetup paperSize="9" orientation="landscape" r:id="rId1"/>
  <headerFooter alignWithMargins="0">
    <oddHeader>&amp;C&amp;"Arial"&amp;8&amp;K000000INTERNAL&amp;1#</oddHead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490D-F258-4027-9E1F-9B27A6BB366F}">
  <dimension ref="A3:E13"/>
  <sheetViews>
    <sheetView workbookViewId="0"/>
  </sheetViews>
  <sheetFormatPr baseColWidth="10" defaultRowHeight="12.75"/>
  <cols>
    <col min="1" max="1" width="11.42578125" style="105"/>
    <col min="2" max="2" width="20" style="105" customWidth="1"/>
    <col min="3" max="3" width="13.28515625" style="105" customWidth="1"/>
    <col min="4" max="4" width="15" style="105" customWidth="1"/>
    <col min="5" max="5" width="13.85546875" style="105" customWidth="1"/>
    <col min="6" max="16384" width="11.42578125" style="105"/>
  </cols>
  <sheetData>
    <row r="3" spans="1:5" ht="44.25" customHeight="1">
      <c r="A3" s="583"/>
      <c r="B3" s="780" t="s">
        <v>523</v>
      </c>
      <c r="C3" s="775"/>
      <c r="D3" s="775"/>
      <c r="E3" s="781"/>
    </row>
    <row r="4" spans="1:5">
      <c r="B4" s="778" t="s">
        <v>71</v>
      </c>
      <c r="C4" s="775" t="s">
        <v>472</v>
      </c>
      <c r="D4" s="775"/>
      <c r="E4" s="775"/>
    </row>
    <row r="5" spans="1:5">
      <c r="B5" s="779"/>
      <c r="C5" s="483" t="s">
        <v>470</v>
      </c>
      <c r="D5" s="483" t="s">
        <v>471</v>
      </c>
      <c r="E5" s="483" t="s">
        <v>68</v>
      </c>
    </row>
    <row r="7" spans="1:5">
      <c r="B7" s="105" t="s">
        <v>10</v>
      </c>
      <c r="C7" s="341">
        <v>-35.625999999999998</v>
      </c>
      <c r="D7" s="156">
        <v>21.731999999999999</v>
      </c>
      <c r="E7" s="223">
        <v>-2.6393337014540768</v>
      </c>
    </row>
    <row r="8" spans="1:5">
      <c r="B8" s="105" t="s">
        <v>46</v>
      </c>
      <c r="C8" s="341">
        <v>622.58000000000004</v>
      </c>
      <c r="D8" s="156">
        <v>601.87599999999998</v>
      </c>
      <c r="E8" s="223">
        <v>3.4399112109471108E-2</v>
      </c>
    </row>
    <row r="9" spans="1:5">
      <c r="B9" s="105" t="s">
        <v>14</v>
      </c>
      <c r="C9" s="341">
        <v>325.745</v>
      </c>
      <c r="D9" s="156">
        <v>362.20600000000002</v>
      </c>
      <c r="E9" s="223">
        <v>-0.10066371070606228</v>
      </c>
    </row>
    <row r="10" spans="1:5">
      <c r="B10" s="105" t="s">
        <v>47</v>
      </c>
      <c r="C10" s="341">
        <v>190.96299999999999</v>
      </c>
      <c r="D10" s="156">
        <v>160.268</v>
      </c>
      <c r="E10" s="223">
        <v>0.19152294906032385</v>
      </c>
    </row>
    <row r="11" spans="1:5">
      <c r="B11" s="105" t="s">
        <v>329</v>
      </c>
      <c r="C11" s="341">
        <v>40.24</v>
      </c>
      <c r="D11" s="156">
        <v>26.385999999999999</v>
      </c>
      <c r="E11" s="223">
        <v>0.52505116349579328</v>
      </c>
    </row>
    <row r="12" spans="1:5">
      <c r="B12" s="484"/>
      <c r="C12" s="484"/>
      <c r="D12" s="484"/>
      <c r="E12" s="484"/>
    </row>
    <row r="13" spans="1:5">
      <c r="A13" s="487"/>
      <c r="B13" s="599" t="s">
        <v>249</v>
      </c>
      <c r="C13" s="588">
        <v>1135.7450000000001</v>
      </c>
      <c r="D13" s="589">
        <v>1165.8159999999998</v>
      </c>
      <c r="E13" s="596">
        <v>-2.5793950331784554E-2</v>
      </c>
    </row>
  </sheetData>
  <mergeCells count="3">
    <mergeCell ref="C4:E4"/>
    <mergeCell ref="B4:B5"/>
    <mergeCell ref="B3:E3"/>
  </mergeCells>
  <pageMargins left="0.7" right="0.7" top="0.75" bottom="0.75" header="0.3" footer="0.3"/>
  <pageSetup paperSize="9"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36D89-F847-4440-91D2-72185D876D14}">
  <dimension ref="A3:E23"/>
  <sheetViews>
    <sheetView workbookViewId="0"/>
  </sheetViews>
  <sheetFormatPr baseColWidth="10" defaultRowHeight="12.75"/>
  <cols>
    <col min="1" max="1" width="11.42578125" style="266"/>
    <col min="2" max="2" width="22.7109375" style="266" bestFit="1" customWidth="1"/>
    <col min="3" max="4" width="15.5703125" style="266" bestFit="1" customWidth="1"/>
    <col min="5" max="16384" width="11.42578125" style="266"/>
  </cols>
  <sheetData>
    <row r="3" spans="1:5">
      <c r="B3" s="273" t="s">
        <v>383</v>
      </c>
    </row>
    <row r="4" spans="1:5">
      <c r="B4" s="273"/>
    </row>
    <row r="5" spans="1:5">
      <c r="B5" s="782" t="s">
        <v>480</v>
      </c>
      <c r="C5" s="782"/>
      <c r="D5" s="782"/>
      <c r="E5" s="782"/>
    </row>
    <row r="6" spans="1:5" ht="19.5" customHeight="1">
      <c r="A6" s="357"/>
      <c r="B6" s="354" t="s">
        <v>460</v>
      </c>
      <c r="C6" s="355" t="s">
        <v>470</v>
      </c>
      <c r="D6" s="355" t="s">
        <v>471</v>
      </c>
      <c r="E6" s="356" t="s">
        <v>68</v>
      </c>
    </row>
    <row r="7" spans="1:5">
      <c r="B7" s="274" t="s">
        <v>481</v>
      </c>
      <c r="C7" s="358">
        <v>16.600000000000001</v>
      </c>
      <c r="D7" s="338">
        <v>19.7</v>
      </c>
      <c r="E7" s="224">
        <v>-0.159</v>
      </c>
    </row>
    <row r="8" spans="1:5">
      <c r="B8" s="274" t="s">
        <v>482</v>
      </c>
      <c r="C8" s="358">
        <v>10.8</v>
      </c>
      <c r="D8" s="338">
        <v>10.8</v>
      </c>
      <c r="E8" s="224">
        <v>-1E-3</v>
      </c>
    </row>
    <row r="12" spans="1:5">
      <c r="B12" s="273" t="s">
        <v>384</v>
      </c>
    </row>
    <row r="13" spans="1:5">
      <c r="B13" s="273"/>
    </row>
    <row r="14" spans="1:5">
      <c r="B14" s="782" t="s">
        <v>480</v>
      </c>
      <c r="C14" s="782"/>
      <c r="D14" s="782"/>
      <c r="E14" s="782"/>
    </row>
    <row r="15" spans="1:5" ht="19.5" customHeight="1">
      <c r="B15" s="354" t="s">
        <v>460</v>
      </c>
      <c r="C15" s="355" t="s">
        <v>470</v>
      </c>
      <c r="D15" s="355" t="s">
        <v>471</v>
      </c>
      <c r="E15" s="356" t="s">
        <v>473</v>
      </c>
    </row>
    <row r="16" spans="1:5">
      <c r="B16" s="274" t="s">
        <v>481</v>
      </c>
      <c r="C16" s="358">
        <v>26.117819999999998</v>
      </c>
      <c r="D16" s="338">
        <v>28.4</v>
      </c>
      <c r="E16" s="224">
        <v>-8.1964367413266404E-2</v>
      </c>
    </row>
    <row r="17" spans="2:5">
      <c r="B17" s="274" t="s">
        <v>390</v>
      </c>
      <c r="C17" s="374">
        <v>21882</v>
      </c>
      <c r="D17" s="373">
        <v>24815</v>
      </c>
      <c r="E17" s="224">
        <v>-0.11799999999999999</v>
      </c>
    </row>
    <row r="22" spans="2:5">
      <c r="D22" s="275"/>
    </row>
    <row r="23" spans="2:5">
      <c r="D23" s="275"/>
    </row>
  </sheetData>
  <mergeCells count="2">
    <mergeCell ref="B5:E5"/>
    <mergeCell ref="B14:E14"/>
  </mergeCells>
  <pageMargins left="0.7" right="0.7" top="0.75" bottom="0.75" header="0.3" footer="0.3"/>
  <pageSetup paperSize="9"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W38"/>
  <sheetViews>
    <sheetView showGridLines="0" zoomScaleNormal="100" workbookViewId="0"/>
  </sheetViews>
  <sheetFormatPr baseColWidth="10" defaultColWidth="4" defaultRowHeight="12.75"/>
  <cols>
    <col min="1" max="1" width="3.42578125" style="142" customWidth="1"/>
    <col min="2" max="2" width="47.140625" style="142" customWidth="1"/>
    <col min="3" max="3" width="15.42578125" style="142" customWidth="1"/>
    <col min="4" max="4" width="14" style="142" customWidth="1"/>
    <col min="5" max="5" width="13.28515625" style="142" customWidth="1"/>
    <col min="6" max="6" width="7.85546875" style="142" bestFit="1" customWidth="1"/>
    <col min="7" max="7" width="1.85546875" style="142" customWidth="1"/>
    <col min="8" max="8" width="13" style="142" customWidth="1"/>
    <col min="9" max="9" width="11.28515625" style="142" customWidth="1"/>
    <col min="10" max="10" width="9.5703125" style="142" customWidth="1"/>
    <col min="11" max="11" width="1.7109375" style="142" customWidth="1"/>
    <col min="12" max="12" width="12.42578125" style="142" customWidth="1"/>
    <col min="13" max="13" width="12.7109375" style="142" customWidth="1"/>
    <col min="14" max="14" width="1.7109375" style="138" customWidth="1"/>
    <col min="15" max="15" width="14.5703125" style="142" customWidth="1"/>
    <col min="16" max="16" width="13.5703125" style="142" customWidth="1"/>
    <col min="17" max="17" width="8.42578125" style="142" customWidth="1"/>
    <col min="18" max="18" width="11" style="142" customWidth="1"/>
    <col min="19" max="19" width="11.85546875" style="142" customWidth="1"/>
    <col min="20" max="20" width="8.7109375" style="142" customWidth="1"/>
    <col min="21" max="21" width="7.85546875" style="142" customWidth="1"/>
    <col min="22" max="22" width="8.140625" style="142" customWidth="1"/>
    <col min="23" max="16384" width="4" style="142"/>
  </cols>
  <sheetData>
    <row r="2" spans="1:23">
      <c r="B2" s="371"/>
      <c r="C2" s="371"/>
      <c r="D2" s="371"/>
      <c r="E2" s="371"/>
      <c r="F2" s="371"/>
      <c r="L2" s="371"/>
      <c r="M2" s="371"/>
    </row>
    <row r="3" spans="1:23" s="138" customFormat="1" ht="15" customHeight="1">
      <c r="B3" s="786" t="s">
        <v>529</v>
      </c>
      <c r="C3" s="773" t="s">
        <v>261</v>
      </c>
      <c r="D3" s="789" t="s">
        <v>474</v>
      </c>
      <c r="E3" s="789"/>
      <c r="F3" s="790"/>
      <c r="H3" s="792" t="s">
        <v>526</v>
      </c>
      <c r="I3" s="792"/>
      <c r="J3" s="792"/>
      <c r="L3" s="789" t="s">
        <v>262</v>
      </c>
      <c r="M3" s="790"/>
      <c r="N3" s="122"/>
      <c r="O3" s="142"/>
      <c r="P3" s="142"/>
      <c r="Q3" s="122"/>
      <c r="R3" s="122"/>
      <c r="S3" s="122"/>
    </row>
    <row r="4" spans="1:23" s="138" customFormat="1" ht="15" customHeight="1">
      <c r="B4" s="786"/>
      <c r="C4" s="773"/>
      <c r="D4" s="791" t="s">
        <v>472</v>
      </c>
      <c r="E4" s="791"/>
      <c r="F4" s="791"/>
      <c r="G4" s="126"/>
      <c r="H4" s="791" t="s">
        <v>472</v>
      </c>
      <c r="I4" s="791"/>
      <c r="J4" s="791"/>
      <c r="K4" s="126"/>
      <c r="L4" s="788"/>
      <c r="M4" s="788"/>
      <c r="N4" s="122"/>
      <c r="O4" s="142"/>
      <c r="P4" s="142"/>
      <c r="Q4" s="122"/>
      <c r="R4" s="122"/>
      <c r="S4" s="122"/>
    </row>
    <row r="5" spans="1:23" s="139" customFormat="1">
      <c r="B5" s="787"/>
      <c r="C5" s="774"/>
      <c r="D5" s="343" t="s">
        <v>470</v>
      </c>
      <c r="E5" s="344" t="s">
        <v>471</v>
      </c>
      <c r="F5" s="344" t="s">
        <v>18</v>
      </c>
      <c r="G5" s="127"/>
      <c r="H5" s="343" t="s">
        <v>470</v>
      </c>
      <c r="I5" s="344" t="s">
        <v>471</v>
      </c>
      <c r="J5" s="344" t="s">
        <v>18</v>
      </c>
      <c r="K5" s="127"/>
      <c r="L5" s="370" t="s">
        <v>470</v>
      </c>
      <c r="M5" s="363" t="s">
        <v>471</v>
      </c>
      <c r="N5" s="128"/>
      <c r="O5" s="142"/>
      <c r="P5" s="142"/>
      <c r="Q5" s="128"/>
      <c r="R5" s="128"/>
      <c r="S5" s="128"/>
    </row>
    <row r="6" spans="1:23" s="139" customFormat="1" ht="9" customHeight="1">
      <c r="B6" s="127"/>
      <c r="C6" s="127"/>
      <c r="D6" s="361"/>
      <c r="E6" s="127"/>
      <c r="F6" s="127"/>
      <c r="G6" s="127"/>
      <c r="H6" s="361"/>
      <c r="I6" s="127"/>
      <c r="J6" s="127"/>
      <c r="K6" s="127"/>
      <c r="L6" s="359"/>
      <c r="M6" s="128"/>
      <c r="N6" s="128"/>
      <c r="O6" s="142"/>
      <c r="P6" s="142"/>
      <c r="Q6" s="128"/>
      <c r="R6" s="128"/>
      <c r="S6" s="128"/>
    </row>
    <row r="7" spans="1:23" s="138" customFormat="1">
      <c r="B7" s="122" t="s">
        <v>405</v>
      </c>
      <c r="C7" s="122" t="s">
        <v>177</v>
      </c>
      <c r="D7" s="362">
        <v>2.2999999999999998</v>
      </c>
      <c r="E7" s="339">
        <v>3.5</v>
      </c>
      <c r="F7" s="223">
        <v>-0.32500000000000001</v>
      </c>
      <c r="G7" s="125"/>
      <c r="H7" s="362">
        <v>2.3312190799999999</v>
      </c>
      <c r="I7" s="339">
        <v>3.4547351979689997</v>
      </c>
      <c r="J7" s="223">
        <v>-0.32521048751565751</v>
      </c>
      <c r="K7" s="125"/>
      <c r="L7" s="360">
        <v>5.8999999999999997E-2</v>
      </c>
      <c r="M7" s="272">
        <v>9.2999999999999999E-2</v>
      </c>
      <c r="N7" s="137"/>
      <c r="O7" s="142"/>
      <c r="P7" s="142"/>
      <c r="Q7" s="122"/>
      <c r="R7" s="137"/>
      <c r="S7" s="137"/>
      <c r="T7" s="140"/>
    </row>
    <row r="8" spans="1:23" s="138" customFormat="1">
      <c r="B8" s="122" t="s">
        <v>475</v>
      </c>
      <c r="C8" s="122" t="s">
        <v>251</v>
      </c>
      <c r="D8" s="362">
        <v>8.5</v>
      </c>
      <c r="E8" s="339">
        <v>11.1</v>
      </c>
      <c r="F8" s="223">
        <v>-0.23799999999999999</v>
      </c>
      <c r="G8" s="125"/>
      <c r="H8" s="362">
        <v>3.8379856694467231</v>
      </c>
      <c r="I8" s="339">
        <v>3.3076369157506105</v>
      </c>
      <c r="J8" s="223">
        <v>0.16034068043280358</v>
      </c>
      <c r="K8" s="125"/>
      <c r="L8" s="360">
        <v>6.6000000000000003E-2</v>
      </c>
      <c r="M8" s="272">
        <v>8.7999999999999995E-2</v>
      </c>
      <c r="N8" s="137"/>
      <c r="O8" s="123"/>
      <c r="Q8" s="122"/>
      <c r="R8" s="137"/>
      <c r="S8" s="137"/>
      <c r="T8" s="140"/>
    </row>
    <row r="9" spans="1:23" s="138" customFormat="1">
      <c r="B9" s="122" t="s">
        <v>406</v>
      </c>
      <c r="C9" s="122" t="s">
        <v>178</v>
      </c>
      <c r="D9" s="362">
        <v>5.2</v>
      </c>
      <c r="E9" s="339">
        <v>4.5999999999999996</v>
      </c>
      <c r="F9" s="223">
        <v>0.13500000000000001</v>
      </c>
      <c r="G9" s="125"/>
      <c r="H9" s="362">
        <v>4.1199270355499999</v>
      </c>
      <c r="I9" s="339">
        <v>3.6544300000000001</v>
      </c>
      <c r="J9" s="223">
        <v>0.12737883487985813</v>
      </c>
      <c r="K9" s="125"/>
      <c r="L9" s="360">
        <v>0.27200000000000002</v>
      </c>
      <c r="M9" s="272">
        <v>0.24299999999999999</v>
      </c>
      <c r="N9" s="137"/>
      <c r="O9" s="123"/>
      <c r="Q9" s="122"/>
      <c r="R9" s="137"/>
      <c r="S9" s="137"/>
      <c r="T9" s="140"/>
    </row>
    <row r="10" spans="1:23" s="138" customFormat="1">
      <c r="B10" s="122" t="s">
        <v>525</v>
      </c>
      <c r="C10" s="122" t="s">
        <v>524</v>
      </c>
      <c r="D10" s="362">
        <v>3.0721753902590252</v>
      </c>
      <c r="E10" s="339">
        <v>3.0981700000000001</v>
      </c>
      <c r="F10" s="223">
        <v>-8.3903109709844159E-3</v>
      </c>
      <c r="G10" s="125"/>
      <c r="H10" s="362">
        <v>2.3657199999999996</v>
      </c>
      <c r="I10" s="339">
        <v>2.2200799999999998</v>
      </c>
      <c r="J10" s="223">
        <v>6.560123959496944E-2</v>
      </c>
      <c r="K10" s="125"/>
      <c r="L10" s="360">
        <v>0.21026873011371675</v>
      </c>
      <c r="M10" s="272">
        <v>0.2265471911713767</v>
      </c>
      <c r="N10" s="137"/>
      <c r="O10" s="123"/>
      <c r="Q10" s="122"/>
      <c r="R10" s="137"/>
      <c r="S10" s="137"/>
      <c r="T10" s="140"/>
    </row>
    <row r="11" spans="1:23" s="138" customFormat="1">
      <c r="B11" s="345" t="s">
        <v>483</v>
      </c>
      <c r="C11" s="369" t="s">
        <v>484</v>
      </c>
      <c r="D11" s="368">
        <v>0.6</v>
      </c>
      <c r="E11" s="367">
        <v>0.6</v>
      </c>
      <c r="F11" s="348">
        <v>5.0000000000000001E-3</v>
      </c>
      <c r="G11" s="125"/>
      <c r="H11" s="368">
        <v>0.55064999999999997</v>
      </c>
      <c r="I11" s="367">
        <v>0.43259094269523768</v>
      </c>
      <c r="J11" s="348">
        <v>0.27291153293501913</v>
      </c>
      <c r="K11" s="125"/>
      <c r="L11" s="600">
        <v>7.0999999999999994E-2</v>
      </c>
      <c r="M11" s="601">
        <v>6.6000000000000003E-2</v>
      </c>
      <c r="N11" s="137"/>
      <c r="O11" s="123"/>
      <c r="Q11" s="122"/>
      <c r="R11" s="122"/>
      <c r="S11" s="122"/>
      <c r="T11" s="140"/>
    </row>
    <row r="12" spans="1:23" s="138" customFormat="1">
      <c r="B12" s="345"/>
      <c r="C12" s="345"/>
      <c r="D12" s="366"/>
      <c r="E12" s="367"/>
      <c r="F12" s="348"/>
      <c r="G12" s="125"/>
      <c r="H12" s="125"/>
      <c r="I12" s="125"/>
      <c r="J12" s="125"/>
      <c r="K12" s="125"/>
      <c r="L12" s="240"/>
      <c r="M12" s="136"/>
      <c r="N12" s="137"/>
      <c r="O12" s="123"/>
      <c r="Q12" s="122"/>
      <c r="R12" s="122"/>
      <c r="S12" s="122"/>
      <c r="T12" s="140"/>
    </row>
    <row r="13" spans="1:23" s="151" customFormat="1">
      <c r="B13" s="390" t="s">
        <v>520</v>
      </c>
      <c r="C13" s="349"/>
      <c r="D13" s="364">
        <v>16.600000000000001</v>
      </c>
      <c r="E13" s="365">
        <v>19.7</v>
      </c>
      <c r="F13" s="352">
        <v>-0.159</v>
      </c>
      <c r="G13" s="125"/>
      <c r="H13" s="364">
        <v>10.839781784996722</v>
      </c>
      <c r="I13" s="365">
        <v>10.849393056414847</v>
      </c>
      <c r="J13" s="352">
        <v>-8.8588102285058756E-4</v>
      </c>
      <c r="K13" s="125"/>
      <c r="L13" s="138"/>
      <c r="M13" s="138"/>
      <c r="N13" s="152"/>
      <c r="O13" s="153"/>
      <c r="Q13" s="126"/>
      <c r="R13" s="126"/>
      <c r="S13" s="126"/>
      <c r="T13" s="154"/>
    </row>
    <row r="14" spans="1:23" s="151" customFormat="1">
      <c r="B14" s="390" t="s">
        <v>521</v>
      </c>
      <c r="C14" s="349"/>
      <c r="D14" s="364">
        <v>19.641509523529503</v>
      </c>
      <c r="E14" s="365">
        <v>22.811648664885038</v>
      </c>
      <c r="F14" s="352">
        <v>-0.13897018965733354</v>
      </c>
      <c r="G14" s="125"/>
      <c r="H14" s="364">
        <v>13.205501784996722</v>
      </c>
      <c r="I14" s="365">
        <v>13.069473056414846</v>
      </c>
      <c r="J14" s="352">
        <v>1.0408126478757218E-2</v>
      </c>
      <c r="K14" s="125"/>
      <c r="L14" s="138"/>
      <c r="M14" s="138"/>
      <c r="N14" s="152"/>
      <c r="O14" s="153"/>
      <c r="Q14" s="126"/>
      <c r="R14" s="126"/>
      <c r="S14" s="126"/>
      <c r="T14" s="154"/>
    </row>
    <row r="15" spans="1:23">
      <c r="A15" s="124"/>
      <c r="B15" s="129"/>
      <c r="C15" s="129"/>
      <c r="D15" s="130"/>
      <c r="E15" s="130"/>
      <c r="F15" s="129"/>
      <c r="G15" s="129"/>
      <c r="H15" s="129"/>
      <c r="I15" s="129"/>
      <c r="J15" s="129"/>
      <c r="K15" s="129"/>
      <c r="L15" s="129"/>
      <c r="M15" s="129"/>
      <c r="N15" s="125"/>
      <c r="O15" s="124"/>
      <c r="P15" s="124"/>
      <c r="Q15" s="124"/>
      <c r="R15" s="124"/>
      <c r="T15" s="124"/>
      <c r="U15" s="124"/>
      <c r="V15" s="124"/>
      <c r="W15" s="143"/>
    </row>
    <row r="16" spans="1:23">
      <c r="B16" s="784" t="s">
        <v>485</v>
      </c>
      <c r="C16" s="784"/>
      <c r="D16" s="784"/>
      <c r="E16" s="784"/>
      <c r="F16" s="784"/>
      <c r="G16" s="784"/>
      <c r="H16" s="784"/>
      <c r="I16" s="784"/>
      <c r="J16" s="784"/>
      <c r="K16" s="784"/>
      <c r="L16" s="784"/>
      <c r="M16" s="784"/>
      <c r="N16" s="784"/>
      <c r="O16" s="784"/>
      <c r="P16" s="784"/>
      <c r="Q16" s="122"/>
      <c r="R16" s="124"/>
    </row>
    <row r="17" spans="1:23" ht="7.5" customHeight="1">
      <c r="A17" s="124"/>
      <c r="B17" s="138"/>
      <c r="C17" s="138"/>
      <c r="D17" s="138"/>
      <c r="E17" s="138"/>
      <c r="F17" s="138"/>
      <c r="G17" s="138"/>
      <c r="H17" s="138"/>
      <c r="I17" s="138"/>
      <c r="J17" s="138"/>
      <c r="K17" s="138"/>
      <c r="L17" s="138"/>
      <c r="M17" s="138"/>
      <c r="O17" s="122"/>
      <c r="P17" s="122"/>
      <c r="Q17" s="122"/>
      <c r="R17" s="124"/>
      <c r="T17" s="124"/>
      <c r="U17" s="124"/>
      <c r="V17" s="124"/>
      <c r="W17" s="143"/>
    </row>
    <row r="18" spans="1:23" ht="13.5" customHeight="1">
      <c r="B18" s="785" t="s">
        <v>486</v>
      </c>
      <c r="C18" s="785"/>
      <c r="D18" s="785"/>
      <c r="E18" s="785"/>
      <c r="F18" s="785"/>
      <c r="G18" s="785"/>
      <c r="H18" s="785"/>
      <c r="I18" s="785"/>
      <c r="J18" s="785"/>
      <c r="K18" s="785"/>
      <c r="L18" s="785"/>
      <c r="M18" s="785"/>
      <c r="N18" s="785"/>
      <c r="O18" s="785"/>
      <c r="P18" s="785"/>
      <c r="Q18" s="122"/>
      <c r="R18" s="124"/>
    </row>
    <row r="19" spans="1:23" ht="6.75" customHeight="1">
      <c r="B19" s="122"/>
      <c r="C19" s="122"/>
      <c r="D19" s="122"/>
      <c r="E19" s="122"/>
      <c r="F19" s="131"/>
      <c r="G19" s="131"/>
      <c r="H19" s="131"/>
      <c r="I19" s="131"/>
      <c r="J19" s="131"/>
      <c r="K19" s="131"/>
      <c r="L19" s="131"/>
      <c r="M19" s="131"/>
      <c r="N19" s="131"/>
      <c r="O19" s="138"/>
      <c r="P19" s="138"/>
      <c r="Q19" s="138"/>
    </row>
    <row r="20" spans="1:23" ht="24" customHeight="1">
      <c r="B20" s="783" t="s">
        <v>487</v>
      </c>
      <c r="C20" s="783"/>
      <c r="D20" s="783"/>
      <c r="E20" s="783"/>
      <c r="F20" s="783"/>
      <c r="G20" s="783"/>
      <c r="H20" s="783"/>
      <c r="I20" s="783"/>
      <c r="J20" s="783"/>
      <c r="K20" s="783"/>
      <c r="L20" s="783"/>
      <c r="M20" s="783"/>
      <c r="N20" s="783"/>
      <c r="O20" s="783"/>
      <c r="P20" s="783"/>
      <c r="Q20" s="138"/>
    </row>
    <row r="21" spans="1:23" ht="14.25" customHeight="1">
      <c r="B21" s="132"/>
      <c r="C21" s="138"/>
      <c r="D21" s="144"/>
      <c r="E21" s="144"/>
      <c r="F21" s="144"/>
      <c r="G21" s="144"/>
      <c r="H21" s="144"/>
      <c r="I21" s="144"/>
      <c r="J21" s="144"/>
      <c r="K21" s="144"/>
      <c r="L21" s="144"/>
      <c r="M21" s="144"/>
      <c r="N21" s="136"/>
      <c r="O21" s="138"/>
      <c r="P21" s="138"/>
      <c r="Q21" s="138"/>
    </row>
    <row r="22" spans="1:23" ht="14.25" customHeight="1">
      <c r="B22" s="132"/>
      <c r="C22" s="138"/>
      <c r="D22" s="138"/>
      <c r="E22" s="144"/>
      <c r="F22" s="138"/>
      <c r="G22" s="138"/>
      <c r="H22" s="138"/>
      <c r="I22" s="138"/>
      <c r="J22" s="138"/>
      <c r="K22" s="138"/>
      <c r="L22" s="138"/>
      <c r="M22" s="138"/>
      <c r="O22" s="138"/>
      <c r="P22" s="138"/>
      <c r="Q22" s="138"/>
    </row>
    <row r="23" spans="1:23" ht="15" customHeight="1">
      <c r="B23" s="132"/>
      <c r="C23" s="138"/>
      <c r="D23" s="133"/>
      <c r="E23" s="133"/>
      <c r="F23" s="138"/>
      <c r="G23" s="138"/>
      <c r="H23" s="138"/>
      <c r="I23" s="138"/>
      <c r="J23" s="138"/>
      <c r="K23" s="138"/>
      <c r="L23" s="138"/>
      <c r="M23" s="138"/>
      <c r="O23" s="138"/>
      <c r="P23" s="138"/>
      <c r="Q23" s="138"/>
    </row>
    <row r="24" spans="1:23" ht="14.25" customHeight="1">
      <c r="D24" s="134"/>
      <c r="E24" s="134"/>
      <c r="F24" s="145"/>
      <c r="G24" s="145"/>
      <c r="H24" s="145"/>
      <c r="I24" s="145"/>
      <c r="J24" s="145"/>
      <c r="K24" s="145"/>
      <c r="L24" s="145"/>
      <c r="M24" s="145"/>
      <c r="O24" s="124"/>
      <c r="P24" s="124"/>
      <c r="Q24" s="124"/>
      <c r="R24" s="124"/>
    </row>
    <row r="25" spans="1:23" ht="23.25" customHeight="1">
      <c r="A25" s="146"/>
      <c r="D25" s="147"/>
      <c r="E25" s="148"/>
      <c r="O25" s="124"/>
      <c r="P25" s="124"/>
      <c r="Q25" s="124"/>
      <c r="R25" s="124"/>
    </row>
    <row r="26" spans="1:23">
      <c r="D26" s="149"/>
      <c r="E26" s="149"/>
      <c r="F26" s="149"/>
      <c r="G26" s="149"/>
      <c r="H26" s="149"/>
      <c r="I26" s="149"/>
      <c r="J26" s="149"/>
      <c r="K26" s="149"/>
      <c r="L26" s="149"/>
      <c r="M26" s="149"/>
      <c r="N26" s="141"/>
      <c r="O26" s="124"/>
      <c r="P26" s="124"/>
      <c r="Q26" s="124"/>
      <c r="R26" s="124"/>
    </row>
    <row r="27" spans="1:23">
      <c r="B27" s="150"/>
      <c r="D27" s="149"/>
      <c r="E27" s="149"/>
      <c r="N27" s="141"/>
      <c r="O27" s="124"/>
      <c r="P27" s="124"/>
      <c r="Q27" s="124"/>
      <c r="R27" s="124"/>
    </row>
    <row r="28" spans="1:23">
      <c r="E28" s="134"/>
    </row>
    <row r="29" spans="1:23">
      <c r="D29" s="134"/>
      <c r="E29" s="134"/>
    </row>
    <row r="30" spans="1:23">
      <c r="D30" s="134"/>
      <c r="E30" s="134"/>
    </row>
    <row r="31" spans="1:23">
      <c r="D31" s="134"/>
      <c r="E31" s="134"/>
    </row>
    <row r="32" spans="1:23">
      <c r="D32" s="134"/>
      <c r="E32" s="134"/>
    </row>
    <row r="33" spans="4:14">
      <c r="D33" s="134"/>
      <c r="E33" s="134"/>
    </row>
    <row r="34" spans="4:14">
      <c r="D34" s="134"/>
      <c r="E34" s="134"/>
    </row>
    <row r="35" spans="4:14">
      <c r="D35" s="134"/>
      <c r="E35" s="134"/>
      <c r="F35" s="135"/>
      <c r="G35" s="135"/>
      <c r="H35" s="135"/>
      <c r="I35" s="135"/>
      <c r="J35" s="135"/>
      <c r="K35" s="135"/>
      <c r="L35" s="135"/>
      <c r="M35" s="135"/>
      <c r="N35" s="136"/>
    </row>
    <row r="36" spans="4:14">
      <c r="D36" s="134"/>
      <c r="E36" s="134"/>
      <c r="F36" s="134"/>
      <c r="G36" s="134"/>
      <c r="H36" s="134"/>
      <c r="I36" s="134"/>
      <c r="J36" s="134"/>
      <c r="K36" s="134"/>
      <c r="L36" s="134"/>
      <c r="M36" s="134"/>
    </row>
    <row r="37" spans="4:14">
      <c r="E37" s="134"/>
      <c r="F37" s="134"/>
      <c r="G37" s="134"/>
      <c r="H37" s="134"/>
      <c r="I37" s="134"/>
      <c r="J37" s="134"/>
      <c r="K37" s="134"/>
      <c r="L37" s="134"/>
      <c r="M37" s="134"/>
    </row>
    <row r="38" spans="4:14">
      <c r="D38" s="129"/>
      <c r="E38" s="145"/>
    </row>
  </sheetData>
  <mergeCells count="11">
    <mergeCell ref="B20:P20"/>
    <mergeCell ref="B16:P16"/>
    <mergeCell ref="B18:P18"/>
    <mergeCell ref="B3:B5"/>
    <mergeCell ref="L4:M4"/>
    <mergeCell ref="L3:M3"/>
    <mergeCell ref="C3:C5"/>
    <mergeCell ref="D4:F4"/>
    <mergeCell ref="D3:F3"/>
    <mergeCell ref="H3:J3"/>
    <mergeCell ref="H4:J4"/>
  </mergeCells>
  <phoneticPr fontId="0" type="noConversion"/>
  <printOptions horizontalCentered="1" verticalCentered="1"/>
  <pageMargins left="0.4" right="0.36" top="0.79" bottom="0.7" header="0" footer="0"/>
  <pageSetup paperSize="9" scale="88" orientation="landscape" horizontalDpi="4294967292" r:id="rId1"/>
  <headerFooter alignWithMargins="0">
    <oddHeader>&amp;C&amp;"Arial"&amp;8&amp;K000000INTERNAL&amp;1#</oddHeader>
  </headerFooter>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6"/>
  <sheetViews>
    <sheetView showGridLines="0" zoomScaleNormal="100" workbookViewId="0"/>
  </sheetViews>
  <sheetFormatPr baseColWidth="10" defaultColWidth="4" defaultRowHeight="12.75"/>
  <cols>
    <col min="1" max="1" width="2.7109375" style="163" customWidth="1"/>
    <col min="2" max="2" width="43.42578125" style="163" customWidth="1"/>
    <col min="3" max="4" width="15.5703125" style="163" customWidth="1"/>
    <col min="5" max="5" width="7.42578125" style="163" customWidth="1"/>
    <col min="6" max="6" width="1.5703125" style="163" customWidth="1"/>
    <col min="7" max="7" width="14.85546875" style="163" customWidth="1"/>
    <col min="8" max="8" width="14.42578125" style="163" customWidth="1"/>
    <col min="9" max="9" width="1.7109375" style="160" customWidth="1"/>
    <col min="10" max="10" width="15.5703125" style="163" bestFit="1" customWidth="1"/>
    <col min="11" max="11" width="15.5703125" style="160" bestFit="1" customWidth="1"/>
    <col min="12" max="12" width="7.42578125" style="160" bestFit="1" customWidth="1"/>
    <col min="13" max="13" width="2" style="160" customWidth="1"/>
    <col min="14" max="14" width="5.85546875" style="163" customWidth="1"/>
    <col min="15" max="16384" width="4" style="163"/>
  </cols>
  <sheetData>
    <row r="2" spans="2:14">
      <c r="B2" s="378"/>
      <c r="C2" s="378"/>
      <c r="D2" s="378"/>
      <c r="E2" s="378"/>
      <c r="G2" s="378"/>
      <c r="H2" s="378"/>
      <c r="J2" s="378"/>
      <c r="K2" s="379"/>
      <c r="L2" s="379"/>
    </row>
    <row r="3" spans="2:14" s="138" customFormat="1" ht="17.25" customHeight="1">
      <c r="B3" s="795" t="s">
        <v>528</v>
      </c>
      <c r="C3" s="804" t="s">
        <v>474</v>
      </c>
      <c r="D3" s="799"/>
      <c r="E3" s="800"/>
      <c r="F3" s="161"/>
      <c r="G3" s="799" t="s">
        <v>263</v>
      </c>
      <c r="H3" s="800"/>
      <c r="I3" s="380"/>
      <c r="J3" s="801" t="s">
        <v>338</v>
      </c>
      <c r="K3" s="802"/>
      <c r="L3" s="803"/>
      <c r="M3" s="157"/>
    </row>
    <row r="4" spans="2:14" s="138" customFormat="1">
      <c r="B4" s="796"/>
      <c r="C4" s="798" t="s">
        <v>472</v>
      </c>
      <c r="D4" s="798"/>
      <c r="E4" s="798"/>
      <c r="F4" s="161"/>
      <c r="G4" s="382"/>
      <c r="H4" s="382"/>
      <c r="J4" s="383"/>
      <c r="K4" s="384"/>
      <c r="L4" s="384"/>
      <c r="M4" s="157"/>
    </row>
    <row r="5" spans="2:14" s="138" customFormat="1">
      <c r="B5" s="797"/>
      <c r="C5" s="370" t="s">
        <v>470</v>
      </c>
      <c r="D5" s="363" t="s">
        <v>471</v>
      </c>
      <c r="E5" s="363" t="s">
        <v>18</v>
      </c>
      <c r="F5" s="127"/>
      <c r="G5" s="370" t="s">
        <v>470</v>
      </c>
      <c r="H5" s="363" t="s">
        <v>471</v>
      </c>
      <c r="J5" s="370" t="s">
        <v>470</v>
      </c>
      <c r="K5" s="363" t="s">
        <v>471</v>
      </c>
      <c r="L5" s="363" t="s">
        <v>18</v>
      </c>
      <c r="M5" s="157"/>
      <c r="N5" s="139"/>
    </row>
    <row r="6" spans="2:14" s="89" customFormat="1" ht="6" customHeight="1">
      <c r="C6" s="375"/>
      <c r="D6" s="137"/>
      <c r="G6" s="375"/>
      <c r="H6" s="137"/>
      <c r="I6" s="138"/>
      <c r="J6" s="375"/>
      <c r="K6" s="88"/>
      <c r="L6" s="88"/>
      <c r="M6" s="158"/>
    </row>
    <row r="7" spans="2:14" s="160" customFormat="1">
      <c r="B7" s="162" t="s">
        <v>407</v>
      </c>
      <c r="C7" s="395">
        <v>4.9089999999999998</v>
      </c>
      <c r="D7" s="398">
        <v>4.1710000000000003</v>
      </c>
      <c r="E7" s="223">
        <v>0.17699999999999999</v>
      </c>
      <c r="F7" s="137"/>
      <c r="G7" s="377">
        <v>0.17799999999999999</v>
      </c>
      <c r="H7" s="136">
        <v>0.17699999999999999</v>
      </c>
      <c r="I7" s="138"/>
      <c r="J7" s="376">
        <v>2611</v>
      </c>
      <c r="K7" s="137">
        <v>2560</v>
      </c>
      <c r="L7" s="225">
        <v>0.02</v>
      </c>
      <c r="M7" s="159"/>
    </row>
    <row r="8" spans="2:14" s="160" customFormat="1">
      <c r="B8" s="162" t="s">
        <v>408</v>
      </c>
      <c r="C8" s="395">
        <v>17.497</v>
      </c>
      <c r="D8" s="398">
        <v>20.611999999999998</v>
      </c>
      <c r="E8" s="223">
        <v>-0.151</v>
      </c>
      <c r="F8" s="137"/>
      <c r="G8" s="377">
        <v>0.13300000000000001</v>
      </c>
      <c r="H8" s="136">
        <v>0.13200000000000001</v>
      </c>
      <c r="I8" s="138"/>
      <c r="J8" s="376">
        <v>15457</v>
      </c>
      <c r="K8" s="137">
        <v>18528</v>
      </c>
      <c r="L8" s="223">
        <v>-0.16600000000000001</v>
      </c>
      <c r="M8" s="159"/>
    </row>
    <row r="9" spans="2:14" s="160" customFormat="1">
      <c r="B9" s="162" t="s">
        <v>409</v>
      </c>
      <c r="C9" s="395">
        <v>3.71177</v>
      </c>
      <c r="D9" s="398">
        <v>3.6669999999999998</v>
      </c>
      <c r="E9" s="223">
        <v>1.2294191138549682E-2</v>
      </c>
      <c r="F9" s="137"/>
      <c r="G9" s="377">
        <v>7.4999999999999997E-2</v>
      </c>
      <c r="H9" s="136">
        <v>7.4999999999999997E-2</v>
      </c>
      <c r="I9" s="138"/>
      <c r="J9" s="376">
        <v>3813</v>
      </c>
      <c r="K9" s="137">
        <v>3727</v>
      </c>
      <c r="L9" s="223">
        <v>2.3E-2</v>
      </c>
      <c r="M9" s="159"/>
    </row>
    <row r="10" spans="2:14" s="160" customFormat="1">
      <c r="B10" s="385" t="s">
        <v>527</v>
      </c>
      <c r="C10" s="396">
        <v>2.194</v>
      </c>
      <c r="D10" s="399">
        <v>2.09</v>
      </c>
      <c r="E10" s="348">
        <v>4.9760765550239228E-2</v>
      </c>
      <c r="F10" s="137"/>
      <c r="G10" s="388">
        <v>8.1300000000000011E-2</v>
      </c>
      <c r="H10" s="389">
        <v>8.6999999999999994E-2</v>
      </c>
      <c r="I10" s="138"/>
      <c r="J10" s="386">
        <v>1544.2840000000001</v>
      </c>
      <c r="K10" s="387">
        <v>1502.482</v>
      </c>
      <c r="L10" s="348">
        <v>2.7821963923694293E-2</v>
      </c>
      <c r="M10" s="159"/>
    </row>
    <row r="11" spans="2:14" s="160" customFormat="1">
      <c r="B11" s="162"/>
      <c r="C11" s="398"/>
      <c r="D11" s="398"/>
      <c r="E11" s="223"/>
      <c r="F11" s="137"/>
      <c r="G11" s="136"/>
      <c r="H11" s="136"/>
      <c r="I11" s="138"/>
      <c r="J11" s="137"/>
      <c r="K11" s="137"/>
      <c r="L11" s="223"/>
      <c r="M11" s="159"/>
    </row>
    <row r="12" spans="2:14" s="151" customFormat="1">
      <c r="B12" s="390" t="s">
        <v>520</v>
      </c>
      <c r="C12" s="397">
        <v>26.11777</v>
      </c>
      <c r="D12" s="400">
        <v>28.449999999999996</v>
      </c>
      <c r="E12" s="352">
        <v>-8.1976449912126381E-2</v>
      </c>
      <c r="F12" s="127"/>
      <c r="G12" s="393">
        <v>0.13321526876146011</v>
      </c>
      <c r="H12" s="394">
        <v>0.13125047451669597</v>
      </c>
      <c r="I12" s="138"/>
      <c r="J12" s="391">
        <v>21881</v>
      </c>
      <c r="K12" s="392">
        <v>24815</v>
      </c>
      <c r="L12" s="352">
        <v>-0.1182349385452347</v>
      </c>
      <c r="M12" s="157"/>
    </row>
    <row r="13" spans="2:14" s="151" customFormat="1">
      <c r="B13" s="390" t="s">
        <v>521</v>
      </c>
      <c r="C13" s="397">
        <v>28.311820000000001</v>
      </c>
      <c r="D13" s="400">
        <v>30.538680026480296</v>
      </c>
      <c r="E13" s="352">
        <v>-7.2919328030856989E-2</v>
      </c>
      <c r="F13" s="127"/>
      <c r="G13" s="393">
        <v>0.12918196173188443</v>
      </c>
      <c r="H13" s="394">
        <v>0.12832117616051533</v>
      </c>
      <c r="I13" s="138"/>
      <c r="J13" s="391">
        <v>23425.847999999998</v>
      </c>
      <c r="K13" s="392">
        <v>26317.811999999994</v>
      </c>
      <c r="L13" s="352">
        <v>-0.10988618658724358</v>
      </c>
      <c r="M13" s="157"/>
    </row>
    <row r="14" spans="2:14" ht="15" customHeight="1">
      <c r="H14" s="164"/>
      <c r="I14" s="138"/>
      <c r="M14" s="158"/>
    </row>
    <row r="15" spans="2:14">
      <c r="B15" s="793" t="s">
        <v>394</v>
      </c>
      <c r="C15" s="793"/>
      <c r="D15" s="793"/>
      <c r="E15" s="793"/>
      <c r="F15" s="237"/>
      <c r="G15" s="237"/>
      <c r="H15" s="237"/>
      <c r="I15" s="237"/>
      <c r="J15" s="237"/>
      <c r="K15" s="237"/>
      <c r="L15" s="237"/>
      <c r="M15" s="237"/>
    </row>
    <row r="16" spans="2:14" s="142" customFormat="1">
      <c r="B16" s="794"/>
      <c r="C16" s="794"/>
      <c r="D16" s="794"/>
      <c r="E16" s="794"/>
      <c r="F16" s="794"/>
      <c r="G16" s="794"/>
      <c r="H16" s="794"/>
      <c r="I16" s="794"/>
      <c r="J16" s="794"/>
      <c r="K16" s="794"/>
      <c r="L16" s="794"/>
      <c r="M16" s="794"/>
    </row>
  </sheetData>
  <mergeCells count="7">
    <mergeCell ref="B15:E15"/>
    <mergeCell ref="B16:M16"/>
    <mergeCell ref="B3:B5"/>
    <mergeCell ref="C4:E4"/>
    <mergeCell ref="G3:H3"/>
    <mergeCell ref="J3:L3"/>
    <mergeCell ref="C3:E3"/>
  </mergeCells>
  <phoneticPr fontId="12" type="noConversion"/>
  <printOptions horizontalCentered="1" verticalCentered="1"/>
  <pageMargins left="0.2" right="0.25" top="0.64" bottom="1" header="0" footer="0"/>
  <pageSetup paperSize="9" scale="85" orientation="landscape" horizontalDpi="4294967292" r:id="rId1"/>
  <headerFooter alignWithMargins="0">
    <oddHeader>&amp;C&amp;"Arial"&amp;8&amp;K000000INTERNAL&amp;1#</oddHead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26"/>
  <sheetViews>
    <sheetView showGridLines="0" zoomScale="96" zoomScaleNormal="96" workbookViewId="0"/>
  </sheetViews>
  <sheetFormatPr baseColWidth="10" defaultColWidth="11.42578125" defaultRowHeight="12.75"/>
  <cols>
    <col min="1" max="1" width="7" style="124" customWidth="1"/>
    <col min="2" max="2" width="33.85546875" style="124" customWidth="1"/>
    <col min="3" max="3" width="14.7109375" style="124" customWidth="1"/>
    <col min="4" max="4" width="14.42578125" style="124" customWidth="1"/>
    <col min="5" max="5" width="15" style="124" customWidth="1"/>
    <col min="6" max="6" width="14.28515625" style="124" customWidth="1"/>
    <col min="7" max="7" width="14.7109375" style="124" customWidth="1"/>
    <col min="8" max="8" width="14.85546875" style="124" customWidth="1"/>
    <col min="9" max="9" width="14.5703125" style="124" customWidth="1"/>
    <col min="10" max="10" width="14.28515625" style="124" customWidth="1"/>
    <col min="11" max="11" width="14" style="124" customWidth="1"/>
    <col min="12" max="12" width="14.28515625" style="124" customWidth="1"/>
    <col min="13" max="13" width="14.5703125" style="124" customWidth="1"/>
    <col min="14" max="14" width="14.42578125" style="124" customWidth="1"/>
    <col min="15" max="16" width="14" style="124" customWidth="1"/>
    <col min="17" max="18" width="15.85546875" style="124" bestFit="1" customWidth="1"/>
    <col min="19" max="19" width="8.7109375" style="124" customWidth="1"/>
    <col min="20" max="20" width="9.140625" style="124" customWidth="1"/>
    <col min="21" max="21" width="10.28515625" style="124" customWidth="1"/>
    <col min="22" max="22" width="8.140625" style="124" customWidth="1"/>
    <col min="23" max="16384" width="11.42578125" style="124"/>
  </cols>
  <sheetData>
    <row r="1" spans="2:21" ht="14.25" customHeight="1">
      <c r="B1" s="404"/>
      <c r="C1" s="404"/>
      <c r="D1" s="404"/>
      <c r="E1" s="404"/>
      <c r="F1" s="404"/>
      <c r="G1" s="404"/>
      <c r="H1" s="404"/>
      <c r="I1" s="404"/>
      <c r="J1" s="404"/>
      <c r="K1" s="404"/>
      <c r="L1" s="404"/>
      <c r="M1" s="404"/>
      <c r="N1" s="404"/>
      <c r="O1" s="404"/>
      <c r="P1" s="404"/>
      <c r="Q1" s="122"/>
      <c r="R1" s="122"/>
      <c r="S1" s="122"/>
      <c r="T1" s="165"/>
      <c r="U1" s="165"/>
    </row>
    <row r="2" spans="2:21" ht="14.25" customHeight="1">
      <c r="B2" s="805" t="s">
        <v>488</v>
      </c>
      <c r="C2" s="809" t="s">
        <v>476</v>
      </c>
      <c r="D2" s="809"/>
      <c r="E2" s="809"/>
      <c r="F2" s="809"/>
      <c r="G2" s="809"/>
      <c r="H2" s="809"/>
      <c r="I2" s="809"/>
      <c r="J2" s="809"/>
      <c r="K2" s="809"/>
      <c r="L2" s="809"/>
      <c r="M2" s="809"/>
      <c r="N2" s="809"/>
      <c r="O2" s="809"/>
      <c r="P2" s="809"/>
      <c r="Q2" s="345"/>
      <c r="R2" s="122"/>
      <c r="S2" s="122"/>
    </row>
    <row r="3" spans="2:21" s="122" customFormat="1" ht="19.5" customHeight="1">
      <c r="B3" s="806"/>
      <c r="C3" s="808" t="s">
        <v>10</v>
      </c>
      <c r="D3" s="808"/>
      <c r="E3" s="808" t="s">
        <v>46</v>
      </c>
      <c r="F3" s="808"/>
      <c r="G3" s="808" t="s">
        <v>14</v>
      </c>
      <c r="H3" s="808"/>
      <c r="I3" s="808" t="s">
        <v>318</v>
      </c>
      <c r="J3" s="808"/>
      <c r="K3" s="808" t="s">
        <v>80</v>
      </c>
      <c r="L3" s="808"/>
      <c r="M3" s="808" t="s">
        <v>81</v>
      </c>
      <c r="N3" s="808"/>
      <c r="O3" s="810" t="s">
        <v>17</v>
      </c>
      <c r="P3" s="810"/>
    </row>
    <row r="4" spans="2:21" s="122" customFormat="1">
      <c r="B4" s="807"/>
      <c r="C4" s="381" t="s">
        <v>470</v>
      </c>
      <c r="D4" s="405" t="s">
        <v>471</v>
      </c>
      <c r="E4" s="381" t="s">
        <v>470</v>
      </c>
      <c r="F4" s="405" t="s">
        <v>471</v>
      </c>
      <c r="G4" s="381" t="s">
        <v>470</v>
      </c>
      <c r="H4" s="405" t="s">
        <v>471</v>
      </c>
      <c r="I4" s="381" t="s">
        <v>470</v>
      </c>
      <c r="J4" s="405" t="s">
        <v>471</v>
      </c>
      <c r="K4" s="381" t="s">
        <v>470</v>
      </c>
      <c r="L4" s="405" t="s">
        <v>471</v>
      </c>
      <c r="M4" s="381" t="s">
        <v>470</v>
      </c>
      <c r="N4" s="405" t="s">
        <v>471</v>
      </c>
      <c r="O4" s="381" t="s">
        <v>470</v>
      </c>
      <c r="P4" s="405" t="s">
        <v>471</v>
      </c>
    </row>
    <row r="5" spans="2:21">
      <c r="B5" s="401"/>
      <c r="C5" s="402"/>
      <c r="D5" s="402"/>
      <c r="E5" s="402"/>
      <c r="F5" s="402"/>
      <c r="G5" s="402"/>
      <c r="H5" s="402"/>
      <c r="I5" s="402"/>
      <c r="J5" s="402"/>
      <c r="K5" s="402"/>
      <c r="L5" s="402"/>
      <c r="M5" s="402"/>
      <c r="N5" s="402"/>
      <c r="O5" s="402"/>
      <c r="P5" s="402"/>
    </row>
    <row r="6" spans="2:21" s="122" customFormat="1">
      <c r="B6" s="167" t="s">
        <v>70</v>
      </c>
      <c r="C6" s="403">
        <v>37</v>
      </c>
      <c r="D6" s="254">
        <v>46</v>
      </c>
      <c r="E6" s="403">
        <v>254</v>
      </c>
      <c r="F6" s="254">
        <v>307</v>
      </c>
      <c r="G6" s="403">
        <v>348</v>
      </c>
      <c r="H6" s="254">
        <v>329</v>
      </c>
      <c r="I6" s="403">
        <v>62</v>
      </c>
      <c r="J6" s="254">
        <v>65</v>
      </c>
      <c r="K6" s="403">
        <v>701</v>
      </c>
      <c r="L6" s="254">
        <v>747</v>
      </c>
      <c r="M6" s="403">
        <v>-39</v>
      </c>
      <c r="N6" s="254">
        <v>-141</v>
      </c>
      <c r="O6" s="403">
        <v>662</v>
      </c>
      <c r="P6" s="254">
        <v>606</v>
      </c>
    </row>
    <row r="7" spans="2:21" s="122" customFormat="1">
      <c r="B7" s="166" t="s">
        <v>74</v>
      </c>
      <c r="C7" s="341" t="s">
        <v>465</v>
      </c>
      <c r="D7" s="253" t="s">
        <v>465</v>
      </c>
      <c r="E7" s="341">
        <v>69</v>
      </c>
      <c r="F7" s="253">
        <v>293</v>
      </c>
      <c r="G7" s="341">
        <v>143</v>
      </c>
      <c r="H7" s="253">
        <v>143</v>
      </c>
      <c r="I7" s="341">
        <v>48</v>
      </c>
      <c r="J7" s="253">
        <v>51</v>
      </c>
      <c r="K7" s="341">
        <v>260</v>
      </c>
      <c r="L7" s="253">
        <v>487</v>
      </c>
      <c r="M7" s="341">
        <v>-6</v>
      </c>
      <c r="N7" s="253">
        <v>-121</v>
      </c>
      <c r="O7" s="341">
        <v>254</v>
      </c>
      <c r="P7" s="253">
        <v>366</v>
      </c>
    </row>
    <row r="8" spans="2:21" s="122" customFormat="1">
      <c r="B8" s="166" t="s">
        <v>73</v>
      </c>
      <c r="C8" s="341" t="s">
        <v>465</v>
      </c>
      <c r="D8" s="253" t="s">
        <v>465</v>
      </c>
      <c r="E8" s="341">
        <v>170</v>
      </c>
      <c r="F8" s="253">
        <v>11</v>
      </c>
      <c r="G8" s="341">
        <v>121</v>
      </c>
      <c r="H8" s="253">
        <v>119</v>
      </c>
      <c r="I8" s="341">
        <v>2</v>
      </c>
      <c r="J8" s="253" t="s">
        <v>465</v>
      </c>
      <c r="K8" s="341">
        <v>293</v>
      </c>
      <c r="L8" s="253">
        <v>130</v>
      </c>
      <c r="M8" s="341" t="s">
        <v>465</v>
      </c>
      <c r="N8" s="253" t="s">
        <v>465</v>
      </c>
      <c r="O8" s="341">
        <v>293</v>
      </c>
      <c r="P8" s="253">
        <v>130</v>
      </c>
    </row>
    <row r="9" spans="2:21" s="122" customFormat="1">
      <c r="B9" s="166" t="s">
        <v>75</v>
      </c>
      <c r="C9" s="341">
        <v>37</v>
      </c>
      <c r="D9" s="253">
        <v>46</v>
      </c>
      <c r="E9" s="341">
        <v>15</v>
      </c>
      <c r="F9" s="253">
        <v>3</v>
      </c>
      <c r="G9" s="341">
        <v>84</v>
      </c>
      <c r="H9" s="253">
        <v>67</v>
      </c>
      <c r="I9" s="341">
        <v>12</v>
      </c>
      <c r="J9" s="253">
        <v>14</v>
      </c>
      <c r="K9" s="341">
        <v>148</v>
      </c>
      <c r="L9" s="253">
        <v>130</v>
      </c>
      <c r="M9" s="341">
        <v>-33</v>
      </c>
      <c r="N9" s="253">
        <v>-20</v>
      </c>
      <c r="O9" s="341">
        <v>115</v>
      </c>
      <c r="P9" s="253">
        <v>110</v>
      </c>
    </row>
    <row r="10" spans="2:21" s="122" customFormat="1">
      <c r="B10" s="166" t="s">
        <v>358</v>
      </c>
      <c r="C10" s="341" t="s">
        <v>465</v>
      </c>
      <c r="D10" s="253" t="s">
        <v>465</v>
      </c>
      <c r="E10" s="341" t="s">
        <v>465</v>
      </c>
      <c r="F10" s="253" t="s">
        <v>465</v>
      </c>
      <c r="G10" s="341" t="s">
        <v>465</v>
      </c>
      <c r="H10" s="253" t="s">
        <v>465</v>
      </c>
      <c r="I10" s="341" t="s">
        <v>465</v>
      </c>
      <c r="J10" s="253" t="s">
        <v>465</v>
      </c>
      <c r="K10" s="341" t="s">
        <v>465</v>
      </c>
      <c r="L10" s="253" t="s">
        <v>465</v>
      </c>
      <c r="M10" s="341" t="s">
        <v>465</v>
      </c>
      <c r="N10" s="253" t="s">
        <v>465</v>
      </c>
      <c r="O10" s="341" t="s">
        <v>465</v>
      </c>
      <c r="P10" s="253" t="s">
        <v>465</v>
      </c>
    </row>
    <row r="11" spans="2:21" s="122" customFormat="1">
      <c r="B11" s="166"/>
      <c r="C11" s="341"/>
      <c r="D11" s="253"/>
      <c r="E11" s="341"/>
      <c r="F11" s="253"/>
      <c r="G11" s="341"/>
      <c r="H11" s="253"/>
      <c r="I11" s="341"/>
      <c r="J11" s="253"/>
      <c r="K11" s="341"/>
      <c r="L11" s="253"/>
      <c r="M11" s="341"/>
      <c r="N11" s="253"/>
      <c r="O11" s="341"/>
      <c r="P11" s="253"/>
    </row>
    <row r="12" spans="2:21" s="122" customFormat="1">
      <c r="B12" s="167" t="s">
        <v>45</v>
      </c>
      <c r="C12" s="403">
        <v>219</v>
      </c>
      <c r="D12" s="254">
        <v>174</v>
      </c>
      <c r="E12" s="403">
        <v>1257</v>
      </c>
      <c r="F12" s="254">
        <v>1505</v>
      </c>
      <c r="G12" s="403">
        <v>208</v>
      </c>
      <c r="H12" s="254">
        <v>234</v>
      </c>
      <c r="I12" s="341" t="s">
        <v>465</v>
      </c>
      <c r="J12" s="253" t="s">
        <v>465</v>
      </c>
      <c r="K12" s="403">
        <v>1684</v>
      </c>
      <c r="L12" s="254">
        <v>1913</v>
      </c>
      <c r="M12" s="403" t="s">
        <v>465</v>
      </c>
      <c r="N12" s="254" t="s">
        <v>465</v>
      </c>
      <c r="O12" s="403">
        <v>1684</v>
      </c>
      <c r="P12" s="254">
        <v>1913</v>
      </c>
    </row>
    <row r="13" spans="2:21" s="122" customFormat="1">
      <c r="B13" s="166" t="s">
        <v>76</v>
      </c>
      <c r="C13" s="341">
        <v>86</v>
      </c>
      <c r="D13" s="253">
        <v>73</v>
      </c>
      <c r="E13" s="341">
        <v>701</v>
      </c>
      <c r="F13" s="253">
        <v>867</v>
      </c>
      <c r="G13" s="341">
        <v>112</v>
      </c>
      <c r="H13" s="253">
        <v>96</v>
      </c>
      <c r="I13" s="341" t="s">
        <v>465</v>
      </c>
      <c r="J13" s="253" t="s">
        <v>465</v>
      </c>
      <c r="K13" s="341">
        <v>899</v>
      </c>
      <c r="L13" s="253">
        <v>1036</v>
      </c>
      <c r="M13" s="341" t="s">
        <v>465</v>
      </c>
      <c r="N13" s="253" t="s">
        <v>465</v>
      </c>
      <c r="O13" s="341">
        <v>899</v>
      </c>
      <c r="P13" s="253">
        <v>1036</v>
      </c>
    </row>
    <row r="14" spans="2:21" s="122" customFormat="1">
      <c r="B14" s="166" t="s">
        <v>77</v>
      </c>
      <c r="C14" s="341">
        <v>57</v>
      </c>
      <c r="D14" s="253">
        <v>49</v>
      </c>
      <c r="E14" s="341">
        <v>316</v>
      </c>
      <c r="F14" s="253">
        <v>379</v>
      </c>
      <c r="G14" s="341">
        <v>50</v>
      </c>
      <c r="H14" s="253">
        <v>78</v>
      </c>
      <c r="I14" s="341" t="s">
        <v>465</v>
      </c>
      <c r="J14" s="253" t="s">
        <v>465</v>
      </c>
      <c r="K14" s="341">
        <v>423</v>
      </c>
      <c r="L14" s="253">
        <v>506</v>
      </c>
      <c r="M14" s="341" t="s">
        <v>465</v>
      </c>
      <c r="N14" s="253" t="s">
        <v>465</v>
      </c>
      <c r="O14" s="341">
        <v>423</v>
      </c>
      <c r="P14" s="253">
        <v>506</v>
      </c>
    </row>
    <row r="15" spans="2:21" s="122" customFormat="1">
      <c r="B15" s="166" t="s">
        <v>78</v>
      </c>
      <c r="C15" s="341">
        <v>38</v>
      </c>
      <c r="D15" s="253">
        <v>33</v>
      </c>
      <c r="E15" s="341">
        <v>92</v>
      </c>
      <c r="F15" s="253">
        <v>103</v>
      </c>
      <c r="G15" s="341">
        <v>20</v>
      </c>
      <c r="H15" s="253">
        <v>33</v>
      </c>
      <c r="I15" s="341" t="s">
        <v>465</v>
      </c>
      <c r="J15" s="253" t="s">
        <v>465</v>
      </c>
      <c r="K15" s="341">
        <v>150</v>
      </c>
      <c r="L15" s="253">
        <v>169</v>
      </c>
      <c r="M15" s="341" t="s">
        <v>465</v>
      </c>
      <c r="N15" s="253" t="s">
        <v>465</v>
      </c>
      <c r="O15" s="341">
        <v>150</v>
      </c>
      <c r="P15" s="253">
        <v>169</v>
      </c>
    </row>
    <row r="16" spans="2:21" s="122" customFormat="1">
      <c r="B16" s="166" t="s">
        <v>109</v>
      </c>
      <c r="C16" s="341">
        <v>38</v>
      </c>
      <c r="D16" s="253">
        <v>19</v>
      </c>
      <c r="E16" s="341">
        <v>148</v>
      </c>
      <c r="F16" s="253">
        <v>156</v>
      </c>
      <c r="G16" s="341">
        <v>26</v>
      </c>
      <c r="H16" s="253">
        <v>27</v>
      </c>
      <c r="I16" s="341" t="s">
        <v>465</v>
      </c>
      <c r="J16" s="253" t="s">
        <v>465</v>
      </c>
      <c r="K16" s="341">
        <v>212</v>
      </c>
      <c r="L16" s="253">
        <v>202</v>
      </c>
      <c r="M16" s="341" t="s">
        <v>465</v>
      </c>
      <c r="N16" s="253" t="s">
        <v>465</v>
      </c>
      <c r="O16" s="341">
        <v>212</v>
      </c>
      <c r="P16" s="253">
        <v>202</v>
      </c>
    </row>
    <row r="17" spans="2:18" s="122" customFormat="1">
      <c r="B17" s="166"/>
      <c r="C17" s="341"/>
      <c r="D17" s="253"/>
      <c r="E17" s="341"/>
      <c r="F17" s="253"/>
      <c r="G17" s="341"/>
      <c r="H17" s="253"/>
      <c r="I17" s="341"/>
      <c r="J17" s="253"/>
      <c r="K17" s="341"/>
      <c r="L17" s="253"/>
      <c r="M17" s="341"/>
      <c r="N17" s="253"/>
      <c r="O17" s="341"/>
      <c r="P17" s="253"/>
    </row>
    <row r="18" spans="2:18" s="122" customFormat="1">
      <c r="B18" s="167" t="s">
        <v>79</v>
      </c>
      <c r="C18" s="403" t="s">
        <v>465</v>
      </c>
      <c r="D18" s="254" t="s">
        <v>465</v>
      </c>
      <c r="E18" s="403">
        <v>-6</v>
      </c>
      <c r="F18" s="254">
        <v>-83</v>
      </c>
      <c r="G18" s="403">
        <v>-33</v>
      </c>
      <c r="H18" s="254">
        <v>-58</v>
      </c>
      <c r="I18" s="341" t="s">
        <v>465</v>
      </c>
      <c r="J18" s="253" t="s">
        <v>465</v>
      </c>
      <c r="K18" s="403">
        <v>-39</v>
      </c>
      <c r="L18" s="254">
        <v>-141</v>
      </c>
      <c r="M18" s="403">
        <v>39</v>
      </c>
      <c r="N18" s="254">
        <v>141</v>
      </c>
      <c r="O18" s="403" t="s">
        <v>465</v>
      </c>
      <c r="P18" s="254" t="s">
        <v>465</v>
      </c>
    </row>
    <row r="19" spans="2:18" s="122" customFormat="1">
      <c r="B19" s="168"/>
      <c r="C19" s="341"/>
      <c r="D19" s="253"/>
      <c r="E19" s="341"/>
      <c r="F19" s="253"/>
      <c r="G19" s="341"/>
      <c r="H19" s="253"/>
      <c r="I19" s="341"/>
      <c r="J19" s="253"/>
      <c r="K19" s="341"/>
      <c r="L19" s="253"/>
      <c r="M19" s="341"/>
      <c r="N19" s="253"/>
      <c r="O19" s="341"/>
      <c r="P19" s="253"/>
    </row>
    <row r="20" spans="2:18" s="122" customFormat="1">
      <c r="B20" s="167" t="s">
        <v>72</v>
      </c>
      <c r="C20" s="403">
        <v>256</v>
      </c>
      <c r="D20" s="254">
        <v>220</v>
      </c>
      <c r="E20" s="403">
        <v>1505</v>
      </c>
      <c r="F20" s="254">
        <v>1729</v>
      </c>
      <c r="G20" s="403">
        <v>523</v>
      </c>
      <c r="H20" s="254">
        <v>505</v>
      </c>
      <c r="I20" s="403">
        <v>62</v>
      </c>
      <c r="J20" s="254">
        <v>65</v>
      </c>
      <c r="K20" s="403">
        <v>2346</v>
      </c>
      <c r="L20" s="254">
        <v>2519</v>
      </c>
      <c r="M20" s="403" t="s">
        <v>465</v>
      </c>
      <c r="N20" s="254" t="s">
        <v>465</v>
      </c>
      <c r="O20" s="403">
        <v>2346</v>
      </c>
      <c r="P20" s="254">
        <v>2519</v>
      </c>
    </row>
    <row r="21" spans="2:18" s="122" customFormat="1">
      <c r="B21" s="345"/>
      <c r="C21" s="406"/>
      <c r="D21" s="407"/>
      <c r="E21" s="406"/>
      <c r="F21" s="407"/>
      <c r="G21" s="406"/>
      <c r="H21" s="407"/>
      <c r="I21" s="406"/>
      <c r="J21" s="407"/>
      <c r="K21" s="406"/>
      <c r="L21" s="407"/>
      <c r="M21" s="406"/>
      <c r="N21" s="407"/>
      <c r="O21" s="406"/>
      <c r="P21" s="407"/>
    </row>
    <row r="22" spans="2:18" s="126" customFormat="1">
      <c r="B22" s="408" t="s">
        <v>385</v>
      </c>
      <c r="C22" s="409">
        <v>36</v>
      </c>
      <c r="D22" s="352">
        <v>-0.16400000000000001</v>
      </c>
      <c r="E22" s="409">
        <v>-224</v>
      </c>
      <c r="F22" s="352">
        <v>-0.13</v>
      </c>
      <c r="G22" s="409">
        <v>18</v>
      </c>
      <c r="H22" s="352">
        <v>3.5999999999999997E-2</v>
      </c>
      <c r="I22" s="409">
        <v>-3</v>
      </c>
      <c r="J22" s="352">
        <v>-4.5999999999999999E-2</v>
      </c>
      <c r="K22" s="409">
        <v>-173</v>
      </c>
      <c r="L22" s="352">
        <v>-6.9000000000000006E-2</v>
      </c>
      <c r="M22" s="409" t="s">
        <v>465</v>
      </c>
      <c r="N22" s="410" t="s">
        <v>465</v>
      </c>
      <c r="O22" s="409">
        <v>-173</v>
      </c>
      <c r="P22" s="352">
        <v>-6.9000000000000006E-2</v>
      </c>
    </row>
    <row r="23" spans="2:18" s="122" customFormat="1" ht="12" customHeight="1">
      <c r="B23" s="126"/>
      <c r="C23" s="231"/>
      <c r="D23" s="231"/>
      <c r="E23" s="231"/>
      <c r="F23" s="231"/>
      <c r="G23" s="231"/>
      <c r="H23" s="231"/>
      <c r="I23" s="231"/>
      <c r="J23" s="231"/>
      <c r="K23" s="231"/>
      <c r="L23" s="231"/>
      <c r="M23" s="231"/>
      <c r="N23" s="231"/>
      <c r="O23" s="231"/>
      <c r="P23" s="231"/>
      <c r="Q23" s="231"/>
      <c r="R23" s="231"/>
    </row>
    <row r="24" spans="2:18" s="122" customFormat="1" ht="12.75" customHeight="1">
      <c r="B24" s="126"/>
    </row>
    <row r="25" spans="2:18">
      <c r="C25" s="264"/>
      <c r="D25" s="264"/>
      <c r="E25" s="264"/>
      <c r="F25" s="264"/>
      <c r="G25" s="264"/>
      <c r="H25" s="264"/>
      <c r="I25" s="264"/>
      <c r="J25" s="264"/>
      <c r="K25" s="264"/>
      <c r="L25" s="264"/>
      <c r="M25" s="264"/>
      <c r="N25" s="264"/>
      <c r="O25" s="264"/>
      <c r="P25" s="264"/>
      <c r="Q25" s="264"/>
      <c r="R25" s="264"/>
    </row>
    <row r="26" spans="2:18">
      <c r="D26" s="268"/>
    </row>
  </sheetData>
  <mergeCells count="9">
    <mergeCell ref="B2:B4"/>
    <mergeCell ref="K3:L3"/>
    <mergeCell ref="C2:P2"/>
    <mergeCell ref="M3:N3"/>
    <mergeCell ref="O3:P3"/>
    <mergeCell ref="C3:D3"/>
    <mergeCell ref="E3:F3"/>
    <mergeCell ref="G3:H3"/>
    <mergeCell ref="I3:J3"/>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78"/>
  <sheetViews>
    <sheetView showGridLines="0" zoomScale="95" zoomScaleNormal="95" workbookViewId="0"/>
  </sheetViews>
  <sheetFormatPr baseColWidth="10" defaultColWidth="7.28515625" defaultRowHeight="12.75"/>
  <cols>
    <col min="1" max="1" width="4.28515625" style="115" customWidth="1"/>
    <col min="2" max="2" width="64.5703125" style="115" customWidth="1"/>
    <col min="3" max="4" width="16.42578125" style="116" bestFit="1" customWidth="1"/>
    <col min="5" max="5" width="10.140625" style="116" customWidth="1"/>
    <col min="6" max="6" width="10" style="116" bestFit="1" customWidth="1"/>
    <col min="7" max="7" width="1.28515625" style="229" customWidth="1"/>
    <col min="8" max="8" width="11.28515625" style="115" customWidth="1"/>
    <col min="9" max="9" width="14" style="115" customWidth="1"/>
    <col min="10" max="16384" width="7.28515625" style="115"/>
  </cols>
  <sheetData>
    <row r="1" spans="1:9">
      <c r="A1" s="241"/>
      <c r="H1" s="117"/>
    </row>
    <row r="2" spans="1:9">
      <c r="A2" s="89"/>
      <c r="B2" s="437"/>
      <c r="C2" s="438"/>
      <c r="D2" s="438"/>
      <c r="E2" s="438"/>
      <c r="F2" s="438"/>
      <c r="H2" s="117"/>
    </row>
    <row r="3" spans="1:9">
      <c r="A3" s="89"/>
      <c r="B3" s="813" t="s">
        <v>489</v>
      </c>
      <c r="C3" s="812" t="s">
        <v>472</v>
      </c>
      <c r="D3" s="812"/>
      <c r="E3" s="812"/>
      <c r="F3" s="812"/>
      <c r="G3" s="88"/>
    </row>
    <row r="4" spans="1:9" s="170" customFormat="1" ht="14.25">
      <c r="A4" s="169"/>
      <c r="B4" s="814"/>
      <c r="C4" s="439" t="s">
        <v>470</v>
      </c>
      <c r="D4" s="440" t="s">
        <v>497</v>
      </c>
      <c r="E4" s="441" t="s">
        <v>67</v>
      </c>
      <c r="F4" s="441" t="s">
        <v>68</v>
      </c>
      <c r="G4" s="127"/>
    </row>
    <row r="5" spans="1:9" s="105" customFormat="1" ht="7.5" customHeight="1">
      <c r="A5" s="88"/>
      <c r="B5" s="413"/>
      <c r="C5" s="435"/>
      <c r="D5" s="436"/>
      <c r="E5" s="436"/>
      <c r="F5" s="436"/>
      <c r="G5" s="226"/>
    </row>
    <row r="6" spans="1:9" s="171" customFormat="1">
      <c r="A6" s="88"/>
      <c r="B6" s="413" t="s">
        <v>89</v>
      </c>
      <c r="C6" s="423">
        <v>3140</v>
      </c>
      <c r="D6" s="424">
        <v>3422</v>
      </c>
      <c r="E6" s="424">
        <v>-282</v>
      </c>
      <c r="F6" s="416">
        <v>-8.2000000000000003E-2</v>
      </c>
      <c r="G6" s="224"/>
      <c r="I6" s="105"/>
    </row>
    <row r="7" spans="1:9" s="171" customFormat="1">
      <c r="A7" s="88"/>
      <c r="B7" s="162" t="s">
        <v>90</v>
      </c>
      <c r="C7" s="411">
        <v>2803</v>
      </c>
      <c r="D7" s="81">
        <v>2986</v>
      </c>
      <c r="E7" s="81">
        <v>-183</v>
      </c>
      <c r="F7" s="223">
        <v>-6.0999999999999999E-2</v>
      </c>
      <c r="G7" s="223"/>
      <c r="I7" s="105"/>
    </row>
    <row r="8" spans="1:9" s="171" customFormat="1">
      <c r="A8" s="88"/>
      <c r="B8" s="385" t="s">
        <v>91</v>
      </c>
      <c r="C8" s="421">
        <v>337</v>
      </c>
      <c r="D8" s="422">
        <v>435</v>
      </c>
      <c r="E8" s="422">
        <v>-98</v>
      </c>
      <c r="F8" s="348">
        <v>-0.22600000000000001</v>
      </c>
      <c r="G8" s="223"/>
      <c r="I8" s="105"/>
    </row>
    <row r="9" spans="1:9" s="171" customFormat="1">
      <c r="A9" s="88"/>
      <c r="B9" s="413" t="s">
        <v>92</v>
      </c>
      <c r="C9" s="423">
        <v>-1810</v>
      </c>
      <c r="D9" s="424">
        <v>-2016</v>
      </c>
      <c r="E9" s="424">
        <v>206</v>
      </c>
      <c r="F9" s="416">
        <v>0.10199999999999999</v>
      </c>
      <c r="G9" s="224"/>
      <c r="I9" s="105"/>
    </row>
    <row r="10" spans="1:9" s="171" customFormat="1">
      <c r="A10" s="88"/>
      <c r="B10" s="162" t="s">
        <v>93</v>
      </c>
      <c r="C10" s="411">
        <v>-1207</v>
      </c>
      <c r="D10" s="81">
        <v>-1348</v>
      </c>
      <c r="E10" s="81">
        <v>141</v>
      </c>
      <c r="F10" s="223">
        <v>0.105</v>
      </c>
      <c r="G10" s="223"/>
      <c r="I10" s="105"/>
    </row>
    <row r="11" spans="1:9" s="171" customFormat="1">
      <c r="A11" s="88"/>
      <c r="B11" s="162" t="s">
        <v>94</v>
      </c>
      <c r="C11" s="411">
        <v>-10</v>
      </c>
      <c r="D11" s="81">
        <v>-21</v>
      </c>
      <c r="E11" s="81">
        <v>11</v>
      </c>
      <c r="F11" s="223">
        <v>0.52500000000000002</v>
      </c>
      <c r="G11" s="223"/>
      <c r="I11" s="105"/>
    </row>
    <row r="12" spans="1:9" s="171" customFormat="1">
      <c r="A12" s="88"/>
      <c r="B12" s="162" t="s">
        <v>95</v>
      </c>
      <c r="C12" s="411">
        <v>-264</v>
      </c>
      <c r="D12" s="81">
        <v>-243</v>
      </c>
      <c r="E12" s="81">
        <v>-20</v>
      </c>
      <c r="F12" s="223">
        <v>-8.3000000000000004E-2</v>
      </c>
      <c r="G12" s="223"/>
      <c r="I12" s="105"/>
    </row>
    <row r="13" spans="1:9" s="171" customFormat="1">
      <c r="A13" s="88"/>
      <c r="B13" s="385" t="s">
        <v>414</v>
      </c>
      <c r="C13" s="421">
        <v>-329</v>
      </c>
      <c r="D13" s="422">
        <v>-404</v>
      </c>
      <c r="E13" s="422">
        <v>74</v>
      </c>
      <c r="F13" s="348">
        <v>0.184</v>
      </c>
      <c r="G13" s="348"/>
      <c r="I13" s="105"/>
    </row>
    <row r="14" spans="1:9" s="171" customFormat="1">
      <c r="A14" s="88"/>
      <c r="B14" s="413" t="s">
        <v>96</v>
      </c>
      <c r="C14" s="423">
        <v>1330</v>
      </c>
      <c r="D14" s="424">
        <v>1406</v>
      </c>
      <c r="E14" s="424">
        <v>-75</v>
      </c>
      <c r="F14" s="416">
        <v>-5.3999999999999999E-2</v>
      </c>
      <c r="G14" s="224"/>
      <c r="I14" s="105"/>
    </row>
    <row r="15" spans="1:9" s="171" customFormat="1">
      <c r="A15" s="88"/>
      <c r="B15" s="162" t="s">
        <v>54</v>
      </c>
      <c r="C15" s="411">
        <v>-120</v>
      </c>
      <c r="D15" s="81">
        <v>-118</v>
      </c>
      <c r="E15" s="81">
        <v>-2</v>
      </c>
      <c r="F15" s="223">
        <v>-1.7000000000000001E-2</v>
      </c>
      <c r="G15" s="223"/>
      <c r="I15" s="105"/>
    </row>
    <row r="16" spans="1:9" s="171" customFormat="1">
      <c r="A16" s="88"/>
      <c r="B16" s="385" t="s">
        <v>415</v>
      </c>
      <c r="C16" s="421">
        <v>-265</v>
      </c>
      <c r="D16" s="422">
        <v>-282</v>
      </c>
      <c r="E16" s="422">
        <v>17</v>
      </c>
      <c r="F16" s="348">
        <v>5.8999999999999997E-2</v>
      </c>
      <c r="G16" s="223"/>
      <c r="I16" s="105"/>
    </row>
    <row r="17" spans="1:9" s="171" customFormat="1">
      <c r="A17" s="88"/>
      <c r="B17" s="413" t="s">
        <v>97</v>
      </c>
      <c r="C17" s="423">
        <v>945</v>
      </c>
      <c r="D17" s="424">
        <v>1006</v>
      </c>
      <c r="E17" s="424">
        <v>-61</v>
      </c>
      <c r="F17" s="416">
        <v>-0.06</v>
      </c>
      <c r="G17" s="224"/>
      <c r="I17" s="105"/>
    </row>
    <row r="18" spans="1:9" s="171" customFormat="1">
      <c r="A18" s="88"/>
      <c r="B18" s="162" t="s">
        <v>98</v>
      </c>
      <c r="C18" s="411">
        <v>-222</v>
      </c>
      <c r="D18" s="81">
        <v>-237</v>
      </c>
      <c r="E18" s="81">
        <v>15</v>
      </c>
      <c r="F18" s="223">
        <v>6.3E-2</v>
      </c>
      <c r="G18" s="223"/>
      <c r="I18" s="105"/>
    </row>
    <row r="19" spans="1:9" s="171" customFormat="1">
      <c r="A19" s="88"/>
      <c r="B19" s="425" t="s">
        <v>490</v>
      </c>
      <c r="C19" s="421">
        <v>-65</v>
      </c>
      <c r="D19" s="422">
        <v>-93</v>
      </c>
      <c r="E19" s="422">
        <v>28</v>
      </c>
      <c r="F19" s="348">
        <v>0.30499999999999999</v>
      </c>
      <c r="G19" s="223"/>
      <c r="I19" s="105"/>
    </row>
    <row r="20" spans="1:9" s="171" customFormat="1">
      <c r="A20" s="88"/>
      <c r="B20" s="413" t="s">
        <v>330</v>
      </c>
      <c r="C20" s="423">
        <v>658</v>
      </c>
      <c r="D20" s="424">
        <v>675</v>
      </c>
      <c r="E20" s="424">
        <v>-17</v>
      </c>
      <c r="F20" s="416">
        <v>-2.5999999999999999E-2</v>
      </c>
      <c r="G20" s="224"/>
      <c r="I20" s="105"/>
    </row>
    <row r="21" spans="1:9" s="171" customFormat="1">
      <c r="A21" s="88"/>
      <c r="B21" s="413" t="s">
        <v>99</v>
      </c>
      <c r="C21" s="423">
        <v>-184</v>
      </c>
      <c r="D21" s="424">
        <v>-96</v>
      </c>
      <c r="E21" s="424">
        <v>-88</v>
      </c>
      <c r="F21" s="416">
        <v>-0.91300000000000003</v>
      </c>
      <c r="G21" s="224"/>
      <c r="I21" s="105"/>
    </row>
    <row r="22" spans="1:9" s="171" customFormat="1">
      <c r="A22" s="88"/>
      <c r="B22" s="162" t="s">
        <v>100</v>
      </c>
      <c r="C22" s="411">
        <v>168</v>
      </c>
      <c r="D22" s="81">
        <v>103</v>
      </c>
      <c r="E22" s="81">
        <v>64</v>
      </c>
      <c r="F22" s="223">
        <v>0.621</v>
      </c>
      <c r="G22" s="223"/>
      <c r="I22" s="105"/>
    </row>
    <row r="23" spans="1:9" s="171" customFormat="1">
      <c r="A23" s="88"/>
      <c r="B23" s="172" t="s">
        <v>352</v>
      </c>
      <c r="C23" s="411">
        <v>-430</v>
      </c>
      <c r="D23" s="81">
        <v>-336</v>
      </c>
      <c r="E23" s="81">
        <v>-95</v>
      </c>
      <c r="F23" s="223">
        <v>-0.28199999999999997</v>
      </c>
      <c r="G23" s="223"/>
      <c r="I23" s="105"/>
    </row>
    <row r="24" spans="1:9" s="171" customFormat="1">
      <c r="A24" s="88"/>
      <c r="B24" s="172" t="s">
        <v>491</v>
      </c>
      <c r="C24" s="411">
        <v>61</v>
      </c>
      <c r="D24" s="81">
        <v>57</v>
      </c>
      <c r="E24" s="81">
        <v>4</v>
      </c>
      <c r="F24" s="223">
        <v>6.4000000000000001E-2</v>
      </c>
      <c r="G24" s="223"/>
      <c r="I24" s="105"/>
    </row>
    <row r="25" spans="1:9" s="171" customFormat="1">
      <c r="A25" s="88"/>
      <c r="B25" s="425" t="s">
        <v>416</v>
      </c>
      <c r="C25" s="421">
        <v>18</v>
      </c>
      <c r="D25" s="422">
        <v>79</v>
      </c>
      <c r="E25" s="422">
        <v>-61</v>
      </c>
      <c r="F25" s="348">
        <v>-0.77800000000000002</v>
      </c>
      <c r="G25" s="223"/>
      <c r="I25" s="105"/>
    </row>
    <row r="26" spans="1:9" s="171" customFormat="1">
      <c r="A26" s="88"/>
      <c r="B26" s="413" t="s">
        <v>55</v>
      </c>
      <c r="C26" s="423">
        <v>18</v>
      </c>
      <c r="D26" s="443">
        <v>0</v>
      </c>
      <c r="E26" s="424">
        <v>17</v>
      </c>
      <c r="F26" s="416" t="s">
        <v>380</v>
      </c>
      <c r="G26" s="224"/>
      <c r="I26" s="105"/>
    </row>
    <row r="27" spans="1:9" s="171" customFormat="1">
      <c r="A27" s="88"/>
      <c r="B27" s="385" t="s">
        <v>339</v>
      </c>
      <c r="C27" s="421">
        <v>18</v>
      </c>
      <c r="D27" s="444">
        <v>0</v>
      </c>
      <c r="E27" s="422">
        <v>17</v>
      </c>
      <c r="F27" s="348" t="s">
        <v>380</v>
      </c>
      <c r="G27" s="223"/>
      <c r="I27" s="105"/>
    </row>
    <row r="28" spans="1:9" s="171" customFormat="1">
      <c r="A28" s="88"/>
      <c r="B28" s="413" t="s">
        <v>86</v>
      </c>
      <c r="C28" s="423">
        <v>491</v>
      </c>
      <c r="D28" s="424">
        <v>579</v>
      </c>
      <c r="E28" s="424">
        <v>-88</v>
      </c>
      <c r="F28" s="416">
        <v>-0.152</v>
      </c>
      <c r="G28" s="224"/>
      <c r="I28" s="105"/>
    </row>
    <row r="29" spans="1:9" s="171" customFormat="1">
      <c r="A29" s="88"/>
      <c r="B29" s="385" t="s">
        <v>87</v>
      </c>
      <c r="C29" s="421">
        <v>-154</v>
      </c>
      <c r="D29" s="422">
        <v>-189</v>
      </c>
      <c r="E29" s="422">
        <v>35</v>
      </c>
      <c r="F29" s="348">
        <v>0.184</v>
      </c>
      <c r="G29" s="223"/>
      <c r="I29" s="105"/>
    </row>
    <row r="30" spans="1:9" s="171" customFormat="1">
      <c r="A30" s="88"/>
      <c r="B30" s="413" t="s">
        <v>353</v>
      </c>
      <c r="C30" s="417">
        <v>337</v>
      </c>
      <c r="D30" s="418">
        <v>390</v>
      </c>
      <c r="E30" s="418">
        <v>-53</v>
      </c>
      <c r="F30" s="420">
        <v>-0.13700000000000001</v>
      </c>
      <c r="G30" s="223"/>
      <c r="I30" s="105"/>
    </row>
    <row r="31" spans="1:9" s="171" customFormat="1">
      <c r="A31" s="88"/>
      <c r="B31" s="413" t="s">
        <v>492</v>
      </c>
      <c r="C31" s="417">
        <v>73</v>
      </c>
      <c r="D31" s="418">
        <v>82</v>
      </c>
      <c r="E31" s="418">
        <v>-9</v>
      </c>
      <c r="F31" s="419">
        <v>-0.11</v>
      </c>
      <c r="G31" s="223"/>
      <c r="I31" s="105"/>
    </row>
    <row r="32" spans="1:9" s="171" customFormat="1">
      <c r="A32" s="88"/>
      <c r="B32" s="413" t="s">
        <v>88</v>
      </c>
      <c r="C32" s="417">
        <v>410</v>
      </c>
      <c r="D32" s="418">
        <v>473</v>
      </c>
      <c r="E32" s="418">
        <v>-62</v>
      </c>
      <c r="F32" s="419">
        <v>-0.13200000000000001</v>
      </c>
      <c r="G32" s="223"/>
      <c r="I32" s="105"/>
    </row>
    <row r="33" spans="1:10" s="171" customFormat="1">
      <c r="A33" s="88"/>
      <c r="B33" s="413" t="s">
        <v>417</v>
      </c>
      <c r="C33" s="414">
        <v>307</v>
      </c>
      <c r="D33" s="415">
        <v>366</v>
      </c>
      <c r="E33" s="415">
        <v>-59</v>
      </c>
      <c r="F33" s="416">
        <v>-0.16</v>
      </c>
      <c r="G33" s="224"/>
      <c r="I33" s="105"/>
    </row>
    <row r="34" spans="1:10" s="171" customFormat="1">
      <c r="A34" s="88"/>
      <c r="B34" s="432" t="s">
        <v>57</v>
      </c>
      <c r="C34" s="433">
        <v>103</v>
      </c>
      <c r="D34" s="434">
        <v>107</v>
      </c>
      <c r="E34" s="434">
        <v>-4</v>
      </c>
      <c r="F34" s="352">
        <v>-3.5999999999999997E-2</v>
      </c>
      <c r="G34" s="224"/>
      <c r="I34" s="105"/>
    </row>
    <row r="35" spans="1:10" ht="14.25" customHeight="1">
      <c r="A35" s="89"/>
      <c r="B35" s="426"/>
      <c r="C35" s="422"/>
      <c r="D35" s="422"/>
      <c r="E35" s="422"/>
      <c r="F35" s="348"/>
      <c r="G35" s="223"/>
      <c r="I35" s="104"/>
      <c r="J35" s="171"/>
    </row>
    <row r="36" spans="1:10">
      <c r="A36" s="89"/>
      <c r="B36" s="427" t="s">
        <v>494</v>
      </c>
      <c r="C36" s="428">
        <v>2.3400000000000001E-3</v>
      </c>
      <c r="D36" s="429">
        <v>2.7699999999999999E-3</v>
      </c>
      <c r="E36" s="429">
        <v>-4.2000000000000002E-4</v>
      </c>
      <c r="F36" s="430">
        <v>-0.153</v>
      </c>
      <c r="G36" s="412"/>
      <c r="J36" s="171"/>
    </row>
    <row r="37" spans="1:10">
      <c r="A37" s="89"/>
      <c r="B37" s="427" t="s">
        <v>495</v>
      </c>
      <c r="C37" s="428">
        <v>5.1999999999999995E-4</v>
      </c>
      <c r="D37" s="429">
        <v>6.4000000000000005E-4</v>
      </c>
      <c r="E37" s="429">
        <v>-1.2E-4</v>
      </c>
      <c r="F37" s="431">
        <v>-0.192</v>
      </c>
      <c r="G37" s="227"/>
      <c r="J37" s="171"/>
    </row>
    <row r="38" spans="1:10">
      <c r="A38" s="89"/>
      <c r="B38" s="427" t="s">
        <v>496</v>
      </c>
      <c r="C38" s="428">
        <v>2.8600000000000001E-3</v>
      </c>
      <c r="D38" s="429">
        <v>3.4099999999999998E-3</v>
      </c>
      <c r="E38" s="429">
        <v>-5.5000000000000003E-4</v>
      </c>
      <c r="F38" s="431">
        <v>-0.16</v>
      </c>
      <c r="G38" s="227"/>
      <c r="J38" s="171"/>
    </row>
    <row r="39" spans="1:10">
      <c r="A39" s="89"/>
      <c r="C39" s="115"/>
      <c r="D39" s="115"/>
      <c r="E39" s="115"/>
      <c r="F39" s="115"/>
      <c r="G39" s="115"/>
      <c r="J39" s="171"/>
    </row>
    <row r="40" spans="1:10" ht="56.25" customHeight="1">
      <c r="A40" s="89"/>
      <c r="B40" s="811" t="s">
        <v>498</v>
      </c>
      <c r="C40" s="811"/>
      <c r="D40" s="811"/>
      <c r="E40" s="811"/>
      <c r="F40" s="811"/>
      <c r="G40" s="115"/>
      <c r="J40" s="171"/>
    </row>
    <row r="41" spans="1:10">
      <c r="A41" s="89"/>
      <c r="C41" s="115"/>
      <c r="D41" s="115"/>
      <c r="E41" s="115"/>
      <c r="F41" s="115"/>
      <c r="G41" s="115"/>
      <c r="J41" s="171"/>
    </row>
    <row r="42" spans="1:10">
      <c r="B42" s="811" t="s">
        <v>493</v>
      </c>
      <c r="C42" s="811"/>
      <c r="D42" s="811"/>
      <c r="E42" s="811"/>
      <c r="F42" s="811"/>
      <c r="G42" s="811"/>
    </row>
    <row r="43" spans="1:10" ht="14.25">
      <c r="B43" s="119"/>
      <c r="C43" s="77"/>
      <c r="D43" s="78"/>
      <c r="E43" s="78"/>
      <c r="F43" s="78"/>
      <c r="G43" s="228"/>
    </row>
    <row r="44" spans="1:10" ht="14.25">
      <c r="B44" s="119"/>
      <c r="C44" s="77"/>
      <c r="D44" s="78"/>
      <c r="E44" s="78"/>
      <c r="F44" s="78"/>
      <c r="G44" s="228"/>
    </row>
    <row r="45" spans="1:10" ht="14.25">
      <c r="B45" s="119"/>
      <c r="C45" s="77"/>
      <c r="D45" s="78"/>
      <c r="E45" s="78"/>
      <c r="F45" s="78"/>
      <c r="G45" s="228"/>
    </row>
    <row r="46" spans="1:10" ht="14.25">
      <c r="B46" s="119"/>
      <c r="C46" s="77"/>
      <c r="D46" s="78"/>
      <c r="E46" s="78"/>
      <c r="F46" s="78"/>
      <c r="G46" s="228"/>
      <c r="H46" s="77"/>
    </row>
    <row r="47" spans="1:10" s="104" customFormat="1" ht="6" customHeight="1">
      <c r="C47" s="77"/>
      <c r="D47" s="78"/>
      <c r="E47" s="78"/>
      <c r="F47" s="78"/>
      <c r="G47" s="228"/>
    </row>
    <row r="48" spans="1:10" s="104" customFormat="1" ht="18" hidden="1" customHeight="1">
      <c r="B48" s="120" t="s">
        <v>37</v>
      </c>
      <c r="C48" s="77"/>
      <c r="D48" s="78"/>
      <c r="E48" s="78"/>
      <c r="F48" s="78"/>
      <c r="G48" s="228"/>
    </row>
    <row r="49" spans="3:7" ht="6" customHeight="1">
      <c r="C49" s="77"/>
      <c r="D49" s="78"/>
      <c r="E49" s="78"/>
      <c r="F49" s="78"/>
      <c r="G49" s="228"/>
    </row>
    <row r="50" spans="3:7" ht="14.25">
      <c r="C50" s="77"/>
      <c r="D50" s="78"/>
      <c r="E50" s="78"/>
      <c r="F50" s="78"/>
      <c r="G50" s="228"/>
    </row>
    <row r="51" spans="3:7" ht="14.25">
      <c r="C51" s="77"/>
      <c r="D51" s="78"/>
      <c r="E51" s="78"/>
      <c r="F51" s="78"/>
      <c r="G51" s="228"/>
    </row>
    <row r="52" spans="3:7" ht="14.25">
      <c r="C52" s="77"/>
      <c r="D52" s="78"/>
      <c r="E52" s="78"/>
      <c r="F52" s="78"/>
      <c r="G52" s="228"/>
    </row>
    <row r="53" spans="3:7" ht="14.25">
      <c r="C53" s="77"/>
      <c r="D53" s="78"/>
      <c r="E53" s="78"/>
      <c r="F53" s="78"/>
      <c r="G53" s="228"/>
    </row>
    <row r="54" spans="3:7" ht="14.25">
      <c r="C54" s="77"/>
      <c r="D54" s="78"/>
      <c r="E54" s="78"/>
      <c r="F54" s="78"/>
      <c r="G54" s="228"/>
    </row>
    <row r="55" spans="3:7" ht="14.25">
      <c r="C55" s="77"/>
      <c r="D55" s="78"/>
      <c r="E55" s="78"/>
      <c r="F55" s="78"/>
      <c r="G55" s="228"/>
    </row>
    <row r="56" spans="3:7" ht="14.25">
      <c r="C56" s="77"/>
      <c r="D56" s="78"/>
      <c r="E56" s="78"/>
      <c r="F56" s="78"/>
      <c r="G56" s="228"/>
    </row>
    <row r="57" spans="3:7" ht="14.25">
      <c r="C57" s="77"/>
      <c r="D57" s="78"/>
      <c r="E57" s="78"/>
      <c r="F57" s="78"/>
      <c r="G57" s="228"/>
    </row>
    <row r="58" spans="3:7" ht="14.25">
      <c r="C58" s="77"/>
      <c r="D58" s="78"/>
      <c r="E58" s="78"/>
      <c r="F58" s="78"/>
      <c r="G58" s="228"/>
    </row>
    <row r="59" spans="3:7" ht="14.25">
      <c r="C59" s="77"/>
      <c r="D59" s="78"/>
      <c r="E59" s="78"/>
      <c r="F59" s="78"/>
      <c r="G59" s="228"/>
    </row>
    <row r="60" spans="3:7">
      <c r="C60" s="115"/>
      <c r="D60" s="115"/>
      <c r="E60" s="115"/>
      <c r="F60" s="115"/>
      <c r="G60" s="171"/>
    </row>
    <row r="61" spans="3:7">
      <c r="C61" s="115"/>
      <c r="D61" s="115"/>
      <c r="E61" s="115"/>
      <c r="F61" s="115"/>
      <c r="G61" s="171"/>
    </row>
    <row r="62" spans="3:7">
      <c r="C62" s="115"/>
      <c r="D62" s="115"/>
      <c r="E62" s="115"/>
      <c r="F62" s="115"/>
      <c r="G62" s="171"/>
    </row>
    <row r="63" spans="3:7">
      <c r="C63" s="115"/>
      <c r="D63" s="115"/>
      <c r="E63" s="115"/>
      <c r="F63" s="115"/>
      <c r="G63" s="171"/>
    </row>
    <row r="64" spans="3:7">
      <c r="C64" s="115"/>
      <c r="D64" s="115"/>
      <c r="E64" s="115"/>
      <c r="F64" s="115"/>
      <c r="G64" s="171"/>
    </row>
    <row r="65" spans="3:7">
      <c r="C65" s="115"/>
      <c r="D65" s="115"/>
      <c r="E65" s="115"/>
      <c r="F65" s="115"/>
      <c r="G65" s="171"/>
    </row>
    <row r="66" spans="3:7">
      <c r="C66" s="115"/>
      <c r="D66" s="115"/>
      <c r="E66" s="115"/>
      <c r="F66" s="115"/>
      <c r="G66" s="171"/>
    </row>
    <row r="67" spans="3:7">
      <c r="C67" s="115"/>
      <c r="D67" s="115"/>
      <c r="E67" s="115"/>
      <c r="F67" s="115"/>
      <c r="G67" s="171"/>
    </row>
    <row r="68" spans="3:7">
      <c r="C68" s="115"/>
      <c r="D68" s="115"/>
      <c r="E68" s="115"/>
      <c r="F68" s="115"/>
      <c r="G68" s="171"/>
    </row>
    <row r="69" spans="3:7">
      <c r="C69" s="115"/>
      <c r="D69" s="115"/>
      <c r="E69" s="115"/>
      <c r="F69" s="115"/>
      <c r="G69" s="171"/>
    </row>
    <row r="70" spans="3:7">
      <c r="C70" s="115"/>
      <c r="D70" s="115"/>
      <c r="E70" s="115"/>
      <c r="F70" s="115"/>
      <c r="G70" s="171"/>
    </row>
    <row r="71" spans="3:7">
      <c r="C71" s="115"/>
      <c r="D71" s="115"/>
      <c r="E71" s="115"/>
      <c r="F71" s="115"/>
      <c r="G71" s="171"/>
    </row>
    <row r="72" spans="3:7">
      <c r="C72" s="115"/>
      <c r="D72" s="115"/>
      <c r="E72" s="115"/>
      <c r="F72" s="115"/>
      <c r="G72" s="171"/>
    </row>
    <row r="73" spans="3:7">
      <c r="C73" s="115"/>
      <c r="D73" s="115"/>
      <c r="E73" s="115"/>
      <c r="F73" s="115"/>
      <c r="G73" s="171"/>
    </row>
    <row r="74" spans="3:7">
      <c r="C74" s="115"/>
      <c r="D74" s="115"/>
      <c r="E74" s="115"/>
      <c r="F74" s="115"/>
      <c r="G74" s="171"/>
    </row>
    <row r="75" spans="3:7">
      <c r="C75" s="115"/>
      <c r="D75" s="115"/>
      <c r="E75" s="115"/>
      <c r="F75" s="115"/>
      <c r="G75" s="171"/>
    </row>
    <row r="76" spans="3:7">
      <c r="C76" s="115"/>
      <c r="D76" s="115"/>
      <c r="E76" s="115"/>
      <c r="F76" s="115"/>
      <c r="G76" s="171"/>
    </row>
    <row r="77" spans="3:7">
      <c r="C77" s="115"/>
      <c r="D77" s="115"/>
      <c r="E77" s="115"/>
      <c r="F77" s="115"/>
      <c r="G77" s="171"/>
    </row>
    <row r="78" spans="3:7">
      <c r="C78" s="115"/>
      <c r="D78" s="115"/>
      <c r="E78" s="115"/>
      <c r="F78" s="115"/>
      <c r="G78" s="171"/>
    </row>
  </sheetData>
  <mergeCells count="4">
    <mergeCell ref="B42:G42"/>
    <mergeCell ref="C3:F3"/>
    <mergeCell ref="B3:B4"/>
    <mergeCell ref="B40:F40"/>
  </mergeCells>
  <phoneticPr fontId="12" type="noConversion"/>
  <printOptions horizontalCentered="1" verticalCentered="1"/>
  <pageMargins left="0.31496062992125984" right="0.39370078740157483" top="0.4" bottom="0.32" header="0.3" footer="0.28000000000000003"/>
  <pageSetup paperSize="9" scale="90" orientation="landscape" r:id="rId1"/>
  <headerFooter alignWithMargins="0">
    <oddHeader>&amp;C&amp;"Arial"&amp;8&amp;K000000INTERNAL&amp;1#</oddHead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15"/>
  <sheetViews>
    <sheetView showGridLines="0" zoomScale="95" zoomScaleNormal="95" workbookViewId="0"/>
  </sheetViews>
  <sheetFormatPr baseColWidth="10" defaultColWidth="11.42578125" defaultRowHeight="12.75"/>
  <cols>
    <col min="1" max="1" width="9.28515625" style="104" customWidth="1"/>
    <col min="2" max="2" width="65.85546875" style="104" customWidth="1"/>
    <col min="3" max="4" width="16.42578125" style="104" bestFit="1" customWidth="1"/>
    <col min="5" max="6" width="11.42578125" style="104"/>
    <col min="7" max="7" width="2" style="104" customWidth="1"/>
    <col min="8" max="16384" width="11.42578125" style="104"/>
  </cols>
  <sheetData>
    <row r="1" spans="1:7">
      <c r="A1" s="89"/>
      <c r="B1" s="89"/>
      <c r="C1" s="89"/>
      <c r="D1" s="89"/>
      <c r="E1" s="89"/>
      <c r="F1" s="89"/>
      <c r="G1" s="89"/>
    </row>
    <row r="2" spans="1:7">
      <c r="A2" s="89"/>
      <c r="B2" s="817"/>
      <c r="C2" s="817"/>
      <c r="D2" s="817"/>
      <c r="E2" s="817"/>
      <c r="F2" s="817"/>
      <c r="G2" s="89"/>
    </row>
    <row r="3" spans="1:7" ht="20.25" customHeight="1">
      <c r="A3" s="89"/>
      <c r="B3" s="815" t="s">
        <v>499</v>
      </c>
      <c r="C3" s="818" t="s">
        <v>472</v>
      </c>
      <c r="D3" s="818"/>
      <c r="E3" s="818"/>
      <c r="F3" s="818"/>
      <c r="G3" s="89"/>
    </row>
    <row r="4" spans="1:7" ht="20.25" customHeight="1">
      <c r="A4" s="89"/>
      <c r="B4" s="816"/>
      <c r="C4" s="446" t="s">
        <v>470</v>
      </c>
      <c r="D4" s="447" t="s">
        <v>497</v>
      </c>
      <c r="E4" s="448" t="s">
        <v>67</v>
      </c>
      <c r="F4" s="448" t="s">
        <v>68</v>
      </c>
      <c r="G4" s="89"/>
    </row>
    <row r="5" spans="1:7">
      <c r="A5" s="89"/>
      <c r="B5" s="449"/>
      <c r="C5" s="450"/>
      <c r="D5" s="451"/>
      <c r="E5" s="451"/>
      <c r="F5" s="451"/>
      <c r="G5" s="89"/>
    </row>
    <row r="6" spans="1:7">
      <c r="A6" s="89"/>
      <c r="B6" s="452" t="s">
        <v>275</v>
      </c>
      <c r="C6" s="453"/>
      <c r="D6" s="453"/>
      <c r="E6" s="453"/>
      <c r="F6" s="454"/>
      <c r="G6" s="89"/>
    </row>
    <row r="7" spans="1:7">
      <c r="A7" s="89"/>
      <c r="B7" s="98" t="s">
        <v>10</v>
      </c>
      <c r="C7" s="445">
        <v>42</v>
      </c>
      <c r="D7" s="244">
        <v>47</v>
      </c>
      <c r="E7" s="244">
        <v>-5</v>
      </c>
      <c r="F7" s="223">
        <v>-0.109</v>
      </c>
      <c r="G7" s="244"/>
    </row>
    <row r="8" spans="1:7">
      <c r="A8" s="89"/>
      <c r="B8" s="98" t="s">
        <v>46</v>
      </c>
      <c r="C8" s="445">
        <v>271</v>
      </c>
      <c r="D8" s="244">
        <v>323</v>
      </c>
      <c r="E8" s="244">
        <v>-52</v>
      </c>
      <c r="F8" s="223">
        <v>-0.161</v>
      </c>
      <c r="G8" s="244"/>
    </row>
    <row r="9" spans="1:7">
      <c r="A9" s="89"/>
      <c r="B9" s="98" t="s">
        <v>14</v>
      </c>
      <c r="C9" s="445">
        <v>358</v>
      </c>
      <c r="D9" s="244">
        <v>336</v>
      </c>
      <c r="E9" s="244">
        <v>22</v>
      </c>
      <c r="F9" s="223">
        <v>6.6000000000000003E-2</v>
      </c>
      <c r="G9" s="244"/>
    </row>
    <row r="10" spans="1:7">
      <c r="A10" s="89"/>
      <c r="B10" s="458" t="s">
        <v>318</v>
      </c>
      <c r="C10" s="459">
        <v>63</v>
      </c>
      <c r="D10" s="460">
        <v>66</v>
      </c>
      <c r="E10" s="460">
        <v>-3</v>
      </c>
      <c r="F10" s="348">
        <v>-5.2999999999999999E-2</v>
      </c>
      <c r="G10" s="244"/>
    </row>
    <row r="11" spans="1:7" s="175" customFormat="1">
      <c r="B11" s="455" t="s">
        <v>436</v>
      </c>
      <c r="C11" s="456">
        <v>734</v>
      </c>
      <c r="D11" s="457">
        <v>772</v>
      </c>
      <c r="E11" s="457">
        <v>-38</v>
      </c>
      <c r="F11" s="416">
        <v>-0.05</v>
      </c>
      <c r="G11" s="255"/>
    </row>
    <row r="12" spans="1:7" s="105" customFormat="1">
      <c r="A12" s="88"/>
      <c r="B12" s="451"/>
      <c r="C12" s="463"/>
      <c r="D12" s="472"/>
      <c r="E12" s="472"/>
      <c r="F12" s="473"/>
      <c r="G12" s="244"/>
    </row>
    <row r="13" spans="1:7">
      <c r="A13" s="89"/>
      <c r="B13" s="468" t="s">
        <v>276</v>
      </c>
      <c r="C13" s="469"/>
      <c r="D13" s="469"/>
      <c r="E13" s="469"/>
      <c r="F13" s="470"/>
      <c r="G13" s="255"/>
    </row>
    <row r="14" spans="1:7">
      <c r="A14" s="89"/>
      <c r="B14" s="98" t="s">
        <v>10</v>
      </c>
      <c r="C14" s="445">
        <v>229</v>
      </c>
      <c r="D14" s="244">
        <v>189</v>
      </c>
      <c r="E14" s="244">
        <v>40</v>
      </c>
      <c r="F14" s="223">
        <v>0.21299999999999999</v>
      </c>
      <c r="G14" s="244"/>
    </row>
    <row r="15" spans="1:7">
      <c r="A15" s="89"/>
      <c r="B15" s="98" t="s">
        <v>46</v>
      </c>
      <c r="C15" s="445">
        <v>1790</v>
      </c>
      <c r="D15" s="244">
        <v>2125</v>
      </c>
      <c r="E15" s="244">
        <v>-335</v>
      </c>
      <c r="F15" s="223">
        <v>-0.158</v>
      </c>
      <c r="G15" s="244"/>
    </row>
    <row r="16" spans="1:7">
      <c r="A16" s="89"/>
      <c r="B16" s="458" t="s">
        <v>14</v>
      </c>
      <c r="C16" s="459">
        <v>425</v>
      </c>
      <c r="D16" s="460">
        <v>463</v>
      </c>
      <c r="E16" s="460">
        <v>-38</v>
      </c>
      <c r="F16" s="348">
        <v>-8.3000000000000004E-2</v>
      </c>
      <c r="G16" s="244"/>
    </row>
    <row r="17" spans="1:7" s="105" customFormat="1">
      <c r="A17" s="88"/>
      <c r="B17" s="455" t="s">
        <v>437</v>
      </c>
      <c r="C17" s="456">
        <v>2444</v>
      </c>
      <c r="D17" s="457">
        <v>2777</v>
      </c>
      <c r="E17" s="457">
        <v>-333</v>
      </c>
      <c r="F17" s="416">
        <v>-0.12</v>
      </c>
      <c r="G17" s="247"/>
    </row>
    <row r="18" spans="1:7" s="105" customFormat="1">
      <c r="A18" s="88"/>
      <c r="B18" s="451"/>
      <c r="C18" s="461"/>
      <c r="D18" s="461"/>
      <c r="E18" s="461"/>
      <c r="F18" s="352"/>
      <c r="G18" s="247"/>
    </row>
    <row r="19" spans="1:7">
      <c r="A19" s="89"/>
      <c r="B19" s="462" t="s">
        <v>121</v>
      </c>
      <c r="C19" s="474">
        <v>-38</v>
      </c>
      <c r="D19" s="463">
        <v>-127</v>
      </c>
      <c r="E19" s="463">
        <v>89</v>
      </c>
      <c r="F19" s="464">
        <v>0.70299999999999996</v>
      </c>
      <c r="G19" s="247"/>
    </row>
    <row r="20" spans="1:7">
      <c r="A20" s="89"/>
      <c r="B20" s="462"/>
      <c r="C20" s="463"/>
      <c r="D20" s="463"/>
      <c r="E20" s="463"/>
      <c r="F20" s="463"/>
      <c r="G20" s="247"/>
    </row>
    <row r="21" spans="1:7" s="122" customFormat="1">
      <c r="B21" s="471" t="s">
        <v>110</v>
      </c>
      <c r="C21" s="417">
        <v>3140</v>
      </c>
      <c r="D21" s="418">
        <v>3422</v>
      </c>
      <c r="E21" s="418">
        <v>-282</v>
      </c>
      <c r="F21" s="352">
        <v>-8.2000000000000003E-2</v>
      </c>
      <c r="G21" s="244"/>
    </row>
    <row r="22" spans="1:7">
      <c r="A22" s="89"/>
      <c r="B22" s="465"/>
      <c r="C22" s="466"/>
      <c r="D22" s="466"/>
      <c r="E22" s="466"/>
      <c r="F22" s="467"/>
      <c r="G22" s="244"/>
    </row>
    <row r="23" spans="1:7">
      <c r="A23" s="89"/>
      <c r="B23" s="452" t="s">
        <v>275</v>
      </c>
      <c r="C23" s="453"/>
      <c r="D23" s="453"/>
      <c r="E23" s="453"/>
      <c r="F23" s="454"/>
      <c r="G23" s="255"/>
    </row>
    <row r="24" spans="1:7">
      <c r="A24" s="89"/>
      <c r="B24" s="98" t="s">
        <v>10</v>
      </c>
      <c r="C24" s="445">
        <v>-2</v>
      </c>
      <c r="D24" s="244">
        <v>-3</v>
      </c>
      <c r="E24" s="244">
        <v>1</v>
      </c>
      <c r="F24" s="223">
        <v>0.27800000000000002</v>
      </c>
      <c r="G24" s="244"/>
    </row>
    <row r="25" spans="1:7">
      <c r="A25" s="89"/>
      <c r="B25" s="98" t="s">
        <v>46</v>
      </c>
      <c r="C25" s="445">
        <v>-93</v>
      </c>
      <c r="D25" s="244">
        <v>-131</v>
      </c>
      <c r="E25" s="244">
        <v>39</v>
      </c>
      <c r="F25" s="223">
        <v>0.29399999999999998</v>
      </c>
      <c r="G25" s="244"/>
    </row>
    <row r="26" spans="1:7">
      <c r="A26" s="89"/>
      <c r="B26" s="98" t="s">
        <v>14</v>
      </c>
      <c r="C26" s="445">
        <v>-145</v>
      </c>
      <c r="D26" s="244">
        <v>-115</v>
      </c>
      <c r="E26" s="244">
        <v>-29</v>
      </c>
      <c r="F26" s="223">
        <v>-0.254</v>
      </c>
      <c r="G26" s="244"/>
    </row>
    <row r="27" spans="1:7">
      <c r="A27" s="89"/>
      <c r="B27" s="458" t="s">
        <v>318</v>
      </c>
      <c r="C27" s="459">
        <v>-13</v>
      </c>
      <c r="D27" s="460">
        <v>-32</v>
      </c>
      <c r="E27" s="460">
        <v>19</v>
      </c>
      <c r="F27" s="348">
        <v>0.6</v>
      </c>
      <c r="G27" s="244"/>
    </row>
    <row r="28" spans="1:7" s="105" customFormat="1">
      <c r="A28" s="88"/>
      <c r="B28" s="451" t="s">
        <v>439</v>
      </c>
      <c r="C28" s="475">
        <v>-252</v>
      </c>
      <c r="D28" s="461">
        <v>-282</v>
      </c>
      <c r="E28" s="461">
        <v>29</v>
      </c>
      <c r="F28" s="352">
        <v>0.104</v>
      </c>
      <c r="G28" s="247"/>
    </row>
    <row r="29" spans="1:7" s="105" customFormat="1">
      <c r="A29" s="88"/>
      <c r="B29" s="451"/>
      <c r="C29" s="463"/>
      <c r="D29" s="472"/>
      <c r="E29" s="472"/>
      <c r="F29" s="473"/>
      <c r="G29" s="255"/>
    </row>
    <row r="30" spans="1:7">
      <c r="A30" s="89"/>
      <c r="B30" s="468" t="s">
        <v>276</v>
      </c>
      <c r="C30" s="469"/>
      <c r="D30" s="469"/>
      <c r="E30" s="469"/>
      <c r="F30" s="470"/>
      <c r="G30" s="255"/>
    </row>
    <row r="31" spans="1:7">
      <c r="A31" s="89"/>
      <c r="B31" s="98" t="s">
        <v>10</v>
      </c>
      <c r="C31" s="445">
        <v>-211</v>
      </c>
      <c r="D31" s="244">
        <v>-130</v>
      </c>
      <c r="E31" s="244">
        <v>-81</v>
      </c>
      <c r="F31" s="223">
        <v>-0.623</v>
      </c>
      <c r="G31" s="244"/>
    </row>
    <row r="32" spans="1:7">
      <c r="A32" s="89"/>
      <c r="B32" s="98" t="s">
        <v>46</v>
      </c>
      <c r="C32" s="445">
        <v>-1131</v>
      </c>
      <c r="D32" s="244">
        <v>-1469</v>
      </c>
      <c r="E32" s="244">
        <v>337</v>
      </c>
      <c r="F32" s="223">
        <v>0.23</v>
      </c>
      <c r="G32" s="244"/>
    </row>
    <row r="33" spans="1:7">
      <c r="A33" s="89"/>
      <c r="B33" s="458" t="s">
        <v>14</v>
      </c>
      <c r="C33" s="459">
        <v>-258</v>
      </c>
      <c r="D33" s="460">
        <v>-273</v>
      </c>
      <c r="E33" s="460">
        <v>16</v>
      </c>
      <c r="F33" s="348">
        <v>5.6000000000000001E-2</v>
      </c>
      <c r="G33" s="244"/>
    </row>
    <row r="34" spans="1:7" s="105" customFormat="1">
      <c r="A34" s="88"/>
      <c r="B34" s="451" t="s">
        <v>440</v>
      </c>
      <c r="C34" s="475">
        <v>-1600</v>
      </c>
      <c r="D34" s="461">
        <v>-1872</v>
      </c>
      <c r="E34" s="461">
        <v>272</v>
      </c>
      <c r="F34" s="352">
        <v>0.14499999999999999</v>
      </c>
      <c r="G34" s="244"/>
    </row>
    <row r="35" spans="1:7" s="105" customFormat="1">
      <c r="A35" s="88"/>
      <c r="B35" s="451"/>
      <c r="C35" s="461"/>
      <c r="D35" s="461"/>
      <c r="E35" s="461"/>
      <c r="F35" s="352"/>
      <c r="G35" s="244"/>
    </row>
    <row r="36" spans="1:7">
      <c r="A36" s="89"/>
      <c r="B36" s="462" t="s">
        <v>121</v>
      </c>
      <c r="C36" s="474">
        <v>43</v>
      </c>
      <c r="D36" s="463">
        <v>137</v>
      </c>
      <c r="E36" s="463">
        <v>-95</v>
      </c>
      <c r="F36" s="464">
        <v>-0.69</v>
      </c>
      <c r="G36" s="247"/>
    </row>
    <row r="37" spans="1:7">
      <c r="A37" s="89"/>
      <c r="B37" s="462"/>
      <c r="C37" s="463"/>
      <c r="D37" s="463"/>
      <c r="E37" s="463"/>
      <c r="F37" s="463"/>
      <c r="G37" s="244"/>
    </row>
    <row r="38" spans="1:7" s="122" customFormat="1">
      <c r="B38" s="471" t="s">
        <v>111</v>
      </c>
      <c r="C38" s="417">
        <v>-1810</v>
      </c>
      <c r="D38" s="418">
        <v>-2016</v>
      </c>
      <c r="E38" s="418">
        <v>206</v>
      </c>
      <c r="F38" s="352">
        <v>0.10199999999999999</v>
      </c>
      <c r="G38" s="244"/>
    </row>
    <row r="39" spans="1:7" s="165" customFormat="1">
      <c r="B39" s="176"/>
      <c r="C39" s="256"/>
      <c r="D39" s="256"/>
      <c r="E39" s="256"/>
      <c r="F39" s="257"/>
      <c r="G39" s="258"/>
    </row>
    <row r="40" spans="1:7" s="165" customFormat="1">
      <c r="B40" s="817"/>
      <c r="C40" s="817"/>
      <c r="D40" s="817"/>
      <c r="E40" s="817"/>
      <c r="F40" s="817"/>
      <c r="G40" s="89"/>
    </row>
    <row r="41" spans="1:7" s="165" customFormat="1">
      <c r="B41" s="815" t="s">
        <v>418</v>
      </c>
      <c r="C41" s="818" t="s">
        <v>472</v>
      </c>
      <c r="D41" s="818"/>
      <c r="E41" s="818"/>
      <c r="F41" s="818"/>
      <c r="G41" s="89"/>
    </row>
    <row r="42" spans="1:7" s="165" customFormat="1">
      <c r="B42" s="816"/>
      <c r="C42" s="477" t="s">
        <v>470</v>
      </c>
      <c r="D42" s="447" t="s">
        <v>497</v>
      </c>
      <c r="E42" s="448" t="s">
        <v>67</v>
      </c>
      <c r="F42" s="448" t="s">
        <v>68</v>
      </c>
      <c r="G42" s="89"/>
    </row>
    <row r="43" spans="1:7" s="165" customFormat="1">
      <c r="B43" s="98"/>
      <c r="C43" s="173"/>
      <c r="D43" s="102"/>
      <c r="E43" s="102"/>
      <c r="F43" s="102"/>
      <c r="G43" s="89"/>
    </row>
    <row r="44" spans="1:7">
      <c r="A44" s="89"/>
      <c r="B44" s="478" t="s">
        <v>275</v>
      </c>
      <c r="C44" s="479"/>
      <c r="D44" s="479"/>
      <c r="E44" s="479"/>
      <c r="F44" s="480"/>
      <c r="G44" s="244"/>
    </row>
    <row r="45" spans="1:7">
      <c r="A45" s="89"/>
      <c r="B45" s="98" t="s">
        <v>10</v>
      </c>
      <c r="C45" s="445">
        <v>-6</v>
      </c>
      <c r="D45" s="244">
        <v>-9</v>
      </c>
      <c r="E45" s="244">
        <v>3</v>
      </c>
      <c r="F45" s="223">
        <v>0.32</v>
      </c>
      <c r="G45" s="244"/>
    </row>
    <row r="46" spans="1:7">
      <c r="A46" s="89"/>
      <c r="B46" s="98" t="s">
        <v>46</v>
      </c>
      <c r="C46" s="445">
        <v>-5</v>
      </c>
      <c r="D46" s="244">
        <v>-4</v>
      </c>
      <c r="E46" s="244">
        <v>-1</v>
      </c>
      <c r="F46" s="223">
        <v>-0.222</v>
      </c>
      <c r="G46" s="244"/>
    </row>
    <row r="47" spans="1:7">
      <c r="A47" s="89"/>
      <c r="B47" s="98" t="s">
        <v>14</v>
      </c>
      <c r="C47" s="445">
        <v>-10</v>
      </c>
      <c r="D47" s="244">
        <v>-8</v>
      </c>
      <c r="E47" s="244">
        <v>-2</v>
      </c>
      <c r="F47" s="223">
        <v>-0.254</v>
      </c>
      <c r="G47" s="244"/>
    </row>
    <row r="48" spans="1:7">
      <c r="A48" s="89"/>
      <c r="B48" s="458" t="s">
        <v>318</v>
      </c>
      <c r="C48" s="459">
        <v>-3</v>
      </c>
      <c r="D48" s="460">
        <v>-3</v>
      </c>
      <c r="E48" s="460">
        <v>-0.17300000000000004</v>
      </c>
      <c r="F48" s="348">
        <v>-5.3999999999999999E-2</v>
      </c>
      <c r="G48" s="244"/>
    </row>
    <row r="49" spans="1:8" s="105" customFormat="1">
      <c r="A49" s="88"/>
      <c r="B49" s="451" t="s">
        <v>444</v>
      </c>
      <c r="C49" s="475">
        <v>-24</v>
      </c>
      <c r="D49" s="461">
        <v>-24</v>
      </c>
      <c r="E49" s="461">
        <v>-0.12500000000000044</v>
      </c>
      <c r="F49" s="352">
        <v>-5.0000000000000001E-3</v>
      </c>
      <c r="G49" s="247"/>
    </row>
    <row r="50" spans="1:8" s="105" customFormat="1">
      <c r="A50" s="88"/>
      <c r="B50" s="451"/>
      <c r="C50" s="463"/>
      <c r="D50" s="472"/>
      <c r="E50" s="472"/>
      <c r="F50" s="473"/>
      <c r="G50" s="255"/>
    </row>
    <row r="51" spans="1:8">
      <c r="A51" s="89"/>
      <c r="B51" s="478" t="s">
        <v>276</v>
      </c>
      <c r="C51" s="479"/>
      <c r="D51" s="479"/>
      <c r="E51" s="479"/>
      <c r="F51" s="480"/>
      <c r="G51" s="255"/>
    </row>
    <row r="52" spans="1:8">
      <c r="A52" s="89"/>
      <c r="B52" s="98" t="s">
        <v>10</v>
      </c>
      <c r="C52" s="445">
        <v>-30</v>
      </c>
      <c r="D52" s="244">
        <v>-24</v>
      </c>
      <c r="E52" s="244">
        <v>-6</v>
      </c>
      <c r="F52" s="223">
        <v>-0.253</v>
      </c>
      <c r="G52" s="244"/>
    </row>
    <row r="53" spans="1:8">
      <c r="A53" s="89"/>
      <c r="B53" s="98" t="s">
        <v>46</v>
      </c>
      <c r="C53" s="445">
        <v>-44</v>
      </c>
      <c r="D53" s="244">
        <v>-50</v>
      </c>
      <c r="E53" s="244">
        <v>6</v>
      </c>
      <c r="F53" s="223">
        <v>0.112</v>
      </c>
      <c r="G53" s="244"/>
    </row>
    <row r="54" spans="1:8">
      <c r="A54" s="89"/>
      <c r="B54" s="458" t="s">
        <v>14</v>
      </c>
      <c r="C54" s="459">
        <v>-8</v>
      </c>
      <c r="D54" s="460">
        <v>-9</v>
      </c>
      <c r="E54" s="460">
        <v>1</v>
      </c>
      <c r="F54" s="348">
        <v>0.108</v>
      </c>
      <c r="G54" s="244"/>
    </row>
    <row r="55" spans="1:8" s="175" customFormat="1">
      <c r="B55" s="102" t="s">
        <v>445</v>
      </c>
      <c r="C55" s="476">
        <v>-83</v>
      </c>
      <c r="D55" s="247">
        <v>-84</v>
      </c>
      <c r="E55" s="247">
        <v>1</v>
      </c>
      <c r="F55" s="224">
        <v>5.0000000000000001E-3</v>
      </c>
      <c r="G55" s="247"/>
    </row>
    <row r="56" spans="1:8" s="105" customFormat="1">
      <c r="A56" s="88"/>
      <c r="B56" s="451"/>
      <c r="C56" s="461"/>
      <c r="D56" s="461"/>
      <c r="E56" s="461"/>
      <c r="F56" s="352"/>
      <c r="G56" s="244"/>
    </row>
    <row r="57" spans="1:8">
      <c r="A57" s="89"/>
      <c r="B57" s="462" t="s">
        <v>121</v>
      </c>
      <c r="C57" s="474">
        <v>-13</v>
      </c>
      <c r="D57" s="463">
        <v>-10</v>
      </c>
      <c r="E57" s="463">
        <v>-2</v>
      </c>
      <c r="F57" s="464">
        <v>-0.223</v>
      </c>
      <c r="G57" s="255"/>
      <c r="H57" s="105"/>
    </row>
    <row r="58" spans="1:8">
      <c r="A58" s="89"/>
      <c r="B58" s="462"/>
      <c r="C58" s="463"/>
      <c r="D58" s="463"/>
      <c r="E58" s="463"/>
      <c r="F58" s="463"/>
      <c r="G58" s="244"/>
    </row>
    <row r="59" spans="1:8" s="122" customFormat="1">
      <c r="B59" s="471" t="s">
        <v>446</v>
      </c>
      <c r="C59" s="417">
        <v>-120</v>
      </c>
      <c r="D59" s="418">
        <v>-118</v>
      </c>
      <c r="E59" s="418">
        <v>-2</v>
      </c>
      <c r="F59" s="352">
        <v>-1.7000000000000001E-2</v>
      </c>
      <c r="G59" s="244"/>
    </row>
    <row r="60" spans="1:8" s="105" customFormat="1">
      <c r="A60" s="88"/>
      <c r="B60" s="451"/>
      <c r="C60" s="463"/>
      <c r="D60" s="472"/>
      <c r="E60" s="472"/>
      <c r="F60" s="473"/>
      <c r="G60" s="255"/>
    </row>
    <row r="61" spans="1:8">
      <c r="A61" s="89"/>
      <c r="B61" s="478" t="s">
        <v>275</v>
      </c>
      <c r="C61" s="479"/>
      <c r="D61" s="479"/>
      <c r="E61" s="479"/>
      <c r="F61" s="480"/>
      <c r="G61" s="244"/>
    </row>
    <row r="62" spans="1:8">
      <c r="A62" s="89"/>
      <c r="B62" s="98" t="s">
        <v>10</v>
      </c>
      <c r="C62" s="445">
        <v>-17</v>
      </c>
      <c r="D62" s="244">
        <v>-9</v>
      </c>
      <c r="E62" s="244">
        <v>-8</v>
      </c>
      <c r="F62" s="223">
        <v>-0.9</v>
      </c>
      <c r="G62" s="244"/>
    </row>
    <row r="63" spans="1:8">
      <c r="A63" s="89"/>
      <c r="B63" s="98" t="s">
        <v>46</v>
      </c>
      <c r="C63" s="445">
        <v>-25</v>
      </c>
      <c r="D63" s="244">
        <v>-22</v>
      </c>
      <c r="E63" s="244">
        <v>-2</v>
      </c>
      <c r="F63" s="223">
        <v>-0.108</v>
      </c>
      <c r="G63" s="244"/>
    </row>
    <row r="64" spans="1:8">
      <c r="A64" s="89"/>
      <c r="B64" s="98" t="s">
        <v>14</v>
      </c>
      <c r="C64" s="445">
        <v>-9</v>
      </c>
      <c r="D64" s="244">
        <v>-14</v>
      </c>
      <c r="E64" s="244">
        <v>5</v>
      </c>
      <c r="F64" s="223">
        <v>0.34200000000000003</v>
      </c>
      <c r="G64" s="244"/>
    </row>
    <row r="65" spans="1:8">
      <c r="A65" s="89"/>
      <c r="B65" s="458" t="s">
        <v>318</v>
      </c>
      <c r="C65" s="459">
        <v>-6</v>
      </c>
      <c r="D65" s="460">
        <v>-5</v>
      </c>
      <c r="E65" s="460">
        <v>-2</v>
      </c>
      <c r="F65" s="348">
        <v>-0.35599999999999998</v>
      </c>
      <c r="G65" s="244"/>
    </row>
    <row r="66" spans="1:8" s="105" customFormat="1">
      <c r="A66" s="88"/>
      <c r="B66" s="451" t="s">
        <v>448</v>
      </c>
      <c r="C66" s="475">
        <v>-56</v>
      </c>
      <c r="D66" s="461">
        <v>-49</v>
      </c>
      <c r="E66" s="461">
        <v>-7</v>
      </c>
      <c r="F66" s="352">
        <v>-0.14799999999999999</v>
      </c>
      <c r="G66" s="247"/>
    </row>
    <row r="67" spans="1:8" s="105" customFormat="1">
      <c r="A67" s="88"/>
      <c r="B67" s="451"/>
      <c r="C67" s="463"/>
      <c r="D67" s="472"/>
      <c r="E67" s="472"/>
      <c r="F67" s="473"/>
      <c r="G67" s="255"/>
    </row>
    <row r="68" spans="1:8">
      <c r="A68" s="89"/>
      <c r="B68" s="478" t="s">
        <v>276</v>
      </c>
      <c r="C68" s="479"/>
      <c r="D68" s="479"/>
      <c r="E68" s="479"/>
      <c r="F68" s="480"/>
      <c r="G68" s="244"/>
    </row>
    <row r="69" spans="1:8">
      <c r="A69" s="89"/>
      <c r="B69" s="98" t="s">
        <v>10</v>
      </c>
      <c r="C69" s="445">
        <v>-40</v>
      </c>
      <c r="D69" s="244">
        <v>-39</v>
      </c>
      <c r="E69" s="244">
        <v>-1</v>
      </c>
      <c r="F69" s="223">
        <v>-2.3E-2</v>
      </c>
      <c r="G69" s="244"/>
    </row>
    <row r="70" spans="1:8">
      <c r="A70" s="89"/>
      <c r="B70" s="98" t="s">
        <v>46</v>
      </c>
      <c r="C70" s="445">
        <v>-122</v>
      </c>
      <c r="D70" s="244">
        <v>-159</v>
      </c>
      <c r="E70" s="244">
        <v>37</v>
      </c>
      <c r="F70" s="223">
        <v>0.23499999999999999</v>
      </c>
      <c r="G70" s="244"/>
    </row>
    <row r="71" spans="1:8">
      <c r="A71" s="89"/>
      <c r="B71" s="458" t="s">
        <v>14</v>
      </c>
      <c r="C71" s="459">
        <v>-21</v>
      </c>
      <c r="D71" s="460">
        <v>-21</v>
      </c>
      <c r="E71" s="460">
        <v>0.24099999999999966</v>
      </c>
      <c r="F71" s="348">
        <v>1.2E-2</v>
      </c>
      <c r="G71" s="244"/>
    </row>
    <row r="72" spans="1:8" s="105" customFormat="1">
      <c r="A72" s="88"/>
      <c r="B72" s="451" t="s">
        <v>447</v>
      </c>
      <c r="C72" s="475">
        <v>-182</v>
      </c>
      <c r="D72" s="461">
        <v>-219</v>
      </c>
      <c r="E72" s="461">
        <v>37</v>
      </c>
      <c r="F72" s="352">
        <v>0.16800000000000001</v>
      </c>
      <c r="G72" s="247"/>
    </row>
    <row r="73" spans="1:8" s="105" customFormat="1">
      <c r="A73" s="88"/>
      <c r="B73" s="451"/>
      <c r="C73" s="461"/>
      <c r="D73" s="461"/>
      <c r="E73" s="461"/>
      <c r="F73" s="352"/>
      <c r="G73" s="244"/>
    </row>
    <row r="74" spans="1:8" ht="14.25" customHeight="1">
      <c r="A74" s="89"/>
      <c r="B74" s="462" t="s">
        <v>121</v>
      </c>
      <c r="C74" s="474">
        <v>-27</v>
      </c>
      <c r="D74" s="463">
        <v>-14</v>
      </c>
      <c r="E74" s="463">
        <v>-13</v>
      </c>
      <c r="F74" s="464">
        <v>-0.89200000000000002</v>
      </c>
      <c r="G74" s="255"/>
      <c r="H74" s="105"/>
    </row>
    <row r="75" spans="1:8">
      <c r="A75" s="89"/>
      <c r="B75" s="462"/>
      <c r="C75" s="463"/>
      <c r="D75" s="463"/>
      <c r="E75" s="463"/>
      <c r="F75" s="463"/>
      <c r="G75" s="244"/>
    </row>
    <row r="76" spans="1:8" s="122" customFormat="1">
      <c r="B76" s="471" t="s">
        <v>449</v>
      </c>
      <c r="C76" s="417">
        <v>-265</v>
      </c>
      <c r="D76" s="418">
        <v>-282</v>
      </c>
      <c r="E76" s="418">
        <v>17</v>
      </c>
      <c r="F76" s="352">
        <v>5.8999999999999997E-2</v>
      </c>
      <c r="G76" s="244"/>
    </row>
    <row r="77" spans="1:8">
      <c r="A77" s="89"/>
      <c r="B77" s="98"/>
      <c r="C77" s="259"/>
      <c r="D77" s="260"/>
      <c r="E77" s="260"/>
      <c r="F77" s="260"/>
      <c r="G77" s="244"/>
    </row>
    <row r="78" spans="1:8">
      <c r="A78" s="89"/>
      <c r="B78" s="478" t="s">
        <v>29</v>
      </c>
      <c r="C78" s="479"/>
      <c r="D78" s="479"/>
      <c r="E78" s="479"/>
      <c r="F78" s="480"/>
      <c r="G78" s="244"/>
    </row>
    <row r="79" spans="1:8">
      <c r="A79" s="89"/>
      <c r="B79" s="176"/>
      <c r="C79" s="261"/>
      <c r="D79" s="256"/>
      <c r="E79" s="256"/>
      <c r="F79" s="256"/>
      <c r="G79" s="244"/>
    </row>
    <row r="80" spans="1:8">
      <c r="A80" s="89"/>
      <c r="B80" s="478" t="s">
        <v>438</v>
      </c>
      <c r="C80" s="479"/>
      <c r="D80" s="479"/>
      <c r="E80" s="479"/>
      <c r="F80" s="480"/>
      <c r="G80" s="244"/>
    </row>
    <row r="81" spans="1:8">
      <c r="A81" s="89"/>
      <c r="B81" s="98" t="s">
        <v>10</v>
      </c>
      <c r="C81" s="445">
        <v>17</v>
      </c>
      <c r="D81" s="244">
        <v>27</v>
      </c>
      <c r="E81" s="244">
        <v>-9</v>
      </c>
      <c r="F81" s="223">
        <v>-0.35099999999999998</v>
      </c>
      <c r="G81" s="244"/>
    </row>
    <row r="82" spans="1:8">
      <c r="A82" s="89"/>
      <c r="B82" s="98" t="s">
        <v>46</v>
      </c>
      <c r="C82" s="445">
        <v>149</v>
      </c>
      <c r="D82" s="244">
        <v>165</v>
      </c>
      <c r="E82" s="244">
        <v>-17</v>
      </c>
      <c r="F82" s="223">
        <v>-0.1</v>
      </c>
      <c r="G82" s="244"/>
    </row>
    <row r="83" spans="1:8">
      <c r="A83" s="89"/>
      <c r="B83" s="98" t="s">
        <v>14</v>
      </c>
      <c r="C83" s="445">
        <v>195</v>
      </c>
      <c r="D83" s="244">
        <v>199</v>
      </c>
      <c r="E83" s="244">
        <v>-4</v>
      </c>
      <c r="F83" s="223">
        <v>-2.1999999999999999E-2</v>
      </c>
      <c r="G83" s="244"/>
    </row>
    <row r="84" spans="1:8">
      <c r="A84" s="89"/>
      <c r="B84" s="98" t="s">
        <v>318</v>
      </c>
      <c r="C84" s="445">
        <v>40</v>
      </c>
      <c r="D84" s="244">
        <v>26</v>
      </c>
      <c r="E84" s="244">
        <v>14</v>
      </c>
      <c r="F84" s="223">
        <v>0.52500000000000002</v>
      </c>
      <c r="G84" s="244"/>
    </row>
    <row r="85" spans="1:8" s="105" customFormat="1">
      <c r="A85" s="88"/>
      <c r="B85" s="451" t="s">
        <v>442</v>
      </c>
      <c r="C85" s="475">
        <v>401</v>
      </c>
      <c r="D85" s="461">
        <v>417</v>
      </c>
      <c r="E85" s="461">
        <v>-16</v>
      </c>
      <c r="F85" s="352">
        <v>-3.9E-2</v>
      </c>
      <c r="G85" s="247"/>
    </row>
    <row r="86" spans="1:8" s="105" customFormat="1">
      <c r="A86" s="88"/>
      <c r="B86" s="100"/>
      <c r="C86" s="244"/>
      <c r="D86" s="230"/>
      <c r="E86" s="230"/>
      <c r="F86" s="230"/>
      <c r="G86" s="244"/>
    </row>
    <row r="87" spans="1:8">
      <c r="A87" s="89"/>
      <c r="B87" s="478" t="s">
        <v>441</v>
      </c>
      <c r="C87" s="479"/>
      <c r="D87" s="479"/>
      <c r="E87" s="479"/>
      <c r="F87" s="480"/>
      <c r="G87" s="244"/>
    </row>
    <row r="88" spans="1:8">
      <c r="A88" s="89"/>
      <c r="B88" s="98" t="s">
        <v>10</v>
      </c>
      <c r="C88" s="445">
        <v>-52</v>
      </c>
      <c r="D88" s="244">
        <v>-4</v>
      </c>
      <c r="E88" s="244">
        <v>-48</v>
      </c>
      <c r="F88" s="223" t="s">
        <v>380</v>
      </c>
      <c r="G88" s="244"/>
    </row>
    <row r="89" spans="1:8">
      <c r="A89" s="89"/>
      <c r="B89" s="98" t="s">
        <v>46</v>
      </c>
      <c r="C89" s="445">
        <v>493</v>
      </c>
      <c r="D89" s="244">
        <v>448</v>
      </c>
      <c r="E89" s="244">
        <v>45</v>
      </c>
      <c r="F89" s="223">
        <v>0.10100000000000001</v>
      </c>
      <c r="G89" s="244"/>
    </row>
    <row r="90" spans="1:8">
      <c r="A90" s="89"/>
      <c r="B90" s="98" t="s">
        <v>14</v>
      </c>
      <c r="C90" s="445">
        <v>138</v>
      </c>
      <c r="D90" s="244">
        <v>159</v>
      </c>
      <c r="E90" s="244">
        <v>-22</v>
      </c>
      <c r="F90" s="223">
        <v>-0.13600000000000001</v>
      </c>
      <c r="G90" s="244"/>
    </row>
    <row r="91" spans="1:8" s="105" customFormat="1">
      <c r="A91" s="88"/>
      <c r="B91" s="451" t="s">
        <v>443</v>
      </c>
      <c r="C91" s="475">
        <v>579</v>
      </c>
      <c r="D91" s="461">
        <v>603</v>
      </c>
      <c r="E91" s="461">
        <v>-24</v>
      </c>
      <c r="F91" s="352">
        <v>0.04</v>
      </c>
      <c r="G91" s="247"/>
    </row>
    <row r="92" spans="1:8" s="105" customFormat="1">
      <c r="A92" s="88"/>
      <c r="B92" s="451"/>
      <c r="C92" s="461"/>
      <c r="D92" s="461"/>
      <c r="E92" s="461"/>
      <c r="F92" s="352"/>
      <c r="G92" s="244"/>
    </row>
    <row r="93" spans="1:8">
      <c r="A93" s="89"/>
      <c r="B93" s="462" t="s">
        <v>121</v>
      </c>
      <c r="C93" s="474">
        <v>-35</v>
      </c>
      <c r="D93" s="463">
        <v>-14</v>
      </c>
      <c r="E93" s="463">
        <v>-20</v>
      </c>
      <c r="F93" s="464">
        <v>-1.4079999999999999</v>
      </c>
      <c r="G93" s="255"/>
      <c r="H93" s="105"/>
    </row>
    <row r="94" spans="1:8">
      <c r="A94" s="89"/>
      <c r="B94" s="462"/>
      <c r="C94" s="463"/>
      <c r="D94" s="463"/>
      <c r="E94" s="463"/>
      <c r="F94" s="463"/>
      <c r="G94" s="244"/>
    </row>
    <row r="95" spans="1:8" s="122" customFormat="1">
      <c r="B95" s="471" t="s">
        <v>112</v>
      </c>
      <c r="C95" s="417">
        <v>945</v>
      </c>
      <c r="D95" s="418">
        <v>1006</v>
      </c>
      <c r="E95" s="418">
        <v>-61</v>
      </c>
      <c r="F95" s="352">
        <v>-0.06</v>
      </c>
      <c r="G95" s="244"/>
    </row>
    <row r="96" spans="1:8">
      <c r="A96" s="89"/>
      <c r="B96" s="89"/>
      <c r="C96" s="89"/>
      <c r="D96" s="89"/>
      <c r="E96" s="89"/>
      <c r="F96" s="89"/>
      <c r="G96" s="81"/>
    </row>
    <row r="97" spans="1:7">
      <c r="A97" s="89"/>
      <c r="B97" s="89"/>
      <c r="C97" s="89"/>
      <c r="D97" s="89"/>
      <c r="E97" s="81"/>
      <c r="F97" s="89"/>
      <c r="G97" s="81"/>
    </row>
    <row r="98" spans="1:7">
      <c r="A98" s="89"/>
      <c r="B98" s="89"/>
      <c r="C98" s="89"/>
      <c r="D98" s="89"/>
      <c r="E98" s="89"/>
      <c r="F98" s="89"/>
      <c r="G98" s="81"/>
    </row>
    <row r="99" spans="1:7">
      <c r="A99" s="89"/>
      <c r="B99" s="89"/>
      <c r="C99" s="89"/>
      <c r="D99" s="89"/>
      <c r="E99" s="89"/>
      <c r="F99" s="89"/>
      <c r="G99" s="89"/>
    </row>
    <row r="100" spans="1:7">
      <c r="A100" s="89"/>
      <c r="B100" s="89"/>
      <c r="C100" s="89"/>
      <c r="D100" s="89"/>
      <c r="E100" s="89"/>
      <c r="F100" s="89"/>
      <c r="G100" s="89"/>
    </row>
    <row r="101" spans="1:7">
      <c r="A101" s="89"/>
      <c r="B101" s="89"/>
      <c r="C101" s="89"/>
      <c r="D101" s="89"/>
      <c r="E101" s="89"/>
      <c r="F101" s="89"/>
      <c r="G101" s="89"/>
    </row>
    <row r="102" spans="1:7">
      <c r="A102" s="89"/>
      <c r="B102" s="89"/>
      <c r="C102" s="89"/>
      <c r="D102" s="89"/>
      <c r="E102" s="89"/>
      <c r="F102" s="89"/>
      <c r="G102" s="89"/>
    </row>
    <row r="103" spans="1:7">
      <c r="A103" s="89"/>
      <c r="B103" s="89"/>
      <c r="C103" s="89"/>
      <c r="D103" s="89"/>
      <c r="E103" s="89"/>
      <c r="F103" s="89"/>
      <c r="G103" s="89"/>
    </row>
    <row r="104" spans="1:7">
      <c r="A104" s="89"/>
      <c r="B104" s="89"/>
      <c r="C104" s="89"/>
      <c r="D104" s="89"/>
      <c r="E104" s="89"/>
      <c r="F104" s="89"/>
      <c r="G104" s="89"/>
    </row>
    <row r="105" spans="1:7">
      <c r="A105" s="89"/>
      <c r="B105" s="89"/>
      <c r="C105" s="89"/>
      <c r="D105" s="89"/>
      <c r="E105" s="89"/>
      <c r="F105" s="89"/>
      <c r="G105" s="89"/>
    </row>
    <row r="106" spans="1:7">
      <c r="A106" s="89"/>
      <c r="B106" s="89"/>
      <c r="C106" s="89"/>
      <c r="D106" s="89"/>
      <c r="E106" s="89"/>
      <c r="F106" s="89"/>
      <c r="G106" s="89"/>
    </row>
    <row r="107" spans="1:7">
      <c r="A107" s="89"/>
      <c r="B107" s="89"/>
      <c r="C107" s="89"/>
      <c r="D107" s="89"/>
      <c r="E107" s="89"/>
      <c r="F107" s="89"/>
      <c r="G107" s="89"/>
    </row>
    <row r="108" spans="1:7">
      <c r="A108" s="89"/>
      <c r="B108" s="89"/>
      <c r="C108" s="89"/>
      <c r="D108" s="89"/>
      <c r="E108" s="89"/>
      <c r="F108" s="89"/>
      <c r="G108" s="89"/>
    </row>
    <row r="109" spans="1:7">
      <c r="A109" s="89"/>
      <c r="B109" s="89"/>
      <c r="C109" s="89"/>
      <c r="D109" s="89"/>
      <c r="E109" s="89"/>
      <c r="F109" s="89"/>
      <c r="G109" s="89"/>
    </row>
    <row r="110" spans="1:7">
      <c r="A110" s="89"/>
      <c r="B110" s="89"/>
      <c r="C110" s="89"/>
      <c r="D110" s="89"/>
      <c r="E110" s="89"/>
      <c r="F110" s="89"/>
      <c r="G110" s="89"/>
    </row>
    <row r="111" spans="1:7">
      <c r="A111" s="89"/>
      <c r="B111" s="89"/>
      <c r="C111" s="89"/>
      <c r="D111" s="89"/>
      <c r="E111" s="89"/>
      <c r="F111" s="89"/>
      <c r="G111" s="89"/>
    </row>
    <row r="112" spans="1:7">
      <c r="A112" s="89"/>
      <c r="B112" s="89"/>
      <c r="C112" s="89"/>
      <c r="D112" s="89"/>
      <c r="E112" s="89"/>
      <c r="F112" s="89"/>
      <c r="G112" s="89"/>
    </row>
    <row r="113" spans="1:7">
      <c r="A113" s="89"/>
      <c r="B113" s="89"/>
      <c r="C113" s="89"/>
      <c r="D113" s="89"/>
      <c r="E113" s="89"/>
      <c r="F113" s="89"/>
      <c r="G113" s="89"/>
    </row>
    <row r="114" spans="1:7">
      <c r="A114" s="89"/>
      <c r="B114" s="89"/>
      <c r="C114" s="89"/>
      <c r="D114" s="89"/>
      <c r="E114" s="89"/>
      <c r="F114" s="89"/>
      <c r="G114" s="89"/>
    </row>
    <row r="115" spans="1:7">
      <c r="A115" s="89"/>
      <c r="B115" s="89"/>
      <c r="C115" s="89"/>
      <c r="D115" s="89"/>
      <c r="E115" s="89"/>
      <c r="F115" s="89"/>
      <c r="G115" s="89"/>
    </row>
  </sheetData>
  <mergeCells count="6">
    <mergeCell ref="B3:B4"/>
    <mergeCell ref="B2:F2"/>
    <mergeCell ref="C3:F3"/>
    <mergeCell ref="B41:B42"/>
    <mergeCell ref="C41:F41"/>
    <mergeCell ref="B40:F40"/>
  </mergeCells>
  <pageMargins left="0.7" right="0.7" top="0.75" bottom="0.75" header="0.3" footer="0.3"/>
  <pageSetup paperSize="9" orientation="portrait" r:id="rId1"/>
  <headerFooter>
    <oddHeader>&amp;C&amp;"Arial"&amp;8&amp;K000000INTERNAL&amp;1#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A3BC598013E044E9C4139A392BCCD13" ma:contentTypeVersion="16" ma:contentTypeDescription="Crear nuevo documento." ma:contentTypeScope="" ma:versionID="9b46ccbc8c7cd789d9cf9e609ac2d2f5">
  <xsd:schema xmlns:xsd="http://www.w3.org/2001/XMLSchema" xmlns:xs="http://www.w3.org/2001/XMLSchema" xmlns:p="http://schemas.microsoft.com/office/2006/metadata/properties" xmlns:ns2="3e5f1567-ceb9-4d76-afd8-9c047bd188bb" xmlns:ns3="e9765fd6-568a-4503-b8d4-7e3c78eea4a4" targetNamespace="http://schemas.microsoft.com/office/2006/metadata/properties" ma:root="true" ma:fieldsID="fa8e38018f37752247ba9cf50af36ad3" ns2:_="" ns3:_="">
    <xsd:import namespace="3e5f1567-ceb9-4d76-afd8-9c047bd188bb"/>
    <xsd:import namespace="e9765fd6-568a-4503-b8d4-7e3c78eea4a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1567-ceb9-4d76-afd8-9c047bd18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9765fd6-568a-4503-b8d4-7e3c78eea4a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a5101df-bbdd-47be-8f44-5e282f489bb1}" ma:internalName="TaxCatchAll" ma:showField="CatchAllData" ma:web="e9765fd6-568a-4503-b8d4-7e3c78eea4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5f1567-ceb9-4d76-afd8-9c047bd188bb">
      <Terms xmlns="http://schemas.microsoft.com/office/infopath/2007/PartnerControls"/>
    </lcf76f155ced4ddcb4097134ff3c332f>
    <TaxCatchAll xmlns="e9765fd6-568a-4503-b8d4-7e3c78eea4a4" xsi:nil="true"/>
  </documentManagement>
</p:properties>
</file>

<file path=customXml/itemProps1.xml><?xml version="1.0" encoding="utf-8"?>
<ds:datastoreItem xmlns:ds="http://schemas.openxmlformats.org/officeDocument/2006/customXml" ds:itemID="{6F74EB8E-9AA5-451D-97D4-1669909FD54B}">
  <ds:schemaRefs>
    <ds:schemaRef ds:uri="http://schemas.microsoft.com/sharepoint/v3/contenttype/forms"/>
  </ds:schemaRefs>
</ds:datastoreItem>
</file>

<file path=customXml/itemProps2.xml><?xml version="1.0" encoding="utf-8"?>
<ds:datastoreItem xmlns:ds="http://schemas.openxmlformats.org/officeDocument/2006/customXml" ds:itemID="{E6154E6C-371C-49D1-B4EB-DF042EF51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1567-ceb9-4d76-afd8-9c047bd188bb"/>
    <ds:schemaRef ds:uri="e9765fd6-568a-4503-b8d4-7e3c78eea4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F0A6D0-7642-4AE2-B58B-EFB93163ABB9}">
  <ds:schemaRefs>
    <ds:schemaRef ds:uri="http://purl.org/dc/terms/"/>
    <ds:schemaRef ds:uri="http://purl.org/dc/elements/1.1/"/>
    <ds:schemaRef ds:uri="http://www.w3.org/XML/1998/namespace"/>
    <ds:schemaRef ds:uri="http://purl.org/dc/dcmitype/"/>
    <ds:schemaRef ds:uri="http://schemas.microsoft.com/office/2006/documentManagement/types"/>
    <ds:schemaRef ds:uri="3e5f1567-ceb9-4d76-afd8-9c047bd188bb"/>
    <ds:schemaRef ds:uri="http://schemas.openxmlformats.org/package/2006/metadata/core-properties"/>
    <ds:schemaRef ds:uri="http://schemas.microsoft.com/office/infopath/2007/PartnerControls"/>
    <ds:schemaRef ds:uri="e9765fd6-568a-4503-b8d4-7e3c78eea4a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8</vt:i4>
      </vt:variant>
    </vt:vector>
  </HeadingPairs>
  <TitlesOfParts>
    <vt:vector size="36" baseType="lpstr">
      <vt:lpstr>Reported EBITDA</vt:lpstr>
      <vt:lpstr>Adjusted EBITDA</vt:lpstr>
      <vt:lpstr>Proforma EBITDA</vt:lpstr>
      <vt:lpstr>Physical Data</vt:lpstr>
      <vt:lpstr>Generation Business</vt:lpstr>
      <vt:lpstr>Distribution Business</vt:lpstr>
      <vt:lpstr>Energy sales revenues</vt:lpstr>
      <vt:lpstr>Income Statement</vt:lpstr>
      <vt:lpstr>EBITDA by business CO</vt:lpstr>
      <vt:lpstr>EBITDA Generation Business </vt:lpstr>
      <vt:lpstr>EBITDA Distribution Business</vt:lpstr>
      <vt:lpstr>EBITDA and others by country</vt:lpstr>
      <vt:lpstr>Non operating CO</vt:lpstr>
      <vt:lpstr>Balance sheet</vt:lpstr>
      <vt:lpstr>Ratios OC</vt:lpstr>
      <vt:lpstr>Property, plant and equipment</vt:lpstr>
      <vt:lpstr>Risks</vt:lpstr>
      <vt:lpstr>Debt Maturity</vt:lpstr>
      <vt:lpstr>Dx physical data</vt:lpstr>
      <vt:lpstr>Gx physical data</vt:lpstr>
      <vt:lpstr>Subsidiaries</vt:lpstr>
      <vt:lpstr>Segment by country</vt:lpstr>
      <vt:lpstr>Segment by business</vt:lpstr>
      <vt:lpstr>Generation Segment</vt:lpstr>
      <vt:lpstr>Distribution Segment</vt:lpstr>
      <vt:lpstr>Ebitda y activo fijo</vt:lpstr>
      <vt:lpstr>Merc Generacón</vt:lpstr>
      <vt:lpstr>Impuestos Diferidos</vt:lpstr>
      <vt:lpstr>'Distribution Business'!Área_de_impresión</vt:lpstr>
      <vt:lpstr>'Ebitda y activo fijo'!Área_de_impresión</vt:lpstr>
      <vt:lpstr>'Generation Business'!Área_de_impresión</vt:lpstr>
      <vt:lpstr>'Impuestos Diferidos'!Área_de_impresión</vt:lpstr>
      <vt:lpstr>'Income Statement'!Área_de_impresión</vt:lpstr>
      <vt:lpstr>'Merc Generacón'!Área_de_impresión</vt:lpstr>
      <vt:lpstr>'Property, plant and equipment'!Área_de_impresión</vt:lpstr>
      <vt:lpstr>'Ratios OC'!Área_de_impresión</vt:lpstr>
    </vt:vector>
  </TitlesOfParts>
  <Company>Grupo 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cl090508016</dc:creator>
  <cp:lastModifiedBy>Rubio Nuñez, Javiera Fernanda</cp:lastModifiedBy>
  <cp:lastPrinted>2013-07-20T18:15:22Z</cp:lastPrinted>
  <dcterms:created xsi:type="dcterms:W3CDTF">2003-10-23T18:16:48Z</dcterms:created>
  <dcterms:modified xsi:type="dcterms:W3CDTF">2023-04-27T21:42:13Z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0x010100BA3BC598013E044E9C4139A392BCCD13</vt:lpwstr>
  </property>
  <property fmtid="{D5CDD505-2E9C-101B-9397-08002B2CF9AE}" pid="5" name="MediaServiceImageTags">
    <vt:lpwstr/>
  </property>
  <property fmtid="{D5CDD505-2E9C-101B-9397-08002B2CF9AE}" pid="6" name="MSIP_Label_797ad33d-ed35-43c0-b526-22bc83c17deb_Enabled">
    <vt:lpwstr>true</vt:lpwstr>
  </property>
  <property fmtid="{D5CDD505-2E9C-101B-9397-08002B2CF9AE}" pid="7" name="MSIP_Label_797ad33d-ed35-43c0-b526-22bc83c17deb_SetDate">
    <vt:lpwstr>2023-04-27T21:38:46Z</vt:lpwstr>
  </property>
  <property fmtid="{D5CDD505-2E9C-101B-9397-08002B2CF9AE}" pid="8" name="MSIP_Label_797ad33d-ed35-43c0-b526-22bc83c17deb_Method">
    <vt:lpwstr>Standard</vt:lpwstr>
  </property>
  <property fmtid="{D5CDD505-2E9C-101B-9397-08002B2CF9AE}" pid="9" name="MSIP_Label_797ad33d-ed35-43c0-b526-22bc83c17deb_Name">
    <vt:lpwstr>797ad33d-ed35-43c0-b526-22bc83c17deb</vt:lpwstr>
  </property>
  <property fmtid="{D5CDD505-2E9C-101B-9397-08002B2CF9AE}" pid="10" name="MSIP_Label_797ad33d-ed35-43c0-b526-22bc83c17deb_SiteId">
    <vt:lpwstr>d539d4bf-5610-471a-afc2-1c76685cfefa</vt:lpwstr>
  </property>
  <property fmtid="{D5CDD505-2E9C-101B-9397-08002B2CF9AE}" pid="11" name="MSIP_Label_797ad33d-ed35-43c0-b526-22bc83c17deb_ActionId">
    <vt:lpwstr>fd19ecfb-c553-4f46-abab-027836b3b8cd</vt:lpwstr>
  </property>
  <property fmtid="{D5CDD505-2E9C-101B-9397-08002B2CF9AE}" pid="12" name="MSIP_Label_797ad33d-ed35-43c0-b526-22bc83c17deb_ContentBits">
    <vt:lpwstr>1</vt:lpwstr>
  </property>
</Properties>
</file>